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Password="82E6" lockStructure="1"/>
  <bookViews>
    <workbookView xWindow="0" yWindow="360" windowWidth="20490" windowHeight="7395" firstSheet="1" activeTab="1"/>
  </bookViews>
  <sheets>
    <sheet name="المدرسة" sheetId="2" state="hidden" r:id="rId1"/>
    <sheet name="المعلمون" sheetId="3" r:id="rId2"/>
    <sheet name="ساعات التعليم" sheetId="6" r:id="rId3"/>
    <sheet name="parameters" sheetId="4" state="hidden" r:id="rId4"/>
    <sheet name="regions" sheetId="5" state="hidden" r:id="rId5"/>
  </sheets>
  <definedNames>
    <definedName name="_xlnm._FilterDatabase" localSheetId="3" hidden="1">parameters!$Y$2:$AB$3006</definedName>
    <definedName name="_xlnm._FilterDatabase" localSheetId="1" hidden="1">المعلمون!$A$2:$BE$100</definedName>
    <definedName name="class_cmb_student">OFFSET('ساعات التعليم'!$BL$2,,,COUNTIF('ساعات التعليم'!$BL$2:$BL$20,"?*"))</definedName>
    <definedName name="classes_13">'ساعات التعليم'!$BR$2:$BR$4</definedName>
    <definedName name="classes_21">'ساعات التعليم'!$BU$2:$BU$5</definedName>
    <definedName name="classes_21_13">'ساعات التعليم'!$BO$2:$BO$5</definedName>
    <definedName name="Classes_filtered">OFFSET(parameters!$A$57,,,COUNTIF(parameters!$A$57:$A$75,"?*"))</definedName>
    <definedName name="CYCLE1">المدرسة!$BB$4</definedName>
    <definedName name="CYCLE2">المدرسة!$BD$4</definedName>
    <definedName name="CYCLE3">المدرسة!$BF$4</definedName>
    <definedName name="CYCLE4">المدرسة!$BH$4</definedName>
    <definedName name="CYCLE5">المدرسة!$BJ$4</definedName>
    <definedName name="ecole_cmb">OFFSET(parameters!$P$2,,,COUNTIF(parameters!$P$2:$P$3000,"?*"))</definedName>
    <definedName name="ecole_cmb_teachers">OFFSET(parameters!$Y$2,,,COUNTIF(parameters!$Y$2:$Y$3000,"?*"))</definedName>
    <definedName name="ECOLE_DIP_EXT">المدرسة!$Z$4:$AA$4</definedName>
    <definedName name="ECOLE_SECTEUR">المدرسة!$C$4</definedName>
    <definedName name="ecole_syrien" localSheetId="3">parameters!$U$6:$V$21</definedName>
    <definedName name="ECOLE_WEB">المدرسة!$FU$4</definedName>
    <definedName name="EN_LNG_BASE">المدرسة!$BO$4</definedName>
    <definedName name="ETUD_CYCLE">#REF!</definedName>
    <definedName name="ETUD_SHEARCH_ECO_PREC">#REF!</definedName>
    <definedName name="FR_LNG_BASE">المدرسة!$BL$4</definedName>
    <definedName name="hours">parameters!$D$123:$D$167</definedName>
    <definedName name="param">parameters!$U$5</definedName>
    <definedName name="PARAM_CLASSES">parameters!$C$57:$D$75</definedName>
    <definedName name="PARAM_CYCLE">parameters!$C$79:$D$97</definedName>
    <definedName name="PARAM_DIP">parameters!$G$21:$H$54</definedName>
    <definedName name="PARAM_DIP_EXT">parameters!$N$2:$O$4</definedName>
    <definedName name="PARAM_DIP_SOURCE">parameters!$G$57:$H$95</definedName>
    <definedName name="PARAM_DIP_UNIV">parameters!$G$98:$H$193</definedName>
    <definedName name="PARAM_DOC_DESG">parameters!$C$37:$D$39</definedName>
    <definedName name="PARAM_DOC_ETAB">parameters!$A$26:$B$28</definedName>
    <definedName name="PARAM_ECO_PREC_PROF">parameters!$AA$2:$AB$3006</definedName>
    <definedName name="PARAM_ECOLE">parameters!$U$5:$V$318</definedName>
    <definedName name="PARAM_ECOLE_PREC">parameters!$R$2:$S$3006</definedName>
    <definedName name="PARAM_GENRE">parameters!$A$12:$B$14</definedName>
    <definedName name="PARAM_HORAIRE">parameters!$A$20:$B$23</definedName>
    <definedName name="PARAM_LANGUE">parameters!$C$44:$D$52</definedName>
    <definedName name="PARAM_LANGUE_BASE">parameters!$A$2:$B$4</definedName>
    <definedName name="PARAM_MARITAL_STATUS">parameters!$K$8:$L$13</definedName>
    <definedName name="PARAM_MATIERE">parameters!$G$197:$H$244</definedName>
    <definedName name="PARAM_MAX_HR">parameters!$W$5</definedName>
    <definedName name="PARAM_NAT">parameters!$E$2:$F$18</definedName>
    <definedName name="PARAM_PAI_LOYER">parameters!$A$44:$B$54</definedName>
    <definedName name="PARAM_POSTE">parameters!$C$12:$D$33</definedName>
    <definedName name="PARAM_RESULT">parameters!$H$2:$I$6</definedName>
    <definedName name="PARAM_SECTEUR">parameters!$A$6:$B$9</definedName>
    <definedName name="PARAM_STAT_POSTE">parameters!$C$6:$D$9</definedName>
    <definedName name="PARAM_STATUT">parameters!$K$2:$L$5</definedName>
    <definedName name="PARAM_TYPE_PROP">parameters!$A$35:$B$41</definedName>
    <definedName name="prof_from_date">parameters!$H$14</definedName>
    <definedName name="prof_names">المعلمون!#REF!</definedName>
    <definedName name="PROF_NAMES_CODE">المعلمون!$F$4:$H$100</definedName>
    <definedName name="PROF_NAMES_HR">'ساعات التعليم'!$A$2:$A$1002</definedName>
    <definedName name="PROF_NB_HR">'ساعات التعليم'!$I$2:$I$1002</definedName>
    <definedName name="PROF_SEARCH_ECO_PREC">المعلمون!#REF!</definedName>
    <definedName name="prof_to_date">parameters!$H$15</definedName>
    <definedName name="PROF_TOTAL_HR">المعلمون!$G$4:$BE$49</definedName>
    <definedName name="profs_filtered">المعلمون!#REF!</definedName>
    <definedName name="REGION_BALDA">regions!$H$2:$I$2409</definedName>
    <definedName name="REGION_BALDA_ADD">regions!$H$2:$I$2409</definedName>
    <definedName name="REGION_KADAA">regions!$A$2:$B$29</definedName>
    <definedName name="REGION_KADAA_ADD">regions!$F$2:$G$29</definedName>
    <definedName name="school_sex">المدرسة!$F$4</definedName>
    <definedName name="stud_from_date">parameters!$H$13</definedName>
    <definedName name="stud_to_date">parameters!$H$12</definedName>
    <definedName name="teacher_cmb">OFFSET(المعلمون!#REF!,,,COUNTIF(المعلمون!#REF!,"?*"))</definedName>
    <definedName name="teacher_syrien">المعلمون!$F$4:$F$100</definedName>
    <definedName name="Teachers_Name">المعلمون!$F$4:$F$100</definedName>
    <definedName name="today_date">parameters!$I$12</definedName>
    <definedName name="validation_url">parameters!$U$2</definedName>
    <definedName name="اجتماع">parameters!$F$197:$F$199</definedName>
    <definedName name="اختصاص_الشهادة">parameters!$G$98:$G$193</definedName>
    <definedName name="ارشاد_تربوي">parameters!$F$241</definedName>
    <definedName name="ارشاد_صحي">parameters!$F$240</definedName>
    <definedName name="اساسي_اول">parameters!$K$29:$K$41</definedName>
    <definedName name="اساسي_تاسع">parameters!$K$165:$K$177</definedName>
    <definedName name="اساسي_ثالث">parameters!$K$63:$K$75</definedName>
    <definedName name="اساسي_ثامن">parameters!$K$148:$K$160</definedName>
    <definedName name="اساسي_ثان">parameters!$K$46:$K$58</definedName>
    <definedName name="اساسي_خامس">parameters!$K$97:$K$109</definedName>
    <definedName name="اساسي_رابع">parameters!$K$80:$K$92</definedName>
    <definedName name="اساسي_سابع">parameters!$K$131:$K$143</definedName>
    <definedName name="اساسي_سادس">parameters!$K$114:$K$128</definedName>
    <definedName name="اقتصاد">parameters!$F$200:$F$202</definedName>
    <definedName name="اقضية_السكن">regions!$F$2:$F$29</definedName>
    <definedName name="الأقضية">regions!$A$2:$A$29</definedName>
    <definedName name="البترون">regions!$C$2:$C$71</definedName>
    <definedName name="البترون.">regions!$H$2:$H$91</definedName>
    <definedName name="البترون_س">regions!$H$2:$H$91</definedName>
    <definedName name="البقاع_الغربي">regions!$C$72:$C$109</definedName>
    <definedName name="البقاع_الغربي.">regions!$H$93:$H$143</definedName>
    <definedName name="الجنس">parameters!$G$2:$G$3</definedName>
    <definedName name="الجنسية">parameters!$E$2:$E$18</definedName>
    <definedName name="الجهة_التي_تدفع_الايجار">parameters!$A$44:$A$54</definedName>
    <definedName name="الشعب">parameters!$O$8:$O$49</definedName>
    <definedName name="الشهادات">parameters!$G$21:$G$54</definedName>
    <definedName name="الشوف">regions!$C$110:$C$219</definedName>
    <definedName name="الشوف.">regions!$H$144:$H$302</definedName>
    <definedName name="الصفوف">parameters!$C$57:$C$75</definedName>
    <definedName name="الكورة">regions!$C$220:$C$268</definedName>
    <definedName name="الكورة.">regions!$H$303:$H$361</definedName>
    <definedName name="اللغات">parameters!$C$44:$C$52</definedName>
    <definedName name="المتن_الشمالي">regions!$C$269:$C$373</definedName>
    <definedName name="المتن_الشمالي.">regions!$H$362:$H$507</definedName>
    <definedName name="المدارس">parameters!$R$2:$R$3006</definedName>
    <definedName name="المدرسة">parameters!$U$5</definedName>
    <definedName name="المنية_الضنية">regions!$C$374:$C$423</definedName>
    <definedName name="المنية_الضنية.">regions!$H$508:$H$600</definedName>
    <definedName name="المواد">parameters!$G$197:$G$235</definedName>
    <definedName name="النبطية">regions!$C$424:$C$471</definedName>
    <definedName name="النبطية.">regions!$H$601:$H$659</definedName>
    <definedName name="الهرمل">regions!$C$472:$C$511</definedName>
    <definedName name="الهرمل.">regions!$H$660:$H$748</definedName>
    <definedName name="الوضع_العائلي">parameters!$K$8:$K$13</definedName>
    <definedName name="الوضع_في_الوظيفة">parameters!$C$6:$C$9</definedName>
    <definedName name="الوظيفة_الفعلية">parameters!$C$12:$C$33</definedName>
    <definedName name="اول_ثانوي">parameters!$K$182:$K$196</definedName>
    <definedName name="بشري">regions!$C$512:$C$537</definedName>
    <definedName name="بشري.">regions!$H$749:$H$775</definedName>
    <definedName name="بعبدا">regions!$C$538:$C$617</definedName>
    <definedName name="بعبدا.">regions!$H$776:$H$864</definedName>
    <definedName name="بعلبك">regions!$C$618:$C$790</definedName>
    <definedName name="بعلبك.">regions!$H$865:$H$1017</definedName>
    <definedName name="بنت_جبيل">regions!$C$791:$C$839</definedName>
    <definedName name="بنت_جبيل.">regions!$H$1018:$H$1059</definedName>
    <definedName name="بيروت">regions!$C$840:$C$854</definedName>
    <definedName name="بيروت.">regions!$H$1060:$H$1127</definedName>
    <definedName name="تربية_رياضية">parameters!$F$212:$F$214</definedName>
    <definedName name="تربية_وطنية_وتنشئة_مدنية">parameters!$F$206:$F$206</definedName>
    <definedName name="ثالث_ثانوي_اجتماع_واقتصاد">parameters!$K$250:$K$264</definedName>
    <definedName name="ثالث_ثانوي_آداب_وانسانيات">parameters!$K$233:$K$247</definedName>
    <definedName name="ثالث_ثانوي_علوم_الحياة">parameters!$K$285:$K$299</definedName>
    <definedName name="ثالث_ثانوي_علوم_عامة">parameters!$K$267:$K$282</definedName>
    <definedName name="ثاني_ثانوي_انسانيات">parameters!$K$216:$K$230</definedName>
    <definedName name="ثاني_ثانوي_علوم">parameters!$K$199:$K$213</definedName>
    <definedName name="جبيل">regions!$C$855:$C$943</definedName>
    <definedName name="جبيل.">regions!$H$1128:$H$1321</definedName>
    <definedName name="جزين">regions!$C$944:$C$1000</definedName>
    <definedName name="جزين.">regions!$H$1322:$H$1418</definedName>
    <definedName name="جغرافيا">parameters!$F$209:$F$209</definedName>
    <definedName name="جميع_المواد">parameters!$F$243:$F$245</definedName>
    <definedName name="جنس_الطالب">parameters!$D$2:$D$3</definedName>
    <definedName name="جنس_المدرسة">parameters!$A$12:$A$14</definedName>
    <definedName name="حاصبيا">regions!$C$1001:$C$1028</definedName>
    <definedName name="حاصبيا.">regions!$H$1419:$H$1449</definedName>
    <definedName name="خارج_لبنان">regions!$C$1029</definedName>
    <definedName name="خارج_لبنان.">regions!$H$2252</definedName>
    <definedName name="دوام_المدرسة">parameters!$A$20:$A$23</definedName>
    <definedName name="راشيا">regions!$C$1030:$C$1060</definedName>
    <definedName name="راشيا.">regions!$H$1450:$H$1489</definedName>
    <definedName name="روضة_اولى">parameters!$K$304:$K$316</definedName>
    <definedName name="روضة_ثالثة">parameters!$K$334:$K$346</definedName>
    <definedName name="روضة_ثانية">parameters!$K$319:$K$331</definedName>
    <definedName name="رياضيات">parameters!$F$215:$F$217</definedName>
    <definedName name="زحلة">regions!$C$1061:$C$1127</definedName>
    <definedName name="زحلة.">regions!$H$1490:$H$1552</definedName>
    <definedName name="زغرتا">regions!$C$1128:$C$1184</definedName>
    <definedName name="زغرتا.">regions!$H$1553:$H$1632</definedName>
    <definedName name="صفوف_ترفيع_اساسي">parameters!$C$101</definedName>
    <definedName name="صفوف_ترفيع_ثانوي">parameters!$C$102:$C$105</definedName>
    <definedName name="صفوف_مراحل">parameters!$C$79:$C$93</definedName>
    <definedName name="صور">regions!$C$1185:$C$1266</definedName>
    <definedName name="صور.">regions!$H$1633:$H$1733</definedName>
    <definedName name="صيدا">regions!$C$1267:$C$1334</definedName>
    <definedName name="صيدا.">regions!$H$1734:$H$1860</definedName>
    <definedName name="طرابلس">regions!$C$1335:$C$1349</definedName>
    <definedName name="طرابلس.">regions!$H$1861:$H$1903</definedName>
    <definedName name="عاليه">regions!$C$1350:$C$1430</definedName>
    <definedName name="عاليه.">regions!$H$1904:$H$1997</definedName>
    <definedName name="عكار">regions!$C$1431:$C$1604</definedName>
    <definedName name="عكار.">regions!$H$1998:$H$2251</definedName>
    <definedName name="علوم">parameters!$F$203:$F$205</definedName>
    <definedName name="علوم_الحياة">parameters!$F$218:$F$220</definedName>
    <definedName name="علوم_الحياة_والارض">parameters!$F$221:$F$223</definedName>
    <definedName name="غير_محدد">regions!$C$1605</definedName>
    <definedName name="غير_محدد.">regions!$H$2253</definedName>
    <definedName name="غيره">parameters!$F$246</definedName>
    <definedName name="فلسفة_وحضارات">parameters!$F$224:$F$226</definedName>
    <definedName name="فنون_نشاطات">parameters!$F$242</definedName>
    <definedName name="فنون_ونشاطات_مختلفة">parameters!$F$227:$F$229</definedName>
    <definedName name="فيزياء">parameters!$F$230:$F$231</definedName>
    <definedName name="كسروان">regions!$C$1606:$C$1677</definedName>
    <definedName name="كسروان.">regions!$H$2254:$H$2372</definedName>
    <definedName name="كيمياء">parameters!$F$232:$F$233</definedName>
    <definedName name="لغات_اساسية">parameters!$A$2:$A$4</definedName>
    <definedName name="لغات_المدرسة_الاساسية">parameters!$C$2:$C$3</definedName>
    <definedName name="لغة_انكليزية">parameters!$F$234</definedName>
    <definedName name="لغة_عربية">parameters!$F$235</definedName>
    <definedName name="لغة_فرنسية">parameters!$F$236</definedName>
    <definedName name="مرجعيون">regions!$C$1678:$C$1723</definedName>
    <definedName name="مرجعيون.">regions!$H$2373:$H$2409</definedName>
    <definedName name="مستند_التعيين">parameters!$C$37:$C$39</definedName>
    <definedName name="مستند_انشاء_المدرسة">parameters!$A$26:$A$28</definedName>
    <definedName name="مصدر_الشهادة">parameters!$G$57:$G$95</definedName>
    <definedName name="معلوماتية">parameters!$F$237:$F$239</definedName>
    <definedName name="منهج_اجنبي">parameters!$O$2:$O$4</definedName>
    <definedName name="منهج_اجنبي_للمدرسة">المدرسة!$Z$4</definedName>
    <definedName name="نتيجة_التلميذ">parameters!$H$2:$H$6</definedName>
    <definedName name="نعم_كلا">parameters!$A$31:$A$32</definedName>
    <definedName name="نوع_المالك">parameters!$A$35:$A$41</definedName>
    <definedName name="نوع_المدرسة">parameters!$A$6:$A$9</definedName>
    <definedName name="وضع_التلميذ">parameters!$K$2:$K$5</definedName>
  </definedNames>
  <calcPr calcId="145621"/>
</workbook>
</file>

<file path=xl/calcChain.xml><?xml version="1.0" encoding="utf-8"?>
<calcChain xmlns="http://schemas.openxmlformats.org/spreadsheetml/2006/main">
  <c r="A5" i="3" l="1"/>
  <c r="A6" i="3"/>
  <c r="A7" i="3"/>
  <c r="BE4" i="3"/>
  <c r="B4" i="3"/>
  <c r="AW5" i="3"/>
  <c r="AW6" i="3"/>
  <c r="AW7" i="3"/>
  <c r="AW8" i="3"/>
  <c r="AU4" i="3"/>
  <c r="AU5" i="3"/>
  <c r="AU6" i="3"/>
  <c r="AU7" i="3"/>
  <c r="AU8" i="3"/>
  <c r="AS4" i="3"/>
  <c r="AS5" i="3"/>
  <c r="AS6" i="3"/>
  <c r="AS7" i="3"/>
  <c r="AS8" i="3"/>
  <c r="AO4" i="3"/>
  <c r="AO5" i="3"/>
  <c r="AO6" i="3"/>
  <c r="AO7" i="3"/>
  <c r="AO8" i="3"/>
  <c r="AM4" i="3"/>
  <c r="AM5" i="3"/>
  <c r="AM6" i="3"/>
  <c r="AM7" i="3"/>
  <c r="AM8" i="3"/>
  <c r="AK4" i="3"/>
  <c r="AK5" i="3"/>
  <c r="AK6" i="3"/>
  <c r="AK7" i="3"/>
  <c r="AK8" i="3"/>
  <c r="AE4" i="3"/>
  <c r="AE5" i="3"/>
  <c r="AE6" i="3"/>
  <c r="AE7" i="3"/>
  <c r="AE8" i="3"/>
  <c r="AE9" i="3"/>
  <c r="AC4" i="3"/>
  <c r="AC5" i="3"/>
  <c r="AC6" i="3"/>
  <c r="AC7" i="3"/>
  <c r="AC8" i="3"/>
  <c r="AC9" i="3"/>
  <c r="Z4" i="3"/>
  <c r="Z5" i="3"/>
  <c r="Z6" i="3"/>
  <c r="Z7" i="3"/>
  <c r="Z8" i="3"/>
  <c r="Z9" i="3"/>
  <c r="S4" i="3"/>
  <c r="S5" i="3"/>
  <c r="S6" i="3"/>
  <c r="S7" i="3"/>
  <c r="S8" i="3"/>
  <c r="S9" i="3"/>
  <c r="S10" i="3"/>
  <c r="AZ4" i="3"/>
  <c r="AZ5" i="3"/>
  <c r="AZ6" i="3"/>
  <c r="AZ7" i="3"/>
  <c r="AZ8" i="3"/>
  <c r="F4" i="3"/>
  <c r="F5" i="3"/>
  <c r="F6" i="3"/>
  <c r="F7" i="3"/>
  <c r="F8" i="3"/>
  <c r="F9" i="3"/>
  <c r="F10" i="3"/>
  <c r="X4" i="3"/>
  <c r="X5" i="3"/>
  <c r="X6" i="3"/>
  <c r="X7" i="3"/>
  <c r="X8" i="3"/>
  <c r="X9" i="3"/>
  <c r="U4" i="3"/>
  <c r="U5" i="3"/>
  <c r="U6" i="3"/>
  <c r="U7" i="3"/>
  <c r="U8" i="3"/>
  <c r="U9" i="3"/>
  <c r="BE5" i="3"/>
  <c r="BE6" i="3"/>
  <c r="BE7" i="3"/>
  <c r="BE8" i="3"/>
  <c r="Z10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H4" i="6"/>
  <c r="L99" i="6"/>
  <c r="M99" i="6"/>
  <c r="L100" i="6"/>
  <c r="M100" i="6"/>
  <c r="L101" i="6"/>
  <c r="M101" i="6"/>
  <c r="L102" i="6"/>
  <c r="M102" i="6"/>
  <c r="L103" i="6"/>
  <c r="M103" i="6"/>
  <c r="L104" i="6"/>
  <c r="M104" i="6"/>
  <c r="L105" i="6"/>
  <c r="M105" i="6"/>
  <c r="L106" i="6"/>
  <c r="M106" i="6"/>
  <c r="L107" i="6"/>
  <c r="M107" i="6"/>
  <c r="L108" i="6"/>
  <c r="M108" i="6"/>
  <c r="L109" i="6"/>
  <c r="M109" i="6"/>
  <c r="L110" i="6"/>
  <c r="M110" i="6"/>
  <c r="L111" i="6"/>
  <c r="M111" i="6"/>
  <c r="L112" i="6"/>
  <c r="M112" i="6"/>
  <c r="L113" i="6"/>
  <c r="M113" i="6"/>
  <c r="L114" i="6"/>
  <c r="M114" i="6"/>
  <c r="L115" i="6"/>
  <c r="M115" i="6"/>
  <c r="L116" i="6"/>
  <c r="M116" i="6"/>
  <c r="L117" i="6"/>
  <c r="M117" i="6"/>
  <c r="L118" i="6"/>
  <c r="M118" i="6"/>
  <c r="L119" i="6"/>
  <c r="M119" i="6"/>
  <c r="L120" i="6"/>
  <c r="M120" i="6"/>
  <c r="L121" i="6"/>
  <c r="M121" i="6"/>
  <c r="L122" i="6"/>
  <c r="M122" i="6"/>
  <c r="L123" i="6"/>
  <c r="M123" i="6"/>
  <c r="L124" i="6"/>
  <c r="M124" i="6"/>
  <c r="L125" i="6"/>
  <c r="M125" i="6"/>
  <c r="L126" i="6"/>
  <c r="M126" i="6"/>
  <c r="L127" i="6"/>
  <c r="M127" i="6"/>
  <c r="L128" i="6"/>
  <c r="M128" i="6"/>
  <c r="L129" i="6"/>
  <c r="M129" i="6"/>
  <c r="L130" i="6"/>
  <c r="M130" i="6"/>
  <c r="L131" i="6"/>
  <c r="M131" i="6"/>
  <c r="L132" i="6"/>
  <c r="M132" i="6"/>
  <c r="L133" i="6"/>
  <c r="M133" i="6"/>
  <c r="L134" i="6"/>
  <c r="M134" i="6"/>
  <c r="L135" i="6"/>
  <c r="M135" i="6"/>
  <c r="L136" i="6"/>
  <c r="M136" i="6"/>
  <c r="L137" i="6"/>
  <c r="M137" i="6"/>
  <c r="L138" i="6"/>
  <c r="M138" i="6"/>
  <c r="L139" i="6"/>
  <c r="M139" i="6"/>
  <c r="L140" i="6"/>
  <c r="M140" i="6"/>
  <c r="L141" i="6"/>
  <c r="M141" i="6"/>
  <c r="L142" i="6"/>
  <c r="M142" i="6"/>
  <c r="L143" i="6"/>
  <c r="M143" i="6"/>
  <c r="L144" i="6"/>
  <c r="M144" i="6"/>
  <c r="L145" i="6"/>
  <c r="M145" i="6"/>
  <c r="L146" i="6"/>
  <c r="M146" i="6"/>
  <c r="L147" i="6"/>
  <c r="M147" i="6"/>
  <c r="L148" i="6"/>
  <c r="M148" i="6"/>
  <c r="L149" i="6"/>
  <c r="M149" i="6"/>
  <c r="L150" i="6"/>
  <c r="M150" i="6"/>
  <c r="L151" i="6"/>
  <c r="M151" i="6"/>
  <c r="L152" i="6"/>
  <c r="M152" i="6"/>
  <c r="L153" i="6"/>
  <c r="M153" i="6"/>
  <c r="L154" i="6"/>
  <c r="M154" i="6"/>
  <c r="L155" i="6"/>
  <c r="M155" i="6"/>
  <c r="L156" i="6"/>
  <c r="M156" i="6"/>
  <c r="L157" i="6"/>
  <c r="M157" i="6"/>
  <c r="L158" i="6"/>
  <c r="M158" i="6"/>
  <c r="L159" i="6"/>
  <c r="M159" i="6"/>
  <c r="L160" i="6"/>
  <c r="M160" i="6"/>
  <c r="L161" i="6"/>
  <c r="M161" i="6"/>
  <c r="L162" i="6"/>
  <c r="M162" i="6"/>
  <c r="L163" i="6"/>
  <c r="M163" i="6"/>
  <c r="L164" i="6"/>
  <c r="M164" i="6"/>
  <c r="L165" i="6"/>
  <c r="M165" i="6"/>
  <c r="L166" i="6"/>
  <c r="M166" i="6"/>
  <c r="L167" i="6"/>
  <c r="M167" i="6"/>
  <c r="L168" i="6"/>
  <c r="M168" i="6"/>
  <c r="L169" i="6"/>
  <c r="M169" i="6"/>
  <c r="L170" i="6"/>
  <c r="M170" i="6"/>
  <c r="L171" i="6"/>
  <c r="M171" i="6"/>
  <c r="L172" i="6"/>
  <c r="M172" i="6"/>
  <c r="L173" i="6"/>
  <c r="M173" i="6"/>
  <c r="L174" i="6"/>
  <c r="M174" i="6"/>
  <c r="L175" i="6"/>
  <c r="M175" i="6"/>
  <c r="L176" i="6"/>
  <c r="M176" i="6"/>
  <c r="L177" i="6"/>
  <c r="M177" i="6"/>
  <c r="L178" i="6"/>
  <c r="M178" i="6"/>
  <c r="L179" i="6"/>
  <c r="M179" i="6"/>
  <c r="L180" i="6"/>
  <c r="M180" i="6"/>
  <c r="L181" i="6"/>
  <c r="M181" i="6"/>
  <c r="L182" i="6"/>
  <c r="M182" i="6"/>
  <c r="L183" i="6"/>
  <c r="M183" i="6"/>
  <c r="L184" i="6"/>
  <c r="M184" i="6"/>
  <c r="L185" i="6"/>
  <c r="M185" i="6"/>
  <c r="L186" i="6"/>
  <c r="M186" i="6"/>
  <c r="L187" i="6"/>
  <c r="M187" i="6"/>
  <c r="L188" i="6"/>
  <c r="M188" i="6"/>
  <c r="L189" i="6"/>
  <c r="M189" i="6"/>
  <c r="L190" i="6"/>
  <c r="M190" i="6"/>
  <c r="L191" i="6"/>
  <c r="M191" i="6"/>
  <c r="L192" i="6"/>
  <c r="M192" i="6"/>
  <c r="L193" i="6"/>
  <c r="M193" i="6"/>
  <c r="L194" i="6"/>
  <c r="M194" i="6"/>
  <c r="L195" i="6"/>
  <c r="M195" i="6"/>
  <c r="L196" i="6"/>
  <c r="M196" i="6"/>
  <c r="L197" i="6"/>
  <c r="M197" i="6"/>
  <c r="L198" i="6"/>
  <c r="M198" i="6"/>
  <c r="L199" i="6"/>
  <c r="M199" i="6"/>
  <c r="L200" i="6"/>
  <c r="M200" i="6"/>
  <c r="L201" i="6"/>
  <c r="M201" i="6"/>
  <c r="L202" i="6"/>
  <c r="M202" i="6"/>
  <c r="L203" i="6"/>
  <c r="M203" i="6"/>
  <c r="L204" i="6"/>
  <c r="M204" i="6"/>
  <c r="L205" i="6"/>
  <c r="M205" i="6"/>
  <c r="L206" i="6"/>
  <c r="M206" i="6"/>
  <c r="L207" i="6"/>
  <c r="M207" i="6"/>
  <c r="L208" i="6"/>
  <c r="M208" i="6"/>
  <c r="L209" i="6"/>
  <c r="M209" i="6"/>
  <c r="L210" i="6"/>
  <c r="M210" i="6"/>
  <c r="L211" i="6"/>
  <c r="M211" i="6"/>
  <c r="L212" i="6"/>
  <c r="M212" i="6"/>
  <c r="L213" i="6"/>
  <c r="M213" i="6"/>
  <c r="L214" i="6"/>
  <c r="M214" i="6"/>
  <c r="L215" i="6"/>
  <c r="M215" i="6"/>
  <c r="L216" i="6"/>
  <c r="M216" i="6"/>
  <c r="L217" i="6"/>
  <c r="M217" i="6"/>
  <c r="L218" i="6"/>
  <c r="M218" i="6"/>
  <c r="L219" i="6"/>
  <c r="M219" i="6"/>
  <c r="L220" i="6"/>
  <c r="M220" i="6"/>
  <c r="L221" i="6"/>
  <c r="M221" i="6"/>
  <c r="L222" i="6"/>
  <c r="M222" i="6"/>
  <c r="L223" i="6"/>
  <c r="M223" i="6"/>
  <c r="L224" i="6"/>
  <c r="M224" i="6"/>
  <c r="L225" i="6"/>
  <c r="M225" i="6"/>
  <c r="L226" i="6"/>
  <c r="M226" i="6"/>
  <c r="L227" i="6"/>
  <c r="M227" i="6"/>
  <c r="L228" i="6"/>
  <c r="M228" i="6"/>
  <c r="L229" i="6"/>
  <c r="M229" i="6"/>
  <c r="L230" i="6"/>
  <c r="M230" i="6"/>
  <c r="L231" i="6"/>
  <c r="M231" i="6"/>
  <c r="L232" i="6"/>
  <c r="M232" i="6"/>
  <c r="L233" i="6"/>
  <c r="M233" i="6"/>
  <c r="L234" i="6"/>
  <c r="M234" i="6"/>
  <c r="L235" i="6"/>
  <c r="M235" i="6"/>
  <c r="L236" i="6"/>
  <c r="M236" i="6"/>
  <c r="L237" i="6"/>
  <c r="M237" i="6"/>
  <c r="L238" i="6"/>
  <c r="M238" i="6"/>
  <c r="L239" i="6"/>
  <c r="M239" i="6"/>
  <c r="L240" i="6"/>
  <c r="M240" i="6"/>
  <c r="L241" i="6"/>
  <c r="M241" i="6"/>
  <c r="L242" i="6"/>
  <c r="M242" i="6"/>
  <c r="L243" i="6"/>
  <c r="M243" i="6"/>
  <c r="L244" i="6"/>
  <c r="M244" i="6"/>
  <c r="L245" i="6"/>
  <c r="M245" i="6"/>
  <c r="L246" i="6"/>
  <c r="M246" i="6"/>
  <c r="L247" i="6"/>
  <c r="M247" i="6"/>
  <c r="L248" i="6"/>
  <c r="M248" i="6"/>
  <c r="L249" i="6"/>
  <c r="M249" i="6"/>
  <c r="L250" i="6"/>
  <c r="M250" i="6"/>
  <c r="L251" i="6"/>
  <c r="M251" i="6"/>
  <c r="L252" i="6"/>
  <c r="M252" i="6"/>
  <c r="L253" i="6"/>
  <c r="M253" i="6"/>
  <c r="L254" i="6"/>
  <c r="M254" i="6"/>
  <c r="L255" i="6"/>
  <c r="M255" i="6"/>
  <c r="L256" i="6"/>
  <c r="M256" i="6"/>
  <c r="L257" i="6"/>
  <c r="M257" i="6"/>
  <c r="L258" i="6"/>
  <c r="M258" i="6"/>
  <c r="L259" i="6"/>
  <c r="M259" i="6"/>
  <c r="L260" i="6"/>
  <c r="M260" i="6"/>
  <c r="L261" i="6"/>
  <c r="M261" i="6"/>
  <c r="L262" i="6"/>
  <c r="M262" i="6"/>
  <c r="L263" i="6"/>
  <c r="M263" i="6"/>
  <c r="L264" i="6"/>
  <c r="M264" i="6"/>
  <c r="L265" i="6"/>
  <c r="M265" i="6"/>
  <c r="L266" i="6"/>
  <c r="M266" i="6"/>
  <c r="L267" i="6"/>
  <c r="M267" i="6"/>
  <c r="L268" i="6"/>
  <c r="M268" i="6"/>
  <c r="L269" i="6"/>
  <c r="M269" i="6"/>
  <c r="L270" i="6"/>
  <c r="M270" i="6"/>
  <c r="L271" i="6"/>
  <c r="M271" i="6"/>
  <c r="L272" i="6"/>
  <c r="M272" i="6"/>
  <c r="L273" i="6"/>
  <c r="M273" i="6"/>
  <c r="L274" i="6"/>
  <c r="M274" i="6"/>
  <c r="L275" i="6"/>
  <c r="M275" i="6"/>
  <c r="L276" i="6"/>
  <c r="M276" i="6"/>
  <c r="L277" i="6"/>
  <c r="M277" i="6"/>
  <c r="L278" i="6"/>
  <c r="M278" i="6"/>
  <c r="L279" i="6"/>
  <c r="M279" i="6"/>
  <c r="L280" i="6"/>
  <c r="M280" i="6"/>
  <c r="L281" i="6"/>
  <c r="M281" i="6"/>
  <c r="L282" i="6"/>
  <c r="M282" i="6"/>
  <c r="L283" i="6"/>
  <c r="M283" i="6"/>
  <c r="L284" i="6"/>
  <c r="M284" i="6"/>
  <c r="L285" i="6"/>
  <c r="M285" i="6"/>
  <c r="L286" i="6"/>
  <c r="M286" i="6"/>
  <c r="L287" i="6"/>
  <c r="M287" i="6"/>
  <c r="L288" i="6"/>
  <c r="M288" i="6"/>
  <c r="L289" i="6"/>
  <c r="M289" i="6"/>
  <c r="L290" i="6"/>
  <c r="M290" i="6"/>
  <c r="L291" i="6"/>
  <c r="M291" i="6"/>
  <c r="L292" i="6"/>
  <c r="M292" i="6"/>
  <c r="L293" i="6"/>
  <c r="M293" i="6"/>
  <c r="L294" i="6"/>
  <c r="M294" i="6"/>
  <c r="L295" i="6"/>
  <c r="M295" i="6"/>
  <c r="L296" i="6"/>
  <c r="M296" i="6"/>
  <c r="L297" i="6"/>
  <c r="M297" i="6"/>
  <c r="L298" i="6"/>
  <c r="M298" i="6"/>
  <c r="L299" i="6"/>
  <c r="M299" i="6"/>
  <c r="L300" i="6"/>
  <c r="M300" i="6"/>
  <c r="L301" i="6"/>
  <c r="M301" i="6"/>
  <c r="L302" i="6"/>
  <c r="M302" i="6"/>
  <c r="L303" i="6"/>
  <c r="M303" i="6"/>
  <c r="L304" i="6"/>
  <c r="M304" i="6"/>
  <c r="L305" i="6"/>
  <c r="M305" i="6"/>
  <c r="L306" i="6"/>
  <c r="M306" i="6"/>
  <c r="L307" i="6"/>
  <c r="M307" i="6"/>
  <c r="L308" i="6"/>
  <c r="M308" i="6"/>
  <c r="L309" i="6"/>
  <c r="M309" i="6"/>
  <c r="L310" i="6"/>
  <c r="M310" i="6"/>
  <c r="L311" i="6"/>
  <c r="M311" i="6"/>
  <c r="L312" i="6"/>
  <c r="M312" i="6"/>
  <c r="L313" i="6"/>
  <c r="M313" i="6"/>
  <c r="L314" i="6"/>
  <c r="M314" i="6"/>
  <c r="L315" i="6"/>
  <c r="M315" i="6"/>
  <c r="L316" i="6"/>
  <c r="M316" i="6"/>
  <c r="L317" i="6"/>
  <c r="M317" i="6"/>
  <c r="L318" i="6"/>
  <c r="M318" i="6"/>
  <c r="L319" i="6"/>
  <c r="M319" i="6"/>
  <c r="L320" i="6"/>
  <c r="M320" i="6"/>
  <c r="L321" i="6"/>
  <c r="M321" i="6"/>
  <c r="L322" i="6"/>
  <c r="M322" i="6"/>
  <c r="L323" i="6"/>
  <c r="M323" i="6"/>
  <c r="L324" i="6"/>
  <c r="M324" i="6"/>
  <c r="L325" i="6"/>
  <c r="M325" i="6"/>
  <c r="L326" i="6"/>
  <c r="M326" i="6"/>
  <c r="L327" i="6"/>
  <c r="M327" i="6"/>
  <c r="L328" i="6"/>
  <c r="M328" i="6"/>
  <c r="L329" i="6"/>
  <c r="M329" i="6"/>
  <c r="L330" i="6"/>
  <c r="M330" i="6"/>
  <c r="L331" i="6"/>
  <c r="M331" i="6"/>
  <c r="L332" i="6"/>
  <c r="M332" i="6"/>
  <c r="L333" i="6"/>
  <c r="M333" i="6"/>
  <c r="L334" i="6"/>
  <c r="M334" i="6"/>
  <c r="L335" i="6"/>
  <c r="M335" i="6"/>
  <c r="L336" i="6"/>
  <c r="M336" i="6"/>
  <c r="L337" i="6"/>
  <c r="M337" i="6"/>
  <c r="L338" i="6"/>
  <c r="M338" i="6"/>
  <c r="L339" i="6"/>
  <c r="M339" i="6"/>
  <c r="L340" i="6"/>
  <c r="M340" i="6"/>
  <c r="L341" i="6"/>
  <c r="M341" i="6"/>
  <c r="L342" i="6"/>
  <c r="M342" i="6"/>
  <c r="L343" i="6"/>
  <c r="M343" i="6"/>
  <c r="L344" i="6"/>
  <c r="M344" i="6"/>
  <c r="L345" i="6"/>
  <c r="M345" i="6"/>
  <c r="L346" i="6"/>
  <c r="M346" i="6"/>
  <c r="L347" i="6"/>
  <c r="M347" i="6"/>
  <c r="L348" i="6"/>
  <c r="M348" i="6"/>
  <c r="L349" i="6"/>
  <c r="M349" i="6"/>
  <c r="L350" i="6"/>
  <c r="M350" i="6"/>
  <c r="L351" i="6"/>
  <c r="M351" i="6"/>
  <c r="L352" i="6"/>
  <c r="M352" i="6"/>
  <c r="L353" i="6"/>
  <c r="M353" i="6"/>
  <c r="L354" i="6"/>
  <c r="M354" i="6"/>
  <c r="L355" i="6"/>
  <c r="M355" i="6"/>
  <c r="L356" i="6"/>
  <c r="M356" i="6"/>
  <c r="L357" i="6"/>
  <c r="M357" i="6"/>
  <c r="L358" i="6"/>
  <c r="M358" i="6"/>
  <c r="L359" i="6"/>
  <c r="M359" i="6"/>
  <c r="L360" i="6"/>
  <c r="M360" i="6"/>
  <c r="L361" i="6"/>
  <c r="M361" i="6"/>
  <c r="L362" i="6"/>
  <c r="M362" i="6"/>
  <c r="L363" i="6"/>
  <c r="M363" i="6"/>
  <c r="L364" i="6"/>
  <c r="M364" i="6"/>
  <c r="L365" i="6"/>
  <c r="M365" i="6"/>
  <c r="L366" i="6"/>
  <c r="M366" i="6"/>
  <c r="L367" i="6"/>
  <c r="M367" i="6"/>
  <c r="L368" i="6"/>
  <c r="M368" i="6"/>
  <c r="L369" i="6"/>
  <c r="M369" i="6"/>
  <c r="L370" i="6"/>
  <c r="M370" i="6"/>
  <c r="L371" i="6"/>
  <c r="M371" i="6"/>
  <c r="L372" i="6"/>
  <c r="M372" i="6"/>
  <c r="L373" i="6"/>
  <c r="M373" i="6"/>
  <c r="L374" i="6"/>
  <c r="M374" i="6"/>
  <c r="L375" i="6"/>
  <c r="M375" i="6"/>
  <c r="L376" i="6"/>
  <c r="M376" i="6"/>
  <c r="L377" i="6"/>
  <c r="M377" i="6"/>
  <c r="L378" i="6"/>
  <c r="M378" i="6"/>
  <c r="L379" i="6"/>
  <c r="M379" i="6"/>
  <c r="L380" i="6"/>
  <c r="M380" i="6"/>
  <c r="L381" i="6"/>
  <c r="M381" i="6"/>
  <c r="L382" i="6"/>
  <c r="M382" i="6"/>
  <c r="L383" i="6"/>
  <c r="M383" i="6"/>
  <c r="L384" i="6"/>
  <c r="M384" i="6"/>
  <c r="L385" i="6"/>
  <c r="M385" i="6"/>
  <c r="L386" i="6"/>
  <c r="M386" i="6"/>
  <c r="L387" i="6"/>
  <c r="M387" i="6"/>
  <c r="L388" i="6"/>
  <c r="M388" i="6"/>
  <c r="L389" i="6"/>
  <c r="M389" i="6"/>
  <c r="L390" i="6"/>
  <c r="M390" i="6"/>
  <c r="L391" i="6"/>
  <c r="M391" i="6"/>
  <c r="L392" i="6"/>
  <c r="M392" i="6"/>
  <c r="L393" i="6"/>
  <c r="M393" i="6"/>
  <c r="L394" i="6"/>
  <c r="M394" i="6"/>
  <c r="L395" i="6"/>
  <c r="M395" i="6"/>
  <c r="L396" i="6"/>
  <c r="M396" i="6"/>
  <c r="L397" i="6"/>
  <c r="M397" i="6"/>
  <c r="L398" i="6"/>
  <c r="M398" i="6"/>
  <c r="L399" i="6"/>
  <c r="M399" i="6"/>
  <c r="L400" i="6"/>
  <c r="M400" i="6"/>
  <c r="L401" i="6"/>
  <c r="M401" i="6"/>
  <c r="L402" i="6"/>
  <c r="M402" i="6"/>
  <c r="L403" i="6"/>
  <c r="M403" i="6"/>
  <c r="L404" i="6"/>
  <c r="M404" i="6"/>
  <c r="L405" i="6"/>
  <c r="M405" i="6"/>
  <c r="L406" i="6"/>
  <c r="M406" i="6"/>
  <c r="L407" i="6"/>
  <c r="M407" i="6"/>
  <c r="L408" i="6"/>
  <c r="M408" i="6"/>
  <c r="L409" i="6"/>
  <c r="M409" i="6"/>
  <c r="L410" i="6"/>
  <c r="M410" i="6"/>
  <c r="L411" i="6"/>
  <c r="M411" i="6"/>
  <c r="L412" i="6"/>
  <c r="M412" i="6"/>
  <c r="L413" i="6"/>
  <c r="M413" i="6"/>
  <c r="L414" i="6"/>
  <c r="M414" i="6"/>
  <c r="L415" i="6"/>
  <c r="M415" i="6"/>
  <c r="L416" i="6"/>
  <c r="M416" i="6"/>
  <c r="L417" i="6"/>
  <c r="M417" i="6"/>
  <c r="L418" i="6"/>
  <c r="M418" i="6"/>
  <c r="L419" i="6"/>
  <c r="M419" i="6"/>
  <c r="L420" i="6"/>
  <c r="M420" i="6"/>
  <c r="L421" i="6"/>
  <c r="M421" i="6"/>
  <c r="L422" i="6"/>
  <c r="M422" i="6"/>
  <c r="L423" i="6"/>
  <c r="M423" i="6"/>
  <c r="L424" i="6"/>
  <c r="M424" i="6"/>
  <c r="L425" i="6"/>
  <c r="M425" i="6"/>
  <c r="L426" i="6"/>
  <c r="M426" i="6"/>
  <c r="L427" i="6"/>
  <c r="M427" i="6"/>
  <c r="L428" i="6"/>
  <c r="M428" i="6"/>
  <c r="L429" i="6"/>
  <c r="M429" i="6"/>
  <c r="L430" i="6"/>
  <c r="M430" i="6"/>
  <c r="L431" i="6"/>
  <c r="M431" i="6"/>
  <c r="L432" i="6"/>
  <c r="M432" i="6"/>
  <c r="L433" i="6"/>
  <c r="M433" i="6"/>
  <c r="L434" i="6"/>
  <c r="M434" i="6"/>
  <c r="L435" i="6"/>
  <c r="M435" i="6"/>
  <c r="L436" i="6"/>
  <c r="M436" i="6"/>
  <c r="L437" i="6"/>
  <c r="M437" i="6"/>
  <c r="L438" i="6"/>
  <c r="M438" i="6"/>
  <c r="L439" i="6"/>
  <c r="M439" i="6"/>
  <c r="L440" i="6"/>
  <c r="M440" i="6"/>
  <c r="L441" i="6"/>
  <c r="M441" i="6"/>
  <c r="L442" i="6"/>
  <c r="M442" i="6"/>
  <c r="L443" i="6"/>
  <c r="M443" i="6"/>
  <c r="L444" i="6"/>
  <c r="M444" i="6"/>
  <c r="L445" i="6"/>
  <c r="M445" i="6"/>
  <c r="L446" i="6"/>
  <c r="M446" i="6"/>
  <c r="L447" i="6"/>
  <c r="M447" i="6"/>
  <c r="L448" i="6"/>
  <c r="M448" i="6"/>
  <c r="L449" i="6"/>
  <c r="M449" i="6"/>
  <c r="L450" i="6"/>
  <c r="M450" i="6"/>
  <c r="L451" i="6"/>
  <c r="M451" i="6"/>
  <c r="L452" i="6"/>
  <c r="M452" i="6"/>
  <c r="L453" i="6"/>
  <c r="M453" i="6"/>
  <c r="L454" i="6"/>
  <c r="M454" i="6"/>
  <c r="L455" i="6"/>
  <c r="M455" i="6"/>
  <c r="L456" i="6"/>
  <c r="M456" i="6"/>
  <c r="L457" i="6"/>
  <c r="M457" i="6"/>
  <c r="L458" i="6"/>
  <c r="M458" i="6"/>
  <c r="L459" i="6"/>
  <c r="M459" i="6"/>
  <c r="L460" i="6"/>
  <c r="M460" i="6"/>
  <c r="L461" i="6"/>
  <c r="M461" i="6"/>
  <c r="L462" i="6"/>
  <c r="M462" i="6"/>
  <c r="L463" i="6"/>
  <c r="M463" i="6"/>
  <c r="L464" i="6"/>
  <c r="M464" i="6"/>
  <c r="L465" i="6"/>
  <c r="M465" i="6"/>
  <c r="L466" i="6"/>
  <c r="M466" i="6"/>
  <c r="L467" i="6"/>
  <c r="M467" i="6"/>
  <c r="L468" i="6"/>
  <c r="M468" i="6"/>
  <c r="L469" i="6"/>
  <c r="M469" i="6"/>
  <c r="L470" i="6"/>
  <c r="M470" i="6"/>
  <c r="L471" i="6"/>
  <c r="M471" i="6"/>
  <c r="L472" i="6"/>
  <c r="M472" i="6"/>
  <c r="L473" i="6"/>
  <c r="M473" i="6"/>
  <c r="L474" i="6"/>
  <c r="M474" i="6"/>
  <c r="L475" i="6"/>
  <c r="M475" i="6"/>
  <c r="L476" i="6"/>
  <c r="M476" i="6"/>
  <c r="L477" i="6"/>
  <c r="M477" i="6"/>
  <c r="L478" i="6"/>
  <c r="M478" i="6"/>
  <c r="L479" i="6"/>
  <c r="M479" i="6"/>
  <c r="L480" i="6"/>
  <c r="M480" i="6"/>
  <c r="L481" i="6"/>
  <c r="M481" i="6"/>
  <c r="L482" i="6"/>
  <c r="M482" i="6"/>
  <c r="L483" i="6"/>
  <c r="M483" i="6"/>
  <c r="L484" i="6"/>
  <c r="M484" i="6"/>
  <c r="L485" i="6"/>
  <c r="M485" i="6"/>
  <c r="L486" i="6"/>
  <c r="M486" i="6"/>
  <c r="L487" i="6"/>
  <c r="M487" i="6"/>
  <c r="L488" i="6"/>
  <c r="M488" i="6"/>
  <c r="L489" i="6"/>
  <c r="M489" i="6"/>
  <c r="L490" i="6"/>
  <c r="M490" i="6"/>
  <c r="L491" i="6"/>
  <c r="M491" i="6"/>
  <c r="L492" i="6"/>
  <c r="M492" i="6"/>
  <c r="L493" i="6"/>
  <c r="M493" i="6"/>
  <c r="L494" i="6"/>
  <c r="M494" i="6"/>
  <c r="L495" i="6"/>
  <c r="M495" i="6"/>
  <c r="L496" i="6"/>
  <c r="M496" i="6"/>
  <c r="L497" i="6"/>
  <c r="M497" i="6"/>
  <c r="L498" i="6"/>
  <c r="M498" i="6"/>
  <c r="L499" i="6"/>
  <c r="M499" i="6"/>
  <c r="L500" i="6"/>
  <c r="M500" i="6"/>
  <c r="L501" i="6"/>
  <c r="M501" i="6"/>
  <c r="L502" i="6"/>
  <c r="M502" i="6"/>
  <c r="L3" i="6" l="1"/>
  <c r="L4" i="6"/>
  <c r="L5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BT8" i="3" l="1"/>
  <c r="L6" i="6"/>
  <c r="BR7" i="3"/>
  <c r="BT12" i="3"/>
  <c r="BR5" i="3"/>
  <c r="BR6" i="3"/>
  <c r="H4" i="3"/>
  <c r="BE89" i="3"/>
  <c r="BE90" i="3"/>
  <c r="BE91" i="3"/>
  <c r="BE92" i="3"/>
  <c r="BE93" i="3"/>
  <c r="BE94" i="3"/>
  <c r="BE95" i="3"/>
  <c r="BE96" i="3"/>
  <c r="BE97" i="3"/>
  <c r="BE98" i="3"/>
  <c r="BE99" i="3"/>
  <c r="BE100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76" i="3"/>
  <c r="BE77" i="3"/>
  <c r="BE78" i="3"/>
  <c r="BE79" i="3"/>
  <c r="BE80" i="3"/>
  <c r="BE81" i="3"/>
  <c r="BE82" i="3"/>
  <c r="BE83" i="3"/>
  <c r="BE84" i="3"/>
  <c r="BE85" i="3"/>
  <c r="BE86" i="3"/>
  <c r="BE87" i="3"/>
  <c r="BE88" i="3"/>
  <c r="M3" i="6"/>
  <c r="M4" i="6"/>
  <c r="M5" i="6"/>
  <c r="M6" i="6"/>
  <c r="AZ9" i="3"/>
  <c r="M7" i="6" s="1"/>
  <c r="AZ10" i="3"/>
  <c r="M8" i="6" s="1"/>
  <c r="AZ11" i="3"/>
  <c r="M9" i="6" s="1"/>
  <c r="AZ12" i="3"/>
  <c r="M10" i="6" s="1"/>
  <c r="AZ13" i="3"/>
  <c r="M11" i="6" s="1"/>
  <c r="AZ14" i="3"/>
  <c r="M12" i="6" s="1"/>
  <c r="AZ15" i="3"/>
  <c r="M13" i="6" s="1"/>
  <c r="AZ16" i="3"/>
  <c r="M14" i="6" s="1"/>
  <c r="AZ17" i="3"/>
  <c r="M15" i="6" s="1"/>
  <c r="AZ18" i="3"/>
  <c r="M16" i="6" s="1"/>
  <c r="AZ19" i="3"/>
  <c r="M17" i="6" s="1"/>
  <c r="AZ20" i="3"/>
  <c r="M18" i="6" s="1"/>
  <c r="AZ21" i="3"/>
  <c r="M19" i="6" s="1"/>
  <c r="AZ22" i="3"/>
  <c r="M20" i="6" s="1"/>
  <c r="AZ23" i="3"/>
  <c r="M21" i="6" s="1"/>
  <c r="AZ24" i="3"/>
  <c r="M22" i="6" s="1"/>
  <c r="AZ25" i="3"/>
  <c r="M23" i="6" s="1"/>
  <c r="AZ26" i="3"/>
  <c r="M24" i="6" s="1"/>
  <c r="AZ27" i="3"/>
  <c r="M25" i="6" s="1"/>
  <c r="AZ28" i="3"/>
  <c r="M26" i="6" s="1"/>
  <c r="AZ29" i="3"/>
  <c r="M27" i="6" s="1"/>
  <c r="AZ30" i="3"/>
  <c r="M28" i="6" s="1"/>
  <c r="AZ31" i="3"/>
  <c r="M29" i="6" s="1"/>
  <c r="AZ32" i="3"/>
  <c r="M30" i="6" s="1"/>
  <c r="AZ33" i="3"/>
  <c r="M31" i="6" s="1"/>
  <c r="AZ34" i="3"/>
  <c r="M32" i="6" s="1"/>
  <c r="AZ35" i="3"/>
  <c r="M33" i="6" s="1"/>
  <c r="AZ36" i="3"/>
  <c r="M34" i="6" s="1"/>
  <c r="AZ37" i="3"/>
  <c r="M35" i="6" s="1"/>
  <c r="AZ38" i="3"/>
  <c r="M36" i="6" s="1"/>
  <c r="AZ39" i="3"/>
  <c r="M37" i="6" s="1"/>
  <c r="AZ40" i="3"/>
  <c r="M38" i="6" s="1"/>
  <c r="AZ41" i="3"/>
  <c r="M39" i="6" s="1"/>
  <c r="AZ42" i="3"/>
  <c r="M40" i="6" s="1"/>
  <c r="AZ43" i="3"/>
  <c r="M41" i="6" s="1"/>
  <c r="AZ44" i="3"/>
  <c r="M42" i="6" s="1"/>
  <c r="AZ45" i="3"/>
  <c r="M43" i="6" s="1"/>
  <c r="AZ46" i="3"/>
  <c r="M44" i="6" s="1"/>
  <c r="AZ47" i="3"/>
  <c r="M45" i="6" s="1"/>
  <c r="AZ48" i="3"/>
  <c r="M46" i="6" s="1"/>
  <c r="AZ49" i="3"/>
  <c r="M47" i="6" s="1"/>
  <c r="AZ50" i="3"/>
  <c r="M48" i="6" s="1"/>
  <c r="AZ51" i="3"/>
  <c r="M49" i="6" s="1"/>
  <c r="AZ52" i="3"/>
  <c r="M50" i="6" s="1"/>
  <c r="AZ53" i="3"/>
  <c r="M51" i="6" s="1"/>
  <c r="AZ54" i="3"/>
  <c r="M52" i="6" s="1"/>
  <c r="AZ55" i="3"/>
  <c r="M53" i="6" s="1"/>
  <c r="AZ56" i="3"/>
  <c r="M54" i="6" s="1"/>
  <c r="AZ57" i="3"/>
  <c r="M55" i="6" s="1"/>
  <c r="AZ58" i="3"/>
  <c r="M56" i="6" s="1"/>
  <c r="AZ59" i="3"/>
  <c r="M57" i="6" s="1"/>
  <c r="AZ60" i="3"/>
  <c r="M58" i="6" s="1"/>
  <c r="AZ61" i="3"/>
  <c r="M59" i="6" s="1"/>
  <c r="AZ62" i="3"/>
  <c r="M60" i="6" s="1"/>
  <c r="AZ63" i="3"/>
  <c r="M61" i="6" s="1"/>
  <c r="AZ64" i="3"/>
  <c r="M62" i="6" s="1"/>
  <c r="AZ65" i="3"/>
  <c r="M63" i="6" s="1"/>
  <c r="AZ66" i="3"/>
  <c r="M64" i="6" s="1"/>
  <c r="AZ67" i="3"/>
  <c r="M65" i="6" s="1"/>
  <c r="AZ68" i="3"/>
  <c r="M66" i="6" s="1"/>
  <c r="AZ69" i="3"/>
  <c r="M67" i="6" s="1"/>
  <c r="AZ70" i="3"/>
  <c r="M68" i="6" s="1"/>
  <c r="AZ71" i="3"/>
  <c r="M69" i="6" s="1"/>
  <c r="AZ72" i="3"/>
  <c r="M70" i="6" s="1"/>
  <c r="AZ73" i="3"/>
  <c r="M71" i="6" s="1"/>
  <c r="AZ74" i="3"/>
  <c r="M72" i="6" s="1"/>
  <c r="AZ75" i="3"/>
  <c r="M73" i="6" s="1"/>
  <c r="AZ76" i="3"/>
  <c r="M74" i="6" s="1"/>
  <c r="AZ77" i="3"/>
  <c r="M75" i="6" s="1"/>
  <c r="AZ78" i="3"/>
  <c r="M76" i="6" s="1"/>
  <c r="AZ79" i="3"/>
  <c r="M77" i="6" s="1"/>
  <c r="AZ80" i="3"/>
  <c r="M78" i="6" s="1"/>
  <c r="AZ81" i="3"/>
  <c r="M79" i="6" s="1"/>
  <c r="AZ82" i="3"/>
  <c r="M80" i="6" s="1"/>
  <c r="AZ83" i="3"/>
  <c r="M81" i="6" s="1"/>
  <c r="AZ84" i="3"/>
  <c r="M82" i="6" s="1"/>
  <c r="AZ85" i="3"/>
  <c r="M83" i="6" s="1"/>
  <c r="AZ86" i="3"/>
  <c r="M84" i="6" s="1"/>
  <c r="AZ87" i="3"/>
  <c r="M85" i="6" s="1"/>
  <c r="AZ88" i="3"/>
  <c r="M86" i="6" s="1"/>
  <c r="AZ89" i="3"/>
  <c r="M87" i="6" s="1"/>
  <c r="AZ90" i="3"/>
  <c r="M88" i="6" s="1"/>
  <c r="AZ91" i="3"/>
  <c r="M89" i="6" s="1"/>
  <c r="AZ92" i="3"/>
  <c r="M90" i="6" s="1"/>
  <c r="AZ93" i="3"/>
  <c r="M91" i="6" s="1"/>
  <c r="AZ94" i="3"/>
  <c r="M92" i="6" s="1"/>
  <c r="AZ95" i="3"/>
  <c r="M93" i="6" s="1"/>
  <c r="AZ96" i="3"/>
  <c r="M94" i="6" s="1"/>
  <c r="AZ97" i="3"/>
  <c r="M95" i="6" s="1"/>
  <c r="AZ98" i="3"/>
  <c r="M96" i="6" s="1"/>
  <c r="AZ99" i="3"/>
  <c r="M97" i="6" s="1"/>
  <c r="AZ100" i="3"/>
  <c r="M98" i="6" s="1"/>
  <c r="B7" i="3"/>
  <c r="H7" i="3" s="1"/>
  <c r="A8" i="3"/>
  <c r="B8" i="3" s="1"/>
  <c r="H8" i="3" s="1"/>
  <c r="A9" i="3"/>
  <c r="B9" i="3" s="1"/>
  <c r="H9" i="3" s="1"/>
  <c r="A10" i="3"/>
  <c r="B10" i="3" s="1"/>
  <c r="H10" i="3" s="1"/>
  <c r="A11" i="3"/>
  <c r="B11" i="3" s="1"/>
  <c r="H11" i="3" s="1"/>
  <c r="A12" i="3"/>
  <c r="A13" i="3"/>
  <c r="A14" i="3"/>
  <c r="A15" i="3"/>
  <c r="B15" i="3" s="1"/>
  <c r="H15" i="3" s="1"/>
  <c r="A16" i="3"/>
  <c r="A17" i="3"/>
  <c r="A18" i="3"/>
  <c r="A19" i="3"/>
  <c r="B19" i="3" s="1"/>
  <c r="H19" i="3" s="1"/>
  <c r="A20" i="3"/>
  <c r="A21" i="3"/>
  <c r="A22" i="3"/>
  <c r="A23" i="3"/>
  <c r="B23" i="3" s="1"/>
  <c r="H23" i="3" s="1"/>
  <c r="A24" i="3"/>
  <c r="B24" i="3" s="1"/>
  <c r="H24" i="3" s="1"/>
  <c r="A25" i="3"/>
  <c r="B25" i="3" s="1"/>
  <c r="H25" i="3" s="1"/>
  <c r="A26" i="3"/>
  <c r="A27" i="3"/>
  <c r="B27" i="3" s="1"/>
  <c r="H27" i="3" s="1"/>
  <c r="A28" i="3"/>
  <c r="A29" i="3"/>
  <c r="A30" i="3"/>
  <c r="A31" i="3"/>
  <c r="B31" i="3" s="1"/>
  <c r="H31" i="3" s="1"/>
  <c r="A32" i="3"/>
  <c r="B32" i="3" s="1"/>
  <c r="H32" i="3" s="1"/>
  <c r="A33" i="3"/>
  <c r="B33" i="3" s="1"/>
  <c r="H33" i="3" s="1"/>
  <c r="A34" i="3"/>
  <c r="A35" i="3"/>
  <c r="B35" i="3" s="1"/>
  <c r="H35" i="3" s="1"/>
  <c r="A36" i="3"/>
  <c r="A37" i="3"/>
  <c r="A38" i="3"/>
  <c r="A39" i="3"/>
  <c r="B39" i="3" s="1"/>
  <c r="H39" i="3" s="1"/>
  <c r="A40" i="3"/>
  <c r="B40" i="3" s="1"/>
  <c r="H40" i="3" s="1"/>
  <c r="A41" i="3"/>
  <c r="B41" i="3" s="1"/>
  <c r="H41" i="3" s="1"/>
  <c r="A42" i="3"/>
  <c r="A43" i="3"/>
  <c r="B43" i="3" s="1"/>
  <c r="H43" i="3" s="1"/>
  <c r="A44" i="3"/>
  <c r="A45" i="3"/>
  <c r="A46" i="3"/>
  <c r="A47" i="3"/>
  <c r="B47" i="3" s="1"/>
  <c r="H47" i="3" s="1"/>
  <c r="A48" i="3"/>
  <c r="A49" i="3"/>
  <c r="B49" i="3" s="1"/>
  <c r="H49" i="3" s="1"/>
  <c r="A50" i="3"/>
  <c r="A51" i="3"/>
  <c r="B51" i="3" s="1"/>
  <c r="H51" i="3" s="1"/>
  <c r="A52" i="3"/>
  <c r="A53" i="3"/>
  <c r="A54" i="3"/>
  <c r="A55" i="3"/>
  <c r="B55" i="3" s="1"/>
  <c r="H55" i="3" s="1"/>
  <c r="A56" i="3"/>
  <c r="B56" i="3" s="1"/>
  <c r="H56" i="3" s="1"/>
  <c r="A57" i="3"/>
  <c r="B57" i="3" s="1"/>
  <c r="H57" i="3" s="1"/>
  <c r="A58" i="3"/>
  <c r="A59" i="3"/>
  <c r="B59" i="3" s="1"/>
  <c r="H59" i="3" s="1"/>
  <c r="A60" i="3"/>
  <c r="A61" i="3"/>
  <c r="A62" i="3"/>
  <c r="A63" i="3"/>
  <c r="B63" i="3" s="1"/>
  <c r="H63" i="3" s="1"/>
  <c r="A64" i="3"/>
  <c r="B64" i="3" s="1"/>
  <c r="H64" i="3" s="1"/>
  <c r="A65" i="3"/>
  <c r="B65" i="3" s="1"/>
  <c r="H65" i="3" s="1"/>
  <c r="A67" i="3"/>
  <c r="B67" i="3" s="1"/>
  <c r="H67" i="3" s="1"/>
  <c r="A68" i="3"/>
  <c r="B68" i="3" s="1"/>
  <c r="H68" i="3" s="1"/>
  <c r="A69" i="3"/>
  <c r="A70" i="3"/>
  <c r="A71" i="3"/>
  <c r="B71" i="3" s="1"/>
  <c r="H71" i="3" s="1"/>
  <c r="A72" i="3"/>
  <c r="A73" i="3"/>
  <c r="A74" i="3"/>
  <c r="B74" i="3" s="1"/>
  <c r="H74" i="3" s="1"/>
  <c r="A75" i="3"/>
  <c r="B75" i="3" s="1"/>
  <c r="H75" i="3" s="1"/>
  <c r="A76" i="3"/>
  <c r="B76" i="3" s="1"/>
  <c r="H76" i="3" s="1"/>
  <c r="A77" i="3"/>
  <c r="A78" i="3"/>
  <c r="A79" i="3"/>
  <c r="B79" i="3" s="1"/>
  <c r="H79" i="3" s="1"/>
  <c r="A80" i="3"/>
  <c r="B80" i="3" s="1"/>
  <c r="H80" i="3" s="1"/>
  <c r="A81" i="3"/>
  <c r="B81" i="3" s="1"/>
  <c r="H81" i="3" s="1"/>
  <c r="A82" i="3"/>
  <c r="B82" i="3" s="1"/>
  <c r="H82" i="3" s="1"/>
  <c r="A83" i="3"/>
  <c r="B83" i="3" s="1"/>
  <c r="H83" i="3" s="1"/>
  <c r="A84" i="3"/>
  <c r="B84" i="3" s="1"/>
  <c r="H84" i="3" s="1"/>
  <c r="A85" i="3"/>
  <c r="A86" i="3"/>
  <c r="A87" i="3"/>
  <c r="B87" i="3" s="1"/>
  <c r="H87" i="3" s="1"/>
  <c r="A88" i="3"/>
  <c r="B88" i="3" s="1"/>
  <c r="H88" i="3" s="1"/>
  <c r="A89" i="3"/>
  <c r="B89" i="3" s="1"/>
  <c r="H89" i="3" s="1"/>
  <c r="A90" i="3"/>
  <c r="B90" i="3" s="1"/>
  <c r="H90" i="3" s="1"/>
  <c r="A91" i="3"/>
  <c r="B91" i="3" s="1"/>
  <c r="H91" i="3" s="1"/>
  <c r="A92" i="3"/>
  <c r="A93" i="3"/>
  <c r="A94" i="3"/>
  <c r="A95" i="3"/>
  <c r="B95" i="3" s="1"/>
  <c r="H95" i="3" s="1"/>
  <c r="A96" i="3"/>
  <c r="B96" i="3" s="1"/>
  <c r="H96" i="3" s="1"/>
  <c r="A97" i="3"/>
  <c r="B97" i="3" s="1"/>
  <c r="H97" i="3" s="1"/>
  <c r="A98" i="3"/>
  <c r="B98" i="3" s="1"/>
  <c r="H98" i="3" s="1"/>
  <c r="A99" i="3"/>
  <c r="B99" i="3" s="1"/>
  <c r="A100" i="3"/>
  <c r="B100" i="3" s="1"/>
  <c r="B5" i="3"/>
  <c r="H5" i="3" s="1"/>
  <c r="B6" i="3"/>
  <c r="M2" i="6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98" i="3"/>
  <c r="AW99" i="3"/>
  <c r="AW100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O96" i="3"/>
  <c r="AO97" i="3"/>
  <c r="AO98" i="3"/>
  <c r="AO99" i="3"/>
  <c r="AO100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" i="3"/>
  <c r="B12" i="3"/>
  <c r="H12" i="3" s="1"/>
  <c r="B13" i="3"/>
  <c r="H13" i="3" s="1"/>
  <c r="B14" i="3"/>
  <c r="H14" i="3" s="1"/>
  <c r="B16" i="3"/>
  <c r="H16" i="3" s="1"/>
  <c r="B17" i="3"/>
  <c r="H17" i="3" s="1"/>
  <c r="B18" i="3"/>
  <c r="H18" i="3" s="1"/>
  <c r="B20" i="3"/>
  <c r="H20" i="3" s="1"/>
  <c r="B21" i="3"/>
  <c r="H21" i="3" s="1"/>
  <c r="B22" i="3"/>
  <c r="H22" i="3" s="1"/>
  <c r="B26" i="3"/>
  <c r="H26" i="3" s="1"/>
  <c r="B28" i="3"/>
  <c r="H28" i="3" s="1"/>
  <c r="B29" i="3"/>
  <c r="H29" i="3" s="1"/>
  <c r="B30" i="3"/>
  <c r="H30" i="3" s="1"/>
  <c r="B34" i="3"/>
  <c r="H34" i="3" s="1"/>
  <c r="B36" i="3"/>
  <c r="H36" i="3" s="1"/>
  <c r="B37" i="3"/>
  <c r="H37" i="3" s="1"/>
  <c r="B38" i="3"/>
  <c r="H38" i="3" s="1"/>
  <c r="B42" i="3"/>
  <c r="H42" i="3" s="1"/>
  <c r="B44" i="3"/>
  <c r="H44" i="3" s="1"/>
  <c r="B45" i="3"/>
  <c r="H45" i="3" s="1"/>
  <c r="B46" i="3"/>
  <c r="H46" i="3" s="1"/>
  <c r="B48" i="3"/>
  <c r="H48" i="3" s="1"/>
  <c r="B50" i="3"/>
  <c r="H50" i="3" s="1"/>
  <c r="B52" i="3"/>
  <c r="H52" i="3" s="1"/>
  <c r="B53" i="3"/>
  <c r="H53" i="3" s="1"/>
  <c r="B54" i="3"/>
  <c r="H54" i="3" s="1"/>
  <c r="B58" i="3"/>
  <c r="H58" i="3" s="1"/>
  <c r="B60" i="3"/>
  <c r="H60" i="3" s="1"/>
  <c r="B61" i="3"/>
  <c r="H61" i="3" s="1"/>
  <c r="B62" i="3"/>
  <c r="H62" i="3" s="1"/>
  <c r="B66" i="3"/>
  <c r="H66" i="3" s="1"/>
  <c r="B69" i="3"/>
  <c r="H69" i="3" s="1"/>
  <c r="B70" i="3"/>
  <c r="H70" i="3" s="1"/>
  <c r="B72" i="3"/>
  <c r="H72" i="3" s="1"/>
  <c r="B73" i="3"/>
  <c r="H73" i="3" s="1"/>
  <c r="B77" i="3"/>
  <c r="H77" i="3" s="1"/>
  <c r="B78" i="3"/>
  <c r="H78" i="3" s="1"/>
  <c r="B85" i="3"/>
  <c r="H85" i="3" s="1"/>
  <c r="B86" i="3"/>
  <c r="H86" i="3" s="1"/>
  <c r="B92" i="3"/>
  <c r="H92" i="3" s="1"/>
  <c r="B93" i="3"/>
  <c r="H93" i="3" s="1"/>
  <c r="B94" i="3"/>
  <c r="H94" i="3" s="1"/>
  <c r="B5" i="6"/>
  <c r="B4" i="6" l="1"/>
  <c r="H6" i="3"/>
  <c r="B3" i="6"/>
  <c r="L2" i="6"/>
  <c r="N16" i="6" s="1"/>
  <c r="B6" i="6"/>
  <c r="B8" i="6"/>
  <c r="B10" i="6"/>
  <c r="B12" i="6"/>
  <c r="B14" i="6"/>
  <c r="B16" i="6"/>
  <c r="B18" i="6"/>
  <c r="B20" i="6"/>
  <c r="B22" i="6"/>
  <c r="B24" i="6"/>
  <c r="B26" i="6"/>
  <c r="B28" i="6"/>
  <c r="B30" i="6"/>
  <c r="B32" i="6"/>
  <c r="B34" i="6"/>
  <c r="B36" i="6"/>
  <c r="B38" i="6"/>
  <c r="B40" i="6"/>
  <c r="B42" i="6"/>
  <c r="B44" i="6"/>
  <c r="B46" i="6"/>
  <c r="B48" i="6"/>
  <c r="B50" i="6"/>
  <c r="B52" i="6"/>
  <c r="B54" i="6"/>
  <c r="B56" i="6"/>
  <c r="B58" i="6"/>
  <c r="B60" i="6"/>
  <c r="B62" i="6"/>
  <c r="B64" i="6"/>
  <c r="B66" i="6"/>
  <c r="B68" i="6"/>
  <c r="B70" i="6"/>
  <c r="B72" i="6"/>
  <c r="B74" i="6"/>
  <c r="B76" i="6"/>
  <c r="B78" i="6"/>
  <c r="B80" i="6"/>
  <c r="B82" i="6"/>
  <c r="B84" i="6"/>
  <c r="B86" i="6"/>
  <c r="B88" i="6"/>
  <c r="B90" i="6"/>
  <c r="B92" i="6"/>
  <c r="B94" i="6"/>
  <c r="B96" i="6"/>
  <c r="B98" i="6"/>
  <c r="B100" i="6"/>
  <c r="B102" i="6"/>
  <c r="B104" i="6"/>
  <c r="B106" i="6"/>
  <c r="B108" i="6"/>
  <c r="B110" i="6"/>
  <c r="B112" i="6"/>
  <c r="B114" i="6"/>
  <c r="B116" i="6"/>
  <c r="B118" i="6"/>
  <c r="B120" i="6"/>
  <c r="B122" i="6"/>
  <c r="B124" i="6"/>
  <c r="B126" i="6"/>
  <c r="B128" i="6"/>
  <c r="B130" i="6"/>
  <c r="B132" i="6"/>
  <c r="B134" i="6"/>
  <c r="B136" i="6"/>
  <c r="B138" i="6"/>
  <c r="B140" i="6"/>
  <c r="B142" i="6"/>
  <c r="B144" i="6"/>
  <c r="B146" i="6"/>
  <c r="B148" i="6"/>
  <c r="B150" i="6"/>
  <c r="B152" i="6"/>
  <c r="B154" i="6"/>
  <c r="B156" i="6"/>
  <c r="B158" i="6"/>
  <c r="B160" i="6"/>
  <c r="B162" i="6"/>
  <c r="B164" i="6"/>
  <c r="B166" i="6"/>
  <c r="B168" i="6"/>
  <c r="B170" i="6"/>
  <c r="B172" i="6"/>
  <c r="B174" i="6"/>
  <c r="B176" i="6"/>
  <c r="B178" i="6"/>
  <c r="B180" i="6"/>
  <c r="B182" i="6"/>
  <c r="B184" i="6"/>
  <c r="B186" i="6"/>
  <c r="B188" i="6"/>
  <c r="B190" i="6"/>
  <c r="B192" i="6"/>
  <c r="B194" i="6"/>
  <c r="B196" i="6"/>
  <c r="B198" i="6"/>
  <c r="B200" i="6"/>
  <c r="B202" i="6"/>
  <c r="B204" i="6"/>
  <c r="B206" i="6"/>
  <c r="B208" i="6"/>
  <c r="B210" i="6"/>
  <c r="B212" i="6"/>
  <c r="B214" i="6"/>
  <c r="B216" i="6"/>
  <c r="B218" i="6"/>
  <c r="B220" i="6"/>
  <c r="B222" i="6"/>
  <c r="B224" i="6"/>
  <c r="B226" i="6"/>
  <c r="B228" i="6"/>
  <c r="B230" i="6"/>
  <c r="B232" i="6"/>
  <c r="B234" i="6"/>
  <c r="B236" i="6"/>
  <c r="B238" i="6"/>
  <c r="B240" i="6"/>
  <c r="B242" i="6"/>
  <c r="B244" i="6"/>
  <c r="B246" i="6"/>
  <c r="B248" i="6"/>
  <c r="B250" i="6"/>
  <c r="B252" i="6"/>
  <c r="B254" i="6"/>
  <c r="B256" i="6"/>
  <c r="B258" i="6"/>
  <c r="B260" i="6"/>
  <c r="B262" i="6"/>
  <c r="B264" i="6"/>
  <c r="B266" i="6"/>
  <c r="B268" i="6"/>
  <c r="B270" i="6"/>
  <c r="B272" i="6"/>
  <c r="B274" i="6"/>
  <c r="B276" i="6"/>
  <c r="B278" i="6"/>
  <c r="B280" i="6"/>
  <c r="B282" i="6"/>
  <c r="B284" i="6"/>
  <c r="B286" i="6"/>
  <c r="B288" i="6"/>
  <c r="B290" i="6"/>
  <c r="B292" i="6"/>
  <c r="B294" i="6"/>
  <c r="B296" i="6"/>
  <c r="B298" i="6"/>
  <c r="B7" i="6"/>
  <c r="B9" i="6"/>
  <c r="B11" i="6"/>
  <c r="B13" i="6"/>
  <c r="B15" i="6"/>
  <c r="B17" i="6"/>
  <c r="B19" i="6"/>
  <c r="B21" i="6"/>
  <c r="B23" i="6"/>
  <c r="B25" i="6"/>
  <c r="B27" i="6"/>
  <c r="B29" i="6"/>
  <c r="B31" i="6"/>
  <c r="B33" i="6"/>
  <c r="B35" i="6"/>
  <c r="B37" i="6"/>
  <c r="B39" i="6"/>
  <c r="B41" i="6"/>
  <c r="B43" i="6"/>
  <c r="B45" i="6"/>
  <c r="B47" i="6"/>
  <c r="B49" i="6"/>
  <c r="B51" i="6"/>
  <c r="B53" i="6"/>
  <c r="B55" i="6"/>
  <c r="B57" i="6"/>
  <c r="B59" i="6"/>
  <c r="B61" i="6"/>
  <c r="B63" i="6"/>
  <c r="B65" i="6"/>
  <c r="B67" i="6"/>
  <c r="B69" i="6"/>
  <c r="B71" i="6"/>
  <c r="B73" i="6"/>
  <c r="B75" i="6"/>
  <c r="B77" i="6"/>
  <c r="B79" i="6"/>
  <c r="B81" i="6"/>
  <c r="B83" i="6"/>
  <c r="B85" i="6"/>
  <c r="B87" i="6"/>
  <c r="B89" i="6"/>
  <c r="B91" i="6"/>
  <c r="B93" i="6"/>
  <c r="B95" i="6"/>
  <c r="B97" i="6"/>
  <c r="B99" i="6"/>
  <c r="B101" i="6"/>
  <c r="B103" i="6"/>
  <c r="B105" i="6"/>
  <c r="B107" i="6"/>
  <c r="B109" i="6"/>
  <c r="B111" i="6"/>
  <c r="B113" i="6"/>
  <c r="B115" i="6"/>
  <c r="B117" i="6"/>
  <c r="B119" i="6"/>
  <c r="B121" i="6"/>
  <c r="B123" i="6"/>
  <c r="B125" i="6"/>
  <c r="B127" i="6"/>
  <c r="B129" i="6"/>
  <c r="B131" i="6"/>
  <c r="B133" i="6"/>
  <c r="B135" i="6"/>
  <c r="B137" i="6"/>
  <c r="B139" i="6"/>
  <c r="B141" i="6"/>
  <c r="B143" i="6"/>
  <c r="B145" i="6"/>
  <c r="B147" i="6"/>
  <c r="B149" i="6"/>
  <c r="B151" i="6"/>
  <c r="B153" i="6"/>
  <c r="B155" i="6"/>
  <c r="B157" i="6"/>
  <c r="B159" i="6"/>
  <c r="B161" i="6"/>
  <c r="B163" i="6"/>
  <c r="B165" i="6"/>
  <c r="B167" i="6"/>
  <c r="B169" i="6"/>
  <c r="B171" i="6"/>
  <c r="B173" i="6"/>
  <c r="B175" i="6"/>
  <c r="B177" i="6"/>
  <c r="B179" i="6"/>
  <c r="B181" i="6"/>
  <c r="B183" i="6"/>
  <c r="B185" i="6"/>
  <c r="B187" i="6"/>
  <c r="B189" i="6"/>
  <c r="B191" i="6"/>
  <c r="B193" i="6"/>
  <c r="B195" i="6"/>
  <c r="B197" i="6"/>
  <c r="B199" i="6"/>
  <c r="B201" i="6"/>
  <c r="B203" i="6"/>
  <c r="B205" i="6"/>
  <c r="B207" i="6"/>
  <c r="B209" i="6"/>
  <c r="B211" i="6"/>
  <c r="B213" i="6"/>
  <c r="B215" i="6"/>
  <c r="B217" i="6"/>
  <c r="B219" i="6"/>
  <c r="B221" i="6"/>
  <c r="B223" i="6"/>
  <c r="B225" i="6"/>
  <c r="B227" i="6"/>
  <c r="B229" i="6"/>
  <c r="B231" i="6"/>
  <c r="B233" i="6"/>
  <c r="B235" i="6"/>
  <c r="B237" i="6"/>
  <c r="B239" i="6"/>
  <c r="B241" i="6"/>
  <c r="B243" i="6"/>
  <c r="B245" i="6"/>
  <c r="B247" i="6"/>
  <c r="B249" i="6"/>
  <c r="B251" i="6"/>
  <c r="B253" i="6"/>
  <c r="B255" i="6"/>
  <c r="B257" i="6"/>
  <c r="B259" i="6"/>
  <c r="B261" i="6"/>
  <c r="B263" i="6"/>
  <c r="B265" i="6"/>
  <c r="B267" i="6"/>
  <c r="B269" i="6"/>
  <c r="B271" i="6"/>
  <c r="B273" i="6"/>
  <c r="B275" i="6"/>
  <c r="B277" i="6"/>
  <c r="B279" i="6"/>
  <c r="B281" i="6"/>
  <c r="B283" i="6"/>
  <c r="B285" i="6"/>
  <c r="B287" i="6"/>
  <c r="B289" i="6"/>
  <c r="B291" i="6"/>
  <c r="B293" i="6"/>
  <c r="B295" i="6"/>
  <c r="B297" i="6"/>
  <c r="B299" i="6"/>
  <c r="B2" i="6"/>
  <c r="B300" i="6"/>
  <c r="N4" i="6"/>
  <c r="J4" i="6" s="1"/>
  <c r="BT11" i="3"/>
  <c r="BT10" i="3"/>
  <c r="BT9" i="3"/>
  <c r="N14" i="6"/>
  <c r="N24" i="6"/>
  <c r="N15" i="6"/>
  <c r="N23" i="6"/>
  <c r="N25" i="6"/>
  <c r="N27" i="6"/>
  <c r="AL2" i="2"/>
  <c r="N17" i="6" l="1"/>
  <c r="N3" i="6"/>
  <c r="N22" i="6"/>
  <c r="N2" i="6"/>
  <c r="N20" i="6"/>
  <c r="N26" i="6"/>
  <c r="N28" i="6"/>
  <c r="N21" i="6"/>
  <c r="N18" i="6"/>
  <c r="N19" i="6"/>
  <c r="N6" i="6"/>
  <c r="N8" i="6"/>
  <c r="N10" i="6"/>
  <c r="N12" i="6"/>
  <c r="N5" i="6"/>
  <c r="N7" i="6"/>
  <c r="N9" i="6"/>
  <c r="N11" i="6"/>
  <c r="N13" i="6"/>
  <c r="U2" i="4"/>
  <c r="E70" i="4"/>
  <c r="E71" i="4"/>
  <c r="E72" i="4"/>
  <c r="E73" i="4"/>
  <c r="E74" i="4"/>
  <c r="E75" i="4"/>
  <c r="E69" i="4"/>
  <c r="E67" i="4"/>
  <c r="E68" i="4"/>
  <c r="E66" i="4"/>
  <c r="E64" i="4"/>
  <c r="E65" i="4"/>
  <c r="E63" i="4"/>
  <c r="E61" i="4"/>
  <c r="E62" i="4"/>
  <c r="E60" i="4"/>
  <c r="E58" i="4"/>
  <c r="E59" i="4"/>
  <c r="E57" i="4"/>
  <c r="BH3" i="6" l="1"/>
  <c r="BH4" i="6"/>
  <c r="BH5" i="6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BH25" i="6"/>
  <c r="BH26" i="6"/>
  <c r="BH27" i="6"/>
  <c r="BH28" i="6"/>
  <c r="BH29" i="6"/>
  <c r="BH30" i="6"/>
  <c r="BH31" i="6"/>
  <c r="BH32" i="6"/>
  <c r="BH33" i="6"/>
  <c r="BH34" i="6"/>
  <c r="BH35" i="6"/>
  <c r="BH36" i="6"/>
  <c r="BH37" i="6"/>
  <c r="BH38" i="6"/>
  <c r="BH39" i="6"/>
  <c r="BH40" i="6"/>
  <c r="BH41" i="6"/>
  <c r="BH42" i="6"/>
  <c r="BH43" i="6"/>
  <c r="BH44" i="6"/>
  <c r="BH45" i="6"/>
  <c r="BH46" i="6"/>
  <c r="BH47" i="6"/>
  <c r="BH48" i="6"/>
  <c r="BH49" i="6"/>
  <c r="BH50" i="6"/>
  <c r="BH51" i="6"/>
  <c r="BH52" i="6"/>
  <c r="BH53" i="6"/>
  <c r="BH54" i="6"/>
  <c r="BH55" i="6"/>
  <c r="BH56" i="6"/>
  <c r="BH57" i="6"/>
  <c r="BH58" i="6"/>
  <c r="BH59" i="6"/>
  <c r="BH60" i="6"/>
  <c r="BH61" i="6"/>
  <c r="BH62" i="6"/>
  <c r="BH63" i="6"/>
  <c r="BH64" i="6"/>
  <c r="BH65" i="6"/>
  <c r="BH66" i="6"/>
  <c r="BH67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H81" i="6"/>
  <c r="BH82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H96" i="6"/>
  <c r="BH97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H111" i="6"/>
  <c r="BH112" i="6"/>
  <c r="BH113" i="6"/>
  <c r="BH114" i="6"/>
  <c r="BH115" i="6"/>
  <c r="BH116" i="6"/>
  <c r="BH117" i="6"/>
  <c r="BH118" i="6"/>
  <c r="BH119" i="6"/>
  <c r="BH120" i="6"/>
  <c r="BH121" i="6"/>
  <c r="BH122" i="6"/>
  <c r="BH123" i="6"/>
  <c r="BH124" i="6"/>
  <c r="BH125" i="6"/>
  <c r="BH126" i="6"/>
  <c r="BH127" i="6"/>
  <c r="BH128" i="6"/>
  <c r="BH129" i="6"/>
  <c r="BH130" i="6"/>
  <c r="BH131" i="6"/>
  <c r="BH132" i="6"/>
  <c r="BH133" i="6"/>
  <c r="BH134" i="6"/>
  <c r="BH135" i="6"/>
  <c r="BH136" i="6"/>
  <c r="BH137" i="6"/>
  <c r="BH138" i="6"/>
  <c r="BH139" i="6"/>
  <c r="BH140" i="6"/>
  <c r="BH141" i="6"/>
  <c r="BH142" i="6"/>
  <c r="BH143" i="6"/>
  <c r="BH144" i="6"/>
  <c r="BH145" i="6"/>
  <c r="BH146" i="6"/>
  <c r="BH147" i="6"/>
  <c r="BH148" i="6"/>
  <c r="BH149" i="6"/>
  <c r="BH150" i="6"/>
  <c r="BH151" i="6"/>
  <c r="BH152" i="6"/>
  <c r="BH153" i="6"/>
  <c r="BH154" i="6"/>
  <c r="BH155" i="6"/>
  <c r="BH156" i="6"/>
  <c r="BH157" i="6"/>
  <c r="BH158" i="6"/>
  <c r="BH159" i="6"/>
  <c r="BH160" i="6"/>
  <c r="BH161" i="6"/>
  <c r="BH162" i="6"/>
  <c r="BH163" i="6"/>
  <c r="BH164" i="6"/>
  <c r="BH165" i="6"/>
  <c r="BH166" i="6"/>
  <c r="BH167" i="6"/>
  <c r="BH168" i="6"/>
  <c r="BH169" i="6"/>
  <c r="BH170" i="6"/>
  <c r="BH171" i="6"/>
  <c r="BH172" i="6"/>
  <c r="BH173" i="6"/>
  <c r="BH174" i="6"/>
  <c r="BH175" i="6"/>
  <c r="BH176" i="6"/>
  <c r="BH177" i="6"/>
  <c r="BH178" i="6"/>
  <c r="BH179" i="6"/>
  <c r="BH180" i="6"/>
  <c r="BH181" i="6"/>
  <c r="BH182" i="6"/>
  <c r="BH183" i="6"/>
  <c r="BH184" i="6"/>
  <c r="BH185" i="6"/>
  <c r="BH186" i="6"/>
  <c r="BH187" i="6"/>
  <c r="BH188" i="6"/>
  <c r="BH189" i="6"/>
  <c r="BH190" i="6"/>
  <c r="BH191" i="6"/>
  <c r="BH192" i="6"/>
  <c r="BH193" i="6"/>
  <c r="BH194" i="6"/>
  <c r="BH195" i="6"/>
  <c r="BH196" i="6"/>
  <c r="BH197" i="6"/>
  <c r="BH198" i="6"/>
  <c r="BH199" i="6"/>
  <c r="BH200" i="6"/>
  <c r="BH201" i="6"/>
  <c r="BH202" i="6"/>
  <c r="BH203" i="6"/>
  <c r="BH204" i="6"/>
  <c r="BH205" i="6"/>
  <c r="BH206" i="6"/>
  <c r="BH207" i="6"/>
  <c r="BH208" i="6"/>
  <c r="BH209" i="6"/>
  <c r="BH210" i="6"/>
  <c r="BH211" i="6"/>
  <c r="BH212" i="6"/>
  <c r="BH213" i="6"/>
  <c r="BH214" i="6"/>
  <c r="BH215" i="6"/>
  <c r="BH216" i="6"/>
  <c r="BH217" i="6"/>
  <c r="BH218" i="6"/>
  <c r="BH219" i="6"/>
  <c r="BH220" i="6"/>
  <c r="BH221" i="6"/>
  <c r="BH222" i="6"/>
  <c r="BH223" i="6"/>
  <c r="BH224" i="6"/>
  <c r="BH225" i="6"/>
  <c r="BH226" i="6"/>
  <c r="BH227" i="6"/>
  <c r="BH228" i="6"/>
  <c r="BH229" i="6"/>
  <c r="BH230" i="6"/>
  <c r="BH231" i="6"/>
  <c r="BH232" i="6"/>
  <c r="BH233" i="6"/>
  <c r="BH234" i="6"/>
  <c r="BH235" i="6"/>
  <c r="BH236" i="6"/>
  <c r="BH237" i="6"/>
  <c r="BH238" i="6"/>
  <c r="BH239" i="6"/>
  <c r="BH240" i="6"/>
  <c r="BH241" i="6"/>
  <c r="BH242" i="6"/>
  <c r="BH243" i="6"/>
  <c r="BH244" i="6"/>
  <c r="BH245" i="6"/>
  <c r="BH246" i="6"/>
  <c r="BH247" i="6"/>
  <c r="BH248" i="6"/>
  <c r="BH249" i="6"/>
  <c r="BH250" i="6"/>
  <c r="BH251" i="6"/>
  <c r="BH252" i="6"/>
  <c r="BH253" i="6"/>
  <c r="BH254" i="6"/>
  <c r="BH255" i="6"/>
  <c r="BH256" i="6"/>
  <c r="BH257" i="6"/>
  <c r="BH258" i="6"/>
  <c r="BH259" i="6"/>
  <c r="BH260" i="6"/>
  <c r="BH261" i="6"/>
  <c r="BH262" i="6"/>
  <c r="BH263" i="6"/>
  <c r="BH264" i="6"/>
  <c r="BH265" i="6"/>
  <c r="BH266" i="6"/>
  <c r="BH267" i="6"/>
  <c r="BH268" i="6"/>
  <c r="BH269" i="6"/>
  <c r="BH270" i="6"/>
  <c r="BH271" i="6"/>
  <c r="BH272" i="6"/>
  <c r="BH273" i="6"/>
  <c r="BH274" i="6"/>
  <c r="BH275" i="6"/>
  <c r="BH276" i="6"/>
  <c r="BH277" i="6"/>
  <c r="BH278" i="6"/>
  <c r="BH279" i="6"/>
  <c r="BH280" i="6"/>
  <c r="BH281" i="6"/>
  <c r="BH282" i="6"/>
  <c r="BH283" i="6"/>
  <c r="BH284" i="6"/>
  <c r="BH285" i="6"/>
  <c r="BH286" i="6"/>
  <c r="BH287" i="6"/>
  <c r="BH288" i="6"/>
  <c r="BH289" i="6"/>
  <c r="BH290" i="6"/>
  <c r="BH291" i="6"/>
  <c r="BH292" i="6"/>
  <c r="BH293" i="6"/>
  <c r="BH294" i="6"/>
  <c r="BH295" i="6"/>
  <c r="BH296" i="6"/>
  <c r="BH297" i="6"/>
  <c r="BH298" i="6"/>
  <c r="BH299" i="6"/>
  <c r="BH300" i="6"/>
  <c r="BH301" i="6"/>
  <c r="BH302" i="6"/>
  <c r="BH303" i="6"/>
  <c r="BH304" i="6"/>
  <c r="BH305" i="6"/>
  <c r="BH306" i="6"/>
  <c r="BH307" i="6"/>
  <c r="BH308" i="6"/>
  <c r="BH309" i="6"/>
  <c r="BH310" i="6"/>
  <c r="BH311" i="6"/>
  <c r="BH312" i="6"/>
  <c r="BH313" i="6"/>
  <c r="BH314" i="6"/>
  <c r="BH315" i="6"/>
  <c r="BH316" i="6"/>
  <c r="BH317" i="6"/>
  <c r="BH318" i="6"/>
  <c r="BH319" i="6"/>
  <c r="BH320" i="6"/>
  <c r="BH321" i="6"/>
  <c r="BH322" i="6"/>
  <c r="BH323" i="6"/>
  <c r="BH324" i="6"/>
  <c r="BH325" i="6"/>
  <c r="BH326" i="6"/>
  <c r="BH327" i="6"/>
  <c r="BH328" i="6"/>
  <c r="BH329" i="6"/>
  <c r="BH330" i="6"/>
  <c r="BH331" i="6"/>
  <c r="BH332" i="6"/>
  <c r="BH333" i="6"/>
  <c r="BH334" i="6"/>
  <c r="BH335" i="6"/>
  <c r="BH336" i="6"/>
  <c r="BH337" i="6"/>
  <c r="BH338" i="6"/>
  <c r="BH339" i="6"/>
  <c r="BH340" i="6"/>
  <c r="BH341" i="6"/>
  <c r="BH342" i="6"/>
  <c r="BH343" i="6"/>
  <c r="BH344" i="6"/>
  <c r="BH345" i="6"/>
  <c r="BH346" i="6"/>
  <c r="BH347" i="6"/>
  <c r="BH348" i="6"/>
  <c r="BH349" i="6"/>
  <c r="BH350" i="6"/>
  <c r="BH351" i="6"/>
  <c r="BH352" i="6"/>
  <c r="BH353" i="6"/>
  <c r="BH354" i="6"/>
  <c r="BH355" i="6"/>
  <c r="BH356" i="6"/>
  <c r="BH357" i="6"/>
  <c r="BH358" i="6"/>
  <c r="BH359" i="6"/>
  <c r="BH360" i="6"/>
  <c r="BH361" i="6"/>
  <c r="BH362" i="6"/>
  <c r="BH363" i="6"/>
  <c r="BH364" i="6"/>
  <c r="BH365" i="6"/>
  <c r="BH366" i="6"/>
  <c r="BH367" i="6"/>
  <c r="BH368" i="6"/>
  <c r="BH369" i="6"/>
  <c r="BH370" i="6"/>
  <c r="BH371" i="6"/>
  <c r="BH372" i="6"/>
  <c r="BH373" i="6"/>
  <c r="BH374" i="6"/>
  <c r="BH375" i="6"/>
  <c r="BH376" i="6"/>
  <c r="BH377" i="6"/>
  <c r="BH378" i="6"/>
  <c r="BH379" i="6"/>
  <c r="BH380" i="6"/>
  <c r="BH381" i="6"/>
  <c r="BH382" i="6"/>
  <c r="BH383" i="6"/>
  <c r="BH384" i="6"/>
  <c r="BH385" i="6"/>
  <c r="BH386" i="6"/>
  <c r="BH387" i="6"/>
  <c r="BH388" i="6"/>
  <c r="BH389" i="6"/>
  <c r="BH390" i="6"/>
  <c r="BH391" i="6"/>
  <c r="BH392" i="6"/>
  <c r="BH393" i="6"/>
  <c r="BH394" i="6"/>
  <c r="BH395" i="6"/>
  <c r="BH396" i="6"/>
  <c r="BH397" i="6"/>
  <c r="BH398" i="6"/>
  <c r="BH399" i="6"/>
  <c r="BH400" i="6"/>
  <c r="BH401" i="6"/>
  <c r="BH402" i="6"/>
  <c r="BH403" i="6"/>
  <c r="BH404" i="6"/>
  <c r="BH405" i="6"/>
  <c r="BH406" i="6"/>
  <c r="BH407" i="6"/>
  <c r="BH408" i="6"/>
  <c r="BH409" i="6"/>
  <c r="BH410" i="6"/>
  <c r="BH411" i="6"/>
  <c r="BH412" i="6"/>
  <c r="BH413" i="6"/>
  <c r="BH414" i="6"/>
  <c r="BH415" i="6"/>
  <c r="BH416" i="6"/>
  <c r="BH417" i="6"/>
  <c r="BH418" i="6"/>
  <c r="BH419" i="6"/>
  <c r="BH420" i="6"/>
  <c r="BH421" i="6"/>
  <c r="BH422" i="6"/>
  <c r="BH423" i="6"/>
  <c r="BH424" i="6"/>
  <c r="BH425" i="6"/>
  <c r="BH426" i="6"/>
  <c r="BH427" i="6"/>
  <c r="BH428" i="6"/>
  <c r="BH429" i="6"/>
  <c r="BH430" i="6"/>
  <c r="BH431" i="6"/>
  <c r="BH432" i="6"/>
  <c r="BH433" i="6"/>
  <c r="BH434" i="6"/>
  <c r="BH435" i="6"/>
  <c r="BH436" i="6"/>
  <c r="BH437" i="6"/>
  <c r="BH438" i="6"/>
  <c r="BH439" i="6"/>
  <c r="BH440" i="6"/>
  <c r="BH441" i="6"/>
  <c r="BH442" i="6"/>
  <c r="BH443" i="6"/>
  <c r="BH444" i="6"/>
  <c r="BH445" i="6"/>
  <c r="BH446" i="6"/>
  <c r="BH447" i="6"/>
  <c r="BH448" i="6"/>
  <c r="BH449" i="6"/>
  <c r="BH450" i="6"/>
  <c r="BH451" i="6"/>
  <c r="BH452" i="6"/>
  <c r="BH453" i="6"/>
  <c r="BH454" i="6"/>
  <c r="BH455" i="6"/>
  <c r="BH456" i="6"/>
  <c r="BH457" i="6"/>
  <c r="BH458" i="6"/>
  <c r="BH459" i="6"/>
  <c r="BH460" i="6"/>
  <c r="BH461" i="6"/>
  <c r="BH462" i="6"/>
  <c r="BH463" i="6"/>
  <c r="BH464" i="6"/>
  <c r="BH465" i="6"/>
  <c r="BH466" i="6"/>
  <c r="BH467" i="6"/>
  <c r="BH468" i="6"/>
  <c r="BH469" i="6"/>
  <c r="BH470" i="6"/>
  <c r="BH471" i="6"/>
  <c r="BH472" i="6"/>
  <c r="BH473" i="6"/>
  <c r="BH474" i="6"/>
  <c r="BH475" i="6"/>
  <c r="BH476" i="6"/>
  <c r="BH477" i="6"/>
  <c r="BH478" i="6"/>
  <c r="BH479" i="6"/>
  <c r="BH480" i="6"/>
  <c r="BH481" i="6"/>
  <c r="BH482" i="6"/>
  <c r="BH483" i="6"/>
  <c r="BH484" i="6"/>
  <c r="BH485" i="6"/>
  <c r="BH486" i="6"/>
  <c r="BH487" i="6"/>
  <c r="BH488" i="6"/>
  <c r="BH489" i="6"/>
  <c r="BH490" i="6"/>
  <c r="BH491" i="6"/>
  <c r="BH492" i="6"/>
  <c r="BH493" i="6"/>
  <c r="BH494" i="6"/>
  <c r="BH495" i="6"/>
  <c r="BH496" i="6"/>
  <c r="BH497" i="6"/>
  <c r="BH498" i="6"/>
  <c r="BH499" i="6"/>
  <c r="BH500" i="6"/>
  <c r="BH501" i="6"/>
  <c r="BH502" i="6"/>
  <c r="BH503" i="6"/>
  <c r="BH504" i="6"/>
  <c r="BH505" i="6"/>
  <c r="BH506" i="6"/>
  <c r="BH507" i="6"/>
  <c r="BH508" i="6"/>
  <c r="BH509" i="6"/>
  <c r="BH510" i="6"/>
  <c r="BH511" i="6"/>
  <c r="BH512" i="6"/>
  <c r="BH513" i="6"/>
  <c r="BH514" i="6"/>
  <c r="BH515" i="6"/>
  <c r="BH516" i="6"/>
  <c r="BH517" i="6"/>
  <c r="BH518" i="6"/>
  <c r="BH519" i="6"/>
  <c r="BH520" i="6"/>
  <c r="BH521" i="6"/>
  <c r="BH522" i="6"/>
  <c r="BH523" i="6"/>
  <c r="BH524" i="6"/>
  <c r="BH525" i="6"/>
  <c r="BH526" i="6"/>
  <c r="BH527" i="6"/>
  <c r="BH528" i="6"/>
  <c r="BH529" i="6"/>
  <c r="BH530" i="6"/>
  <c r="BH531" i="6"/>
  <c r="BH532" i="6"/>
  <c r="BH533" i="6"/>
  <c r="BH534" i="6"/>
  <c r="BH535" i="6"/>
  <c r="BH536" i="6"/>
  <c r="BH537" i="6"/>
  <c r="BH538" i="6"/>
  <c r="BH539" i="6"/>
  <c r="BH540" i="6"/>
  <c r="BH541" i="6"/>
  <c r="BH542" i="6"/>
  <c r="BH543" i="6"/>
  <c r="BH544" i="6"/>
  <c r="BH545" i="6"/>
  <c r="BH546" i="6"/>
  <c r="BH547" i="6"/>
  <c r="BH548" i="6"/>
  <c r="BH549" i="6"/>
  <c r="BH550" i="6"/>
  <c r="BH551" i="6"/>
  <c r="BH552" i="6"/>
  <c r="BH553" i="6"/>
  <c r="BH554" i="6"/>
  <c r="BH555" i="6"/>
  <c r="BH556" i="6"/>
  <c r="BH557" i="6"/>
  <c r="BH558" i="6"/>
  <c r="BH559" i="6"/>
  <c r="BH560" i="6"/>
  <c r="BH561" i="6"/>
  <c r="BH562" i="6"/>
  <c r="BH563" i="6"/>
  <c r="BH564" i="6"/>
  <c r="BH565" i="6"/>
  <c r="BH566" i="6"/>
  <c r="BH567" i="6"/>
  <c r="BH568" i="6"/>
  <c r="BH569" i="6"/>
  <c r="BH570" i="6"/>
  <c r="BH571" i="6"/>
  <c r="BH572" i="6"/>
  <c r="BH573" i="6"/>
  <c r="BH574" i="6"/>
  <c r="BH575" i="6"/>
  <c r="BH576" i="6"/>
  <c r="BH577" i="6"/>
  <c r="BH578" i="6"/>
  <c r="BH579" i="6"/>
  <c r="BH580" i="6"/>
  <c r="BH581" i="6"/>
  <c r="BH582" i="6"/>
  <c r="BH583" i="6"/>
  <c r="BH584" i="6"/>
  <c r="BH585" i="6"/>
  <c r="BH586" i="6"/>
  <c r="BH587" i="6"/>
  <c r="BH588" i="6"/>
  <c r="BH589" i="6"/>
  <c r="BH590" i="6"/>
  <c r="BH591" i="6"/>
  <c r="BH592" i="6"/>
  <c r="BH593" i="6"/>
  <c r="BH594" i="6"/>
  <c r="BH595" i="6"/>
  <c r="BH596" i="6"/>
  <c r="BH597" i="6"/>
  <c r="BH598" i="6"/>
  <c r="BH599" i="6"/>
  <c r="BH600" i="6"/>
  <c r="BH601" i="6"/>
  <c r="BH602" i="6"/>
  <c r="BH603" i="6"/>
  <c r="BH604" i="6"/>
  <c r="BH605" i="6"/>
  <c r="BH606" i="6"/>
  <c r="BH607" i="6"/>
  <c r="BH608" i="6"/>
  <c r="BH609" i="6"/>
  <c r="BH610" i="6"/>
  <c r="BH611" i="6"/>
  <c r="BH612" i="6"/>
  <c r="BH613" i="6"/>
  <c r="BH614" i="6"/>
  <c r="BH615" i="6"/>
  <c r="BH616" i="6"/>
  <c r="BH617" i="6"/>
  <c r="BH618" i="6"/>
  <c r="BH619" i="6"/>
  <c r="BH620" i="6"/>
  <c r="BH621" i="6"/>
  <c r="BH622" i="6"/>
  <c r="BH623" i="6"/>
  <c r="BH624" i="6"/>
  <c r="BH625" i="6"/>
  <c r="BH626" i="6"/>
  <c r="BH627" i="6"/>
  <c r="BH628" i="6"/>
  <c r="BH629" i="6"/>
  <c r="BH630" i="6"/>
  <c r="BH631" i="6"/>
  <c r="BH632" i="6"/>
  <c r="BH633" i="6"/>
  <c r="BH634" i="6"/>
  <c r="BH635" i="6"/>
  <c r="BH636" i="6"/>
  <c r="BH637" i="6"/>
  <c r="BH638" i="6"/>
  <c r="BH639" i="6"/>
  <c r="BH640" i="6"/>
  <c r="BH641" i="6"/>
  <c r="BH642" i="6"/>
  <c r="BH643" i="6"/>
  <c r="BH644" i="6"/>
  <c r="BH645" i="6"/>
  <c r="BH646" i="6"/>
  <c r="BH647" i="6"/>
  <c r="BH648" i="6"/>
  <c r="BH649" i="6"/>
  <c r="BH650" i="6"/>
  <c r="BH651" i="6"/>
  <c r="BH652" i="6"/>
  <c r="BH653" i="6"/>
  <c r="BH654" i="6"/>
  <c r="BH655" i="6"/>
  <c r="BH656" i="6"/>
  <c r="BH657" i="6"/>
  <c r="BH658" i="6"/>
  <c r="BH659" i="6"/>
  <c r="BH660" i="6"/>
  <c r="BH661" i="6"/>
  <c r="BH662" i="6"/>
  <c r="BH663" i="6"/>
  <c r="BH664" i="6"/>
  <c r="BH665" i="6"/>
  <c r="BH666" i="6"/>
  <c r="BH667" i="6"/>
  <c r="BH668" i="6"/>
  <c r="BH669" i="6"/>
  <c r="BH670" i="6"/>
  <c r="BH671" i="6"/>
  <c r="BH672" i="6"/>
  <c r="BH673" i="6"/>
  <c r="BH674" i="6"/>
  <c r="BH675" i="6"/>
  <c r="BH676" i="6"/>
  <c r="BH677" i="6"/>
  <c r="BH678" i="6"/>
  <c r="BH679" i="6"/>
  <c r="BH680" i="6"/>
  <c r="BH681" i="6"/>
  <c r="BH682" i="6"/>
  <c r="BH683" i="6"/>
  <c r="BH684" i="6"/>
  <c r="BH685" i="6"/>
  <c r="BH686" i="6"/>
  <c r="BH687" i="6"/>
  <c r="BH688" i="6"/>
  <c r="BH689" i="6"/>
  <c r="BH690" i="6"/>
  <c r="BH691" i="6"/>
  <c r="BH692" i="6"/>
  <c r="BH693" i="6"/>
  <c r="BH694" i="6"/>
  <c r="BH695" i="6"/>
  <c r="BH696" i="6"/>
  <c r="BH697" i="6"/>
  <c r="BH698" i="6"/>
  <c r="BH699" i="6"/>
  <c r="BH700" i="6"/>
  <c r="BH701" i="6"/>
  <c r="BH702" i="6"/>
  <c r="BH703" i="6"/>
  <c r="BH704" i="6"/>
  <c r="BH705" i="6"/>
  <c r="BH706" i="6"/>
  <c r="BH707" i="6"/>
  <c r="BH708" i="6"/>
  <c r="BH709" i="6"/>
  <c r="BH710" i="6"/>
  <c r="BH711" i="6"/>
  <c r="BH712" i="6"/>
  <c r="BH713" i="6"/>
  <c r="BH714" i="6"/>
  <c r="BH715" i="6"/>
  <c r="BH716" i="6"/>
  <c r="BH717" i="6"/>
  <c r="BH718" i="6"/>
  <c r="BH719" i="6"/>
  <c r="BH720" i="6"/>
  <c r="BH721" i="6"/>
  <c r="BH722" i="6"/>
  <c r="BH723" i="6"/>
  <c r="BH724" i="6"/>
  <c r="BH725" i="6"/>
  <c r="BH726" i="6"/>
  <c r="BH727" i="6"/>
  <c r="BH728" i="6"/>
  <c r="BH729" i="6"/>
  <c r="BH730" i="6"/>
  <c r="BH731" i="6"/>
  <c r="BH732" i="6"/>
  <c r="BH733" i="6"/>
  <c r="BH734" i="6"/>
  <c r="BH735" i="6"/>
  <c r="BH736" i="6"/>
  <c r="BH737" i="6"/>
  <c r="BH738" i="6"/>
  <c r="BH739" i="6"/>
  <c r="BH740" i="6"/>
  <c r="BH741" i="6"/>
  <c r="BH742" i="6"/>
  <c r="BH743" i="6"/>
  <c r="BH744" i="6"/>
  <c r="BH745" i="6"/>
  <c r="BH746" i="6"/>
  <c r="BH747" i="6"/>
  <c r="BH748" i="6"/>
  <c r="BH749" i="6"/>
  <c r="BH750" i="6"/>
  <c r="BH751" i="6"/>
  <c r="BH752" i="6"/>
  <c r="BH753" i="6"/>
  <c r="BH754" i="6"/>
  <c r="BH755" i="6"/>
  <c r="BH756" i="6"/>
  <c r="BH757" i="6"/>
  <c r="BH758" i="6"/>
  <c r="BH759" i="6"/>
  <c r="BH760" i="6"/>
  <c r="BH761" i="6"/>
  <c r="BH762" i="6"/>
  <c r="BH763" i="6"/>
  <c r="BH764" i="6"/>
  <c r="BH765" i="6"/>
  <c r="BH766" i="6"/>
  <c r="BH767" i="6"/>
  <c r="BH768" i="6"/>
  <c r="BH769" i="6"/>
  <c r="BH770" i="6"/>
  <c r="BH771" i="6"/>
  <c r="BH772" i="6"/>
  <c r="BH773" i="6"/>
  <c r="BH774" i="6"/>
  <c r="BH775" i="6"/>
  <c r="BH776" i="6"/>
  <c r="BH777" i="6"/>
  <c r="BH778" i="6"/>
  <c r="BH779" i="6"/>
  <c r="BH780" i="6"/>
  <c r="BH781" i="6"/>
  <c r="BH782" i="6"/>
  <c r="BH783" i="6"/>
  <c r="BH784" i="6"/>
  <c r="BH785" i="6"/>
  <c r="BH786" i="6"/>
  <c r="BH787" i="6"/>
  <c r="BH788" i="6"/>
  <c r="BH789" i="6"/>
  <c r="BH790" i="6"/>
  <c r="BH791" i="6"/>
  <c r="BH792" i="6"/>
  <c r="BH793" i="6"/>
  <c r="BH794" i="6"/>
  <c r="BH795" i="6"/>
  <c r="BH796" i="6"/>
  <c r="BH797" i="6"/>
  <c r="BH798" i="6"/>
  <c r="BH799" i="6"/>
  <c r="BH800" i="6"/>
  <c r="BH801" i="6"/>
  <c r="BH802" i="6"/>
  <c r="BH803" i="6"/>
  <c r="BH804" i="6"/>
  <c r="BH805" i="6"/>
  <c r="BH806" i="6"/>
  <c r="BH807" i="6"/>
  <c r="BH808" i="6"/>
  <c r="BH809" i="6"/>
  <c r="BH810" i="6"/>
  <c r="BH811" i="6"/>
  <c r="BH812" i="6"/>
  <c r="BH813" i="6"/>
  <c r="BH814" i="6"/>
  <c r="BH815" i="6"/>
  <c r="BH816" i="6"/>
  <c r="BH817" i="6"/>
  <c r="BH818" i="6"/>
  <c r="BH819" i="6"/>
  <c r="BH820" i="6"/>
  <c r="BH821" i="6"/>
  <c r="BH822" i="6"/>
  <c r="BH823" i="6"/>
  <c r="BH824" i="6"/>
  <c r="BH825" i="6"/>
  <c r="BH826" i="6"/>
  <c r="BH827" i="6"/>
  <c r="BH828" i="6"/>
  <c r="BH829" i="6"/>
  <c r="BH830" i="6"/>
  <c r="BH831" i="6"/>
  <c r="BH832" i="6"/>
  <c r="BH833" i="6"/>
  <c r="BH834" i="6"/>
  <c r="BH835" i="6"/>
  <c r="BH836" i="6"/>
  <c r="BH837" i="6"/>
  <c r="BH838" i="6"/>
  <c r="BH839" i="6"/>
  <c r="BH840" i="6"/>
  <c r="BH841" i="6"/>
  <c r="BH842" i="6"/>
  <c r="BH843" i="6"/>
  <c r="BH844" i="6"/>
  <c r="BH845" i="6"/>
  <c r="BH846" i="6"/>
  <c r="BH847" i="6"/>
  <c r="BH848" i="6"/>
  <c r="BH849" i="6"/>
  <c r="BH850" i="6"/>
  <c r="BH851" i="6"/>
  <c r="BH852" i="6"/>
  <c r="BH853" i="6"/>
  <c r="BH854" i="6"/>
  <c r="BH855" i="6"/>
  <c r="BH856" i="6"/>
  <c r="BH857" i="6"/>
  <c r="BH858" i="6"/>
  <c r="BH859" i="6"/>
  <c r="BH860" i="6"/>
  <c r="BH861" i="6"/>
  <c r="BH862" i="6"/>
  <c r="BH863" i="6"/>
  <c r="BH864" i="6"/>
  <c r="BH865" i="6"/>
  <c r="BH866" i="6"/>
  <c r="BH867" i="6"/>
  <c r="BH868" i="6"/>
  <c r="BH869" i="6"/>
  <c r="BH870" i="6"/>
  <c r="BH871" i="6"/>
  <c r="BH872" i="6"/>
  <c r="BH873" i="6"/>
  <c r="BH874" i="6"/>
  <c r="BH875" i="6"/>
  <c r="BH876" i="6"/>
  <c r="BH877" i="6"/>
  <c r="BH878" i="6"/>
  <c r="BH879" i="6"/>
  <c r="BH880" i="6"/>
  <c r="BH881" i="6"/>
  <c r="BH882" i="6"/>
  <c r="BH883" i="6"/>
  <c r="BH884" i="6"/>
  <c r="BH885" i="6"/>
  <c r="BH886" i="6"/>
  <c r="BH887" i="6"/>
  <c r="BH888" i="6"/>
  <c r="BH889" i="6"/>
  <c r="BH890" i="6"/>
  <c r="BH891" i="6"/>
  <c r="BH892" i="6"/>
  <c r="BH893" i="6"/>
  <c r="BH894" i="6"/>
  <c r="BH895" i="6"/>
  <c r="BH896" i="6"/>
  <c r="BH897" i="6"/>
  <c r="BH898" i="6"/>
  <c r="BH899" i="6"/>
  <c r="BH900" i="6"/>
  <c r="BH901" i="6"/>
  <c r="BH902" i="6"/>
  <c r="BH903" i="6"/>
  <c r="BH904" i="6"/>
  <c r="BH905" i="6"/>
  <c r="BH906" i="6"/>
  <c r="BH907" i="6"/>
  <c r="BH908" i="6"/>
  <c r="BH909" i="6"/>
  <c r="BH910" i="6"/>
  <c r="BH911" i="6"/>
  <c r="BH912" i="6"/>
  <c r="BH913" i="6"/>
  <c r="BH914" i="6"/>
  <c r="BH915" i="6"/>
  <c r="BH916" i="6"/>
  <c r="BH917" i="6"/>
  <c r="BH918" i="6"/>
  <c r="BH919" i="6"/>
  <c r="BH920" i="6"/>
  <c r="BH921" i="6"/>
  <c r="BH922" i="6"/>
  <c r="BH923" i="6"/>
  <c r="BH924" i="6"/>
  <c r="BH925" i="6"/>
  <c r="BH926" i="6"/>
  <c r="BH927" i="6"/>
  <c r="BH928" i="6"/>
  <c r="BH929" i="6"/>
  <c r="BH930" i="6"/>
  <c r="BH931" i="6"/>
  <c r="BH932" i="6"/>
  <c r="BH933" i="6"/>
  <c r="BH934" i="6"/>
  <c r="BH935" i="6"/>
  <c r="BH936" i="6"/>
  <c r="BH937" i="6"/>
  <c r="BH938" i="6"/>
  <c r="BH939" i="6"/>
  <c r="BH940" i="6"/>
  <c r="BH941" i="6"/>
  <c r="BH942" i="6"/>
  <c r="BH943" i="6"/>
  <c r="BH944" i="6"/>
  <c r="BH945" i="6"/>
  <c r="BH946" i="6"/>
  <c r="BH947" i="6"/>
  <c r="BH948" i="6"/>
  <c r="BH949" i="6"/>
  <c r="BH950" i="6"/>
  <c r="BH951" i="6"/>
  <c r="BH952" i="6"/>
  <c r="BH953" i="6"/>
  <c r="BH954" i="6"/>
  <c r="BH955" i="6"/>
  <c r="BH956" i="6"/>
  <c r="BH957" i="6"/>
  <c r="BH958" i="6"/>
  <c r="BH959" i="6"/>
  <c r="BH960" i="6"/>
  <c r="BH961" i="6"/>
  <c r="BH962" i="6"/>
  <c r="BH963" i="6"/>
  <c r="BH964" i="6"/>
  <c r="BH965" i="6"/>
  <c r="BH966" i="6"/>
  <c r="BH967" i="6"/>
  <c r="BH968" i="6"/>
  <c r="BH969" i="6"/>
  <c r="BH970" i="6"/>
  <c r="BH971" i="6"/>
  <c r="BH972" i="6"/>
  <c r="BH973" i="6"/>
  <c r="BH974" i="6"/>
  <c r="BH975" i="6"/>
  <c r="BH976" i="6"/>
  <c r="BH977" i="6"/>
  <c r="BH978" i="6"/>
  <c r="BH979" i="6"/>
  <c r="BH980" i="6"/>
  <c r="BH981" i="6"/>
  <c r="BH982" i="6"/>
  <c r="BH983" i="6"/>
  <c r="BH984" i="6"/>
  <c r="BH985" i="6"/>
  <c r="BH986" i="6"/>
  <c r="BH987" i="6"/>
  <c r="BH988" i="6"/>
  <c r="BH989" i="6"/>
  <c r="BH990" i="6"/>
  <c r="BH991" i="6"/>
  <c r="BH992" i="6"/>
  <c r="BH993" i="6"/>
  <c r="BH994" i="6"/>
  <c r="BH995" i="6"/>
  <c r="BH996" i="6"/>
  <c r="BH997" i="6"/>
  <c r="BH998" i="6"/>
  <c r="BH999" i="6"/>
  <c r="BH1000" i="6"/>
  <c r="BH1001" i="6"/>
  <c r="BH1002" i="6"/>
  <c r="BH2" i="6"/>
  <c r="BJ2" i="6" s="1"/>
  <c r="BG2" i="6" s="1"/>
  <c r="Z2" i="4"/>
  <c r="Z3" i="4" s="1"/>
  <c r="Z4" i="4" s="1"/>
  <c r="Q2" i="4"/>
  <c r="Q3" i="4" s="1"/>
  <c r="Q4" i="4" s="1"/>
  <c r="Q5" i="4" s="1"/>
  <c r="BJ233" i="6" l="1"/>
  <c r="BG233" i="6" s="1"/>
  <c r="BJ23" i="6"/>
  <c r="BG23" i="6" s="1"/>
  <c r="BJ714" i="6"/>
  <c r="BG714" i="6" s="1"/>
  <c r="BJ146" i="6"/>
  <c r="BG146" i="6" s="1"/>
  <c r="BJ897" i="6"/>
  <c r="BG897" i="6" s="1"/>
  <c r="BJ889" i="6"/>
  <c r="BG889" i="6" s="1"/>
  <c r="BJ873" i="6"/>
  <c r="BG873" i="6" s="1"/>
  <c r="BJ761" i="6"/>
  <c r="BG761" i="6" s="1"/>
  <c r="BJ417" i="6"/>
  <c r="BG417" i="6" s="1"/>
  <c r="BJ393" i="6"/>
  <c r="BG393" i="6" s="1"/>
  <c r="BJ33" i="6"/>
  <c r="BG33" i="6" s="1"/>
  <c r="BJ39" i="6"/>
  <c r="BG39" i="6" s="1"/>
  <c r="BJ930" i="6"/>
  <c r="BG930" i="6" s="1"/>
  <c r="BJ226" i="6"/>
  <c r="BG226" i="6" s="1"/>
  <c r="BJ736" i="6"/>
  <c r="BG736" i="6" s="1"/>
  <c r="BJ136" i="6"/>
  <c r="BG136" i="6" s="1"/>
  <c r="BJ16" i="6"/>
  <c r="BG16" i="6" s="1"/>
  <c r="BJ141" i="6"/>
  <c r="BG141" i="6" s="1"/>
  <c r="BJ967" i="6"/>
  <c r="BG967" i="6" s="1"/>
  <c r="BJ997" i="6"/>
  <c r="BG997" i="6" s="1"/>
  <c r="BJ333" i="6"/>
  <c r="BG333" i="6" s="1"/>
  <c r="BJ46" i="6"/>
  <c r="BG46" i="6" s="1"/>
  <c r="BJ745" i="6"/>
  <c r="BG745" i="6" s="1"/>
  <c r="BJ43" i="6"/>
  <c r="BG43" i="6" s="1"/>
  <c r="BJ40" i="6"/>
  <c r="BG40" i="6" s="1"/>
  <c r="BJ197" i="6"/>
  <c r="BG197" i="6" s="1"/>
  <c r="BJ165" i="6"/>
  <c r="BG165" i="6" s="1"/>
  <c r="BJ943" i="6"/>
  <c r="BG943" i="6" s="1"/>
  <c r="BJ675" i="6"/>
  <c r="BG675" i="6" s="1"/>
  <c r="BJ404" i="6"/>
  <c r="BG404" i="6" s="1"/>
  <c r="BJ19" i="6"/>
  <c r="BG19" i="6" s="1"/>
  <c r="BJ796" i="6"/>
  <c r="BG796" i="6" s="1"/>
  <c r="BJ655" i="6"/>
  <c r="BG655" i="6" s="1"/>
  <c r="BJ987" i="6"/>
  <c r="BG987" i="6" s="1"/>
  <c r="BJ860" i="6"/>
  <c r="BG860" i="6" s="1"/>
  <c r="BJ825" i="6"/>
  <c r="BG825" i="6" s="1"/>
  <c r="BJ809" i="6"/>
  <c r="BG809" i="6" s="1"/>
  <c r="BJ624" i="6"/>
  <c r="BG624" i="6" s="1"/>
  <c r="BJ800" i="6"/>
  <c r="BG800" i="6" s="1"/>
  <c r="BJ990" i="6"/>
  <c r="BG990" i="6" s="1"/>
  <c r="BJ947" i="6"/>
  <c r="BG947" i="6" s="1"/>
  <c r="BJ864" i="6"/>
  <c r="BG864" i="6" s="1"/>
  <c r="BJ980" i="6"/>
  <c r="BG980" i="6" s="1"/>
  <c r="BJ695" i="6"/>
  <c r="BG695" i="6" s="1"/>
  <c r="BJ241" i="6"/>
  <c r="BG241" i="6" s="1"/>
  <c r="BJ416" i="6"/>
  <c r="BG416" i="6" s="1"/>
  <c r="BJ596" i="6"/>
  <c r="BG596" i="6" s="1"/>
  <c r="BJ360" i="6"/>
  <c r="BG360" i="6" s="1"/>
  <c r="BJ727" i="6"/>
  <c r="BG727" i="6" s="1"/>
  <c r="BJ844" i="6"/>
  <c r="BG844" i="6" s="1"/>
  <c r="BJ607" i="6"/>
  <c r="BG607" i="6" s="1"/>
  <c r="BJ703" i="6"/>
  <c r="BG703" i="6" s="1"/>
  <c r="BJ780" i="6"/>
  <c r="BG780" i="6" s="1"/>
  <c r="BJ960" i="6"/>
  <c r="BG960" i="6" s="1"/>
  <c r="BJ424" i="6"/>
  <c r="BG424" i="6" s="1"/>
  <c r="BJ970" i="6"/>
  <c r="BG970" i="6" s="1"/>
  <c r="BJ921" i="6"/>
  <c r="BG921" i="6" s="1"/>
  <c r="BJ1000" i="6"/>
  <c r="BG1000" i="6" s="1"/>
  <c r="BJ769" i="6"/>
  <c r="BG769" i="6" s="1"/>
  <c r="BJ904" i="6"/>
  <c r="BG904" i="6" s="1"/>
  <c r="BJ833" i="6"/>
  <c r="BG833" i="6" s="1"/>
  <c r="BJ732" i="6"/>
  <c r="BG732" i="6" s="1"/>
  <c r="BJ619" i="6"/>
  <c r="BG619" i="6" s="1"/>
  <c r="BJ488" i="6"/>
  <c r="BG488" i="6" s="1"/>
  <c r="BJ880" i="6"/>
  <c r="BG880" i="6" s="1"/>
  <c r="BJ829" i="6"/>
  <c r="BG829" i="6" s="1"/>
  <c r="BJ748" i="6"/>
  <c r="BG748" i="6" s="1"/>
  <c r="BJ575" i="6"/>
  <c r="BG575" i="6" s="1"/>
  <c r="BJ950" i="6"/>
  <c r="BG950" i="6" s="1"/>
  <c r="BJ926" i="6"/>
  <c r="BG926" i="6" s="1"/>
  <c r="BJ884" i="6"/>
  <c r="BG884" i="6" s="1"/>
  <c r="BJ847" i="6"/>
  <c r="BG847" i="6" s="1"/>
  <c r="BJ803" i="6"/>
  <c r="BG803" i="6" s="1"/>
  <c r="BJ756" i="6"/>
  <c r="BG756" i="6" s="1"/>
  <c r="BJ447" i="6"/>
  <c r="BG447" i="6" s="1"/>
  <c r="BJ1002" i="6"/>
  <c r="BG1002" i="6" s="1"/>
  <c r="BJ953" i="6"/>
  <c r="BG953" i="6" s="1"/>
  <c r="BJ903" i="6"/>
  <c r="BG903" i="6" s="1"/>
  <c r="BJ866" i="6"/>
  <c r="BG866" i="6" s="1"/>
  <c r="BJ851" i="6"/>
  <c r="BG851" i="6" s="1"/>
  <c r="BJ802" i="6"/>
  <c r="BG802" i="6" s="1"/>
  <c r="BJ787" i="6"/>
  <c r="BG787" i="6" s="1"/>
  <c r="BJ747" i="6"/>
  <c r="BG747" i="6" s="1"/>
  <c r="BJ743" i="6"/>
  <c r="BG743" i="6" s="1"/>
  <c r="BJ738" i="6"/>
  <c r="BG738" i="6" s="1"/>
  <c r="BJ698" i="6"/>
  <c r="BG698" i="6" s="1"/>
  <c r="BJ549" i="6"/>
  <c r="BG549" i="6" s="1"/>
  <c r="BJ498" i="6"/>
  <c r="BG498" i="6" s="1"/>
  <c r="BJ491" i="6"/>
  <c r="BG491" i="6" s="1"/>
  <c r="BJ421" i="6"/>
  <c r="BG421" i="6" s="1"/>
  <c r="BJ408" i="6"/>
  <c r="BG408" i="6" s="1"/>
  <c r="BJ217" i="6"/>
  <c r="BG217" i="6" s="1"/>
  <c r="BJ160" i="6"/>
  <c r="BG160" i="6" s="1"/>
  <c r="BJ275" i="6"/>
  <c r="BG275" i="6" s="1"/>
  <c r="BJ389" i="6"/>
  <c r="BG389" i="6" s="1"/>
  <c r="BJ640" i="6"/>
  <c r="BG640" i="6" s="1"/>
  <c r="BJ245" i="6"/>
  <c r="BG245" i="6" s="1"/>
  <c r="BJ396" i="6"/>
  <c r="BG396" i="6" s="1"/>
  <c r="BJ535" i="6"/>
  <c r="BG535" i="6" s="1"/>
  <c r="BJ660" i="6"/>
  <c r="BG660" i="6" s="1"/>
  <c r="BJ392" i="6"/>
  <c r="BG392" i="6" s="1"/>
  <c r="BJ632" i="6"/>
  <c r="BG632" i="6" s="1"/>
  <c r="BJ999" i="6"/>
  <c r="BG999" i="6" s="1"/>
  <c r="BJ975" i="6"/>
  <c r="BG975" i="6" s="1"/>
  <c r="BJ962" i="6"/>
  <c r="BG962" i="6" s="1"/>
  <c r="BJ945" i="6"/>
  <c r="BG945" i="6" s="1"/>
  <c r="BJ899" i="6"/>
  <c r="BG899" i="6" s="1"/>
  <c r="BJ891" i="6"/>
  <c r="BG891" i="6" s="1"/>
  <c r="BJ887" i="6"/>
  <c r="BG887" i="6" s="1"/>
  <c r="BJ862" i="6"/>
  <c r="BG862" i="6" s="1"/>
  <c r="BJ827" i="6"/>
  <c r="BG827" i="6" s="1"/>
  <c r="BJ823" i="6"/>
  <c r="BG823" i="6" s="1"/>
  <c r="BJ798" i="6"/>
  <c r="BG798" i="6" s="1"/>
  <c r="BJ763" i="6"/>
  <c r="BG763" i="6" s="1"/>
  <c r="BJ759" i="6"/>
  <c r="BG759" i="6" s="1"/>
  <c r="BJ734" i="6"/>
  <c r="BG734" i="6" s="1"/>
  <c r="BJ722" i="6"/>
  <c r="BG722" i="6" s="1"/>
  <c r="BJ711" i="6"/>
  <c r="BG711" i="6" s="1"/>
  <c r="BJ663" i="6"/>
  <c r="BG663" i="6" s="1"/>
  <c r="BJ584" i="6"/>
  <c r="BG584" i="6" s="1"/>
  <c r="BJ542" i="6"/>
  <c r="BG542" i="6" s="1"/>
  <c r="BJ468" i="6"/>
  <c r="BG468" i="6" s="1"/>
  <c r="BJ446" i="6"/>
  <c r="BG446" i="6" s="1"/>
  <c r="BJ433" i="6"/>
  <c r="BG433" i="6" s="1"/>
  <c r="BJ382" i="6"/>
  <c r="BG382" i="6" s="1"/>
  <c r="BJ343" i="6"/>
  <c r="BG343" i="6" s="1"/>
  <c r="BJ237" i="6"/>
  <c r="BG237" i="6" s="1"/>
  <c r="BJ171" i="6"/>
  <c r="BG171" i="6" s="1"/>
  <c r="BJ893" i="6"/>
  <c r="BG893" i="6" s="1"/>
  <c r="BJ816" i="6"/>
  <c r="BG816" i="6" s="1"/>
  <c r="BJ765" i="6"/>
  <c r="BG765" i="6" s="1"/>
  <c r="BJ666" i="6"/>
  <c r="BG666" i="6" s="1"/>
  <c r="BJ602" i="6"/>
  <c r="BG602" i="6" s="1"/>
  <c r="BJ465" i="6"/>
  <c r="BG465" i="6" s="1"/>
  <c r="BJ946" i="6"/>
  <c r="BG946" i="6" s="1"/>
  <c r="BJ923" i="6"/>
  <c r="BG923" i="6" s="1"/>
  <c r="BJ867" i="6"/>
  <c r="BG867" i="6" s="1"/>
  <c r="BJ820" i="6"/>
  <c r="BG820" i="6" s="1"/>
  <c r="BJ776" i="6"/>
  <c r="BG776" i="6" s="1"/>
  <c r="BJ568" i="6"/>
  <c r="BG568" i="6" s="1"/>
  <c r="BJ453" i="6"/>
  <c r="BG453" i="6" s="1"/>
  <c r="BJ290" i="6"/>
  <c r="BG290" i="6" s="1"/>
  <c r="BJ979" i="6"/>
  <c r="BG979" i="6" s="1"/>
  <c r="BJ936" i="6"/>
  <c r="BG936" i="6" s="1"/>
  <c r="BJ875" i="6"/>
  <c r="BG875" i="6" s="1"/>
  <c r="BJ807" i="6"/>
  <c r="BG807" i="6" s="1"/>
  <c r="BJ995" i="6"/>
  <c r="BG995" i="6" s="1"/>
  <c r="BJ978" i="6"/>
  <c r="BG978" i="6" s="1"/>
  <c r="BJ965" i="6"/>
  <c r="BG965" i="6" s="1"/>
  <c r="BJ955" i="6"/>
  <c r="BG955" i="6" s="1"/>
  <c r="BJ928" i="6"/>
  <c r="BG928" i="6" s="1"/>
  <c r="BJ778" i="6"/>
  <c r="BG778" i="6" s="1"/>
  <c r="BJ725" i="6"/>
  <c r="BG725" i="6" s="1"/>
  <c r="BJ616" i="6"/>
  <c r="BG616" i="6" s="1"/>
  <c r="BJ599" i="6"/>
  <c r="BG599" i="6" s="1"/>
  <c r="BJ479" i="6"/>
  <c r="BG479" i="6" s="1"/>
  <c r="BJ413" i="6"/>
  <c r="BG413" i="6" s="1"/>
  <c r="BJ968" i="6"/>
  <c r="BG968" i="6" s="1"/>
  <c r="BJ935" i="6"/>
  <c r="BG935" i="6" s="1"/>
  <c r="BJ911" i="6"/>
  <c r="BG911" i="6" s="1"/>
  <c r="BJ882" i="6"/>
  <c r="BG882" i="6" s="1"/>
  <c r="BJ878" i="6"/>
  <c r="BG878" i="6" s="1"/>
  <c r="BJ857" i="6"/>
  <c r="BG857" i="6" s="1"/>
  <c r="BJ853" i="6"/>
  <c r="BG853" i="6" s="1"/>
  <c r="BJ838" i="6"/>
  <c r="BG838" i="6" s="1"/>
  <c r="BJ831" i="6"/>
  <c r="BG831" i="6" s="1"/>
  <c r="BJ818" i="6"/>
  <c r="BG818" i="6" s="1"/>
  <c r="BJ814" i="6"/>
  <c r="BG814" i="6" s="1"/>
  <c r="BJ793" i="6"/>
  <c r="BG793" i="6" s="1"/>
  <c r="BJ789" i="6"/>
  <c r="BG789" i="6" s="1"/>
  <c r="BJ774" i="6"/>
  <c r="BG774" i="6" s="1"/>
  <c r="BJ767" i="6"/>
  <c r="BG767" i="6" s="1"/>
  <c r="BJ754" i="6"/>
  <c r="BG754" i="6" s="1"/>
  <c r="BJ750" i="6"/>
  <c r="BG750" i="6" s="1"/>
  <c r="BJ729" i="6"/>
  <c r="BG729" i="6" s="1"/>
  <c r="BJ720" i="6"/>
  <c r="BG720" i="6" s="1"/>
  <c r="BJ715" i="6"/>
  <c r="BG715" i="6" s="1"/>
  <c r="BJ672" i="6"/>
  <c r="BG672" i="6" s="1"/>
  <c r="BJ604" i="6"/>
  <c r="BG604" i="6" s="1"/>
  <c r="BJ559" i="6"/>
  <c r="BG559" i="6" s="1"/>
  <c r="BJ553" i="6"/>
  <c r="BG553" i="6" s="1"/>
  <c r="BJ523" i="6"/>
  <c r="BG523" i="6" s="1"/>
  <c r="BJ495" i="6"/>
  <c r="BG495" i="6" s="1"/>
  <c r="BJ472" i="6"/>
  <c r="BG472" i="6" s="1"/>
  <c r="BJ913" i="6"/>
  <c r="BG913" i="6" s="1"/>
  <c r="BJ876" i="6"/>
  <c r="BG876" i="6" s="1"/>
  <c r="BJ812" i="6"/>
  <c r="BG812" i="6" s="1"/>
  <c r="BJ752" i="6"/>
  <c r="BG752" i="6" s="1"/>
  <c r="BJ723" i="6"/>
  <c r="BG723" i="6" s="1"/>
  <c r="BJ639" i="6"/>
  <c r="BG639" i="6" s="1"/>
  <c r="BJ277" i="6"/>
  <c r="BG277" i="6" s="1"/>
  <c r="BJ963" i="6"/>
  <c r="BG963" i="6" s="1"/>
  <c r="BJ933" i="6"/>
  <c r="BG933" i="6" s="1"/>
  <c r="BJ906" i="6"/>
  <c r="BG906" i="6" s="1"/>
  <c r="BJ840" i="6"/>
  <c r="BG840" i="6" s="1"/>
  <c r="BJ783" i="6"/>
  <c r="BG783" i="6" s="1"/>
  <c r="BJ739" i="6"/>
  <c r="BG739" i="6" s="1"/>
  <c r="BJ504" i="6"/>
  <c r="BG504" i="6" s="1"/>
  <c r="BJ440" i="6"/>
  <c r="BG440" i="6" s="1"/>
  <c r="BJ992" i="6"/>
  <c r="BG992" i="6" s="1"/>
  <c r="BJ916" i="6"/>
  <c r="BG916" i="6" s="1"/>
  <c r="BJ871" i="6"/>
  <c r="BG871" i="6" s="1"/>
  <c r="BJ811" i="6"/>
  <c r="BG811" i="6" s="1"/>
  <c r="BJ982" i="6"/>
  <c r="BG982" i="6" s="1"/>
  <c r="BJ958" i="6"/>
  <c r="BG958" i="6" s="1"/>
  <c r="BJ938" i="6"/>
  <c r="BG938" i="6" s="1"/>
  <c r="BJ915" i="6"/>
  <c r="BG915" i="6" s="1"/>
  <c r="BJ842" i="6"/>
  <c r="BG842" i="6" s="1"/>
  <c r="BJ658" i="6"/>
  <c r="BG658" i="6" s="1"/>
  <c r="BJ610" i="6"/>
  <c r="BG610" i="6" s="1"/>
  <c r="BJ530" i="6"/>
  <c r="BG530" i="6" s="1"/>
  <c r="BJ456" i="6"/>
  <c r="BG456" i="6" s="1"/>
  <c r="BJ401" i="6"/>
  <c r="BG401" i="6" s="1"/>
  <c r="BJ985" i="6"/>
  <c r="BG985" i="6" s="1"/>
  <c r="BJ948" i="6"/>
  <c r="BG948" i="6" s="1"/>
  <c r="BJ895" i="6"/>
  <c r="BG895" i="6" s="1"/>
  <c r="BJ994" i="6"/>
  <c r="BG994" i="6" s="1"/>
  <c r="BJ977" i="6"/>
  <c r="BG977" i="6" s="1"/>
  <c r="BJ931" i="6"/>
  <c r="BG931" i="6" s="1"/>
  <c r="BJ918" i="6"/>
  <c r="BG918" i="6" s="1"/>
  <c r="BJ914" i="6"/>
  <c r="BG914" i="6" s="1"/>
  <c r="BJ901" i="6"/>
  <c r="BG901" i="6" s="1"/>
  <c r="BJ869" i="6"/>
  <c r="BG869" i="6" s="1"/>
  <c r="BJ805" i="6"/>
  <c r="BG805" i="6" s="1"/>
  <c r="BJ741" i="6"/>
  <c r="BG741" i="6" s="1"/>
  <c r="BJ700" i="6"/>
  <c r="BG700" i="6" s="1"/>
  <c r="BJ647" i="6"/>
  <c r="BG647" i="6" s="1"/>
  <c r="BJ630" i="6"/>
  <c r="BG630" i="6" s="1"/>
  <c r="BJ546" i="6"/>
  <c r="BG546" i="6" s="1"/>
  <c r="BJ517" i="6"/>
  <c r="BG517" i="6" s="1"/>
  <c r="BJ405" i="6"/>
  <c r="BG405" i="6" s="1"/>
  <c r="BJ314" i="6"/>
  <c r="BG314" i="6" s="1"/>
  <c r="BJ221" i="6"/>
  <c r="BG221" i="6" s="1"/>
  <c r="BJ574" i="6"/>
  <c r="BG574" i="6" s="1"/>
  <c r="BJ423" i="6"/>
  <c r="BG423" i="6" s="1"/>
  <c r="BJ356" i="6"/>
  <c r="BG356" i="6" s="1"/>
  <c r="BJ256" i="6"/>
  <c r="BG256" i="6" s="1"/>
  <c r="BJ973" i="6"/>
  <c r="BG973" i="6" s="1"/>
  <c r="BJ951" i="6"/>
  <c r="BG951" i="6" s="1"/>
  <c r="BJ934" i="6"/>
  <c r="BG934" i="6" s="1"/>
  <c r="BJ909" i="6"/>
  <c r="BG909" i="6" s="1"/>
  <c r="BJ890" i="6"/>
  <c r="BG890" i="6" s="1"/>
  <c r="BJ881" i="6"/>
  <c r="BG881" i="6" s="1"/>
  <c r="BJ855" i="6"/>
  <c r="BG855" i="6" s="1"/>
  <c r="BJ848" i="6"/>
  <c r="BG848" i="6" s="1"/>
  <c r="BJ835" i="6"/>
  <c r="BG835" i="6" s="1"/>
  <c r="BJ826" i="6"/>
  <c r="BG826" i="6" s="1"/>
  <c r="BJ817" i="6"/>
  <c r="BG817" i="6" s="1"/>
  <c r="BJ784" i="6"/>
  <c r="BG784" i="6" s="1"/>
  <c r="BJ762" i="6"/>
  <c r="BG762" i="6" s="1"/>
  <c r="BJ740" i="6"/>
  <c r="BG740" i="6" s="1"/>
  <c r="BJ724" i="6"/>
  <c r="BG724" i="6" s="1"/>
  <c r="BJ519" i="6"/>
  <c r="BG519" i="6" s="1"/>
  <c r="BJ187" i="6"/>
  <c r="BG187" i="6" s="1"/>
  <c r="BJ587" i="6"/>
  <c r="BG587" i="6" s="1"/>
  <c r="BJ449" i="6"/>
  <c r="BG449" i="6" s="1"/>
  <c r="BJ385" i="6"/>
  <c r="BG385" i="6" s="1"/>
  <c r="BJ300" i="6"/>
  <c r="BG300" i="6" s="1"/>
  <c r="BJ983" i="6"/>
  <c r="BG983" i="6" s="1"/>
  <c r="BJ956" i="6"/>
  <c r="BG956" i="6" s="1"/>
  <c r="BJ941" i="6"/>
  <c r="BG941" i="6" s="1"/>
  <c r="BJ919" i="6"/>
  <c r="BG919" i="6" s="1"/>
  <c r="BJ888" i="6"/>
  <c r="BG888" i="6" s="1"/>
  <c r="BJ877" i="6"/>
  <c r="BG877" i="6" s="1"/>
  <c r="BJ859" i="6"/>
  <c r="BG859" i="6" s="1"/>
  <c r="BJ850" i="6"/>
  <c r="BG850" i="6" s="1"/>
  <c r="BJ837" i="6"/>
  <c r="BG837" i="6" s="1"/>
  <c r="BJ822" i="6"/>
  <c r="BG822" i="6" s="1"/>
  <c r="BJ804" i="6"/>
  <c r="BG804" i="6" s="1"/>
  <c r="BJ791" i="6"/>
  <c r="BG791" i="6" s="1"/>
  <c r="BJ782" i="6"/>
  <c r="BG782" i="6" s="1"/>
  <c r="BJ773" i="6"/>
  <c r="BG773" i="6" s="1"/>
  <c r="BJ758" i="6"/>
  <c r="BG758" i="6" s="1"/>
  <c r="BJ749" i="6"/>
  <c r="BG749" i="6" s="1"/>
  <c r="BJ683" i="6"/>
  <c r="BG683" i="6" s="1"/>
  <c r="BJ623" i="6"/>
  <c r="BG623" i="6" s="1"/>
  <c r="BJ598" i="6"/>
  <c r="BG598" i="6" s="1"/>
  <c r="BJ503" i="6"/>
  <c r="BG503" i="6" s="1"/>
  <c r="BJ497" i="6"/>
  <c r="BG497" i="6" s="1"/>
  <c r="BJ481" i="6"/>
  <c r="BG481" i="6" s="1"/>
  <c r="BJ455" i="6"/>
  <c r="BG455" i="6" s="1"/>
  <c r="BJ230" i="6"/>
  <c r="BG230" i="6" s="1"/>
  <c r="BJ201" i="6"/>
  <c r="BG201" i="6" s="1"/>
  <c r="BJ986" i="6"/>
  <c r="BG986" i="6" s="1"/>
  <c r="BJ976" i="6"/>
  <c r="BG976" i="6" s="1"/>
  <c r="BJ954" i="6"/>
  <c r="BG954" i="6" s="1"/>
  <c r="BJ939" i="6"/>
  <c r="BG939" i="6" s="1"/>
  <c r="BJ922" i="6"/>
  <c r="BG922" i="6" s="1"/>
  <c r="BJ907" i="6"/>
  <c r="BG907" i="6" s="1"/>
  <c r="BJ892" i="6"/>
  <c r="BG892" i="6" s="1"/>
  <c r="BJ841" i="6"/>
  <c r="BG841" i="6" s="1"/>
  <c r="BJ828" i="6"/>
  <c r="BG828" i="6" s="1"/>
  <c r="BJ719" i="6"/>
  <c r="BG719" i="6" s="1"/>
  <c r="BJ668" i="6"/>
  <c r="BG668" i="6" s="1"/>
  <c r="BJ606" i="6"/>
  <c r="BG606" i="6" s="1"/>
  <c r="BJ583" i="6"/>
  <c r="BG583" i="6" s="1"/>
  <c r="BJ538" i="6"/>
  <c r="BG538" i="6" s="1"/>
  <c r="BJ493" i="6"/>
  <c r="BG493" i="6" s="1"/>
  <c r="BJ458" i="6"/>
  <c r="BG458" i="6" s="1"/>
  <c r="BJ448" i="6"/>
  <c r="BG448" i="6" s="1"/>
  <c r="BJ384" i="6"/>
  <c r="BG384" i="6" s="1"/>
  <c r="BJ354" i="6"/>
  <c r="BG354" i="6" s="1"/>
  <c r="BJ346" i="6"/>
  <c r="BG346" i="6" s="1"/>
  <c r="BJ326" i="6"/>
  <c r="BG326" i="6" s="1"/>
  <c r="BJ307" i="6"/>
  <c r="BG307" i="6" s="1"/>
  <c r="BJ280" i="6"/>
  <c r="BG280" i="6" s="1"/>
  <c r="BJ169" i="6"/>
  <c r="BG169" i="6" s="1"/>
  <c r="BJ991" i="6"/>
  <c r="BG991" i="6" s="1"/>
  <c r="BJ974" i="6"/>
  <c r="BG974" i="6" s="1"/>
  <c r="BJ964" i="6"/>
  <c r="BG964" i="6" s="1"/>
  <c r="BJ942" i="6"/>
  <c r="BG942" i="6" s="1"/>
  <c r="BJ927" i="6"/>
  <c r="BG927" i="6" s="1"/>
  <c r="BJ910" i="6"/>
  <c r="BG910" i="6" s="1"/>
  <c r="BJ900" i="6"/>
  <c r="BG900" i="6" s="1"/>
  <c r="BJ896" i="6"/>
  <c r="BG896" i="6" s="1"/>
  <c r="BJ883" i="6"/>
  <c r="BG883" i="6" s="1"/>
  <c r="BJ872" i="6"/>
  <c r="BG872" i="6" s="1"/>
  <c r="BJ865" i="6"/>
  <c r="BG865" i="6" s="1"/>
  <c r="BJ852" i="6"/>
  <c r="BG852" i="6" s="1"/>
  <c r="BJ843" i="6"/>
  <c r="BG843" i="6" s="1"/>
  <c r="BJ834" i="6"/>
  <c r="BG834" i="6" s="1"/>
  <c r="BJ830" i="6"/>
  <c r="BG830" i="6" s="1"/>
  <c r="BJ819" i="6"/>
  <c r="BG819" i="6" s="1"/>
  <c r="BJ808" i="6"/>
  <c r="BG808" i="6" s="1"/>
  <c r="BJ801" i="6"/>
  <c r="BG801" i="6" s="1"/>
  <c r="BJ788" i="6"/>
  <c r="BG788" i="6" s="1"/>
  <c r="BJ775" i="6"/>
  <c r="BG775" i="6" s="1"/>
  <c r="BJ768" i="6"/>
  <c r="BG768" i="6" s="1"/>
  <c r="BJ757" i="6"/>
  <c r="BG757" i="6" s="1"/>
  <c r="BJ746" i="6"/>
  <c r="BG746" i="6" s="1"/>
  <c r="BJ742" i="6"/>
  <c r="BG742" i="6" s="1"/>
  <c r="BJ737" i="6"/>
  <c r="BG737" i="6" s="1"/>
  <c r="BJ707" i="6"/>
  <c r="BG707" i="6" s="1"/>
  <c r="BJ688" i="6"/>
  <c r="BG688" i="6" s="1"/>
  <c r="BJ679" i="6"/>
  <c r="BG679" i="6" s="1"/>
  <c r="BJ671" i="6"/>
  <c r="BG671" i="6" s="1"/>
  <c r="BJ642" i="6"/>
  <c r="BG642" i="6" s="1"/>
  <c r="BJ626" i="6"/>
  <c r="BG626" i="6" s="1"/>
  <c r="BJ595" i="6"/>
  <c r="BG595" i="6" s="1"/>
  <c r="BJ579" i="6"/>
  <c r="BG579" i="6" s="1"/>
  <c r="BJ570" i="6"/>
  <c r="BG570" i="6" s="1"/>
  <c r="BJ547" i="6"/>
  <c r="BG547" i="6" s="1"/>
  <c r="BJ525" i="6"/>
  <c r="BG525" i="6" s="1"/>
  <c r="BJ483" i="6"/>
  <c r="BG483" i="6" s="1"/>
  <c r="BJ463" i="6"/>
  <c r="BG463" i="6" s="1"/>
  <c r="BJ432" i="6"/>
  <c r="BG432" i="6" s="1"/>
  <c r="BJ418" i="6"/>
  <c r="BG418" i="6" s="1"/>
  <c r="BJ411" i="6"/>
  <c r="BG411" i="6" s="1"/>
  <c r="BJ369" i="6"/>
  <c r="BG369" i="6" s="1"/>
  <c r="BJ349" i="6"/>
  <c r="BG349" i="6" s="1"/>
  <c r="BJ329" i="6"/>
  <c r="BG329" i="6" s="1"/>
  <c r="BJ311" i="6"/>
  <c r="BG311" i="6" s="1"/>
  <c r="BJ268" i="6"/>
  <c r="BG268" i="6" s="1"/>
  <c r="BJ263" i="6"/>
  <c r="BG263" i="6" s="1"/>
  <c r="BJ224" i="6"/>
  <c r="BG224" i="6" s="1"/>
  <c r="BJ214" i="6"/>
  <c r="BG214" i="6" s="1"/>
  <c r="BJ174" i="6"/>
  <c r="BG174" i="6" s="1"/>
  <c r="BJ70" i="6"/>
  <c r="BG70" i="6" s="1"/>
  <c r="BJ64" i="6"/>
  <c r="BG64" i="6" s="1"/>
  <c r="BJ7" i="6"/>
  <c r="BG7" i="6" s="1"/>
  <c r="BJ15" i="6"/>
  <c r="BG15" i="6" s="1"/>
  <c r="BJ28" i="6"/>
  <c r="BG28" i="6" s="1"/>
  <c r="BJ30" i="6"/>
  <c r="BG30" i="6" s="1"/>
  <c r="BJ45" i="6"/>
  <c r="BG45" i="6" s="1"/>
  <c r="BJ60" i="6"/>
  <c r="BG60" i="6" s="1"/>
  <c r="BJ62" i="6"/>
  <c r="BG62" i="6" s="1"/>
  <c r="BJ77" i="6"/>
  <c r="BG77" i="6" s="1"/>
  <c r="BJ92" i="6"/>
  <c r="BG92" i="6" s="1"/>
  <c r="BJ94" i="6"/>
  <c r="BG94" i="6" s="1"/>
  <c r="BJ3" i="6"/>
  <c r="BG3" i="6" s="1"/>
  <c r="BJ24" i="6"/>
  <c r="BG24" i="6" s="1"/>
  <c r="BJ118" i="6"/>
  <c r="BG118" i="6" s="1"/>
  <c r="BJ150" i="6"/>
  <c r="BG150" i="6" s="1"/>
  <c r="BJ29" i="6"/>
  <c r="BG29" i="6" s="1"/>
  <c r="BJ42" i="6"/>
  <c r="BG42" i="6" s="1"/>
  <c r="BJ50" i="6"/>
  <c r="BG50" i="6" s="1"/>
  <c r="BJ58" i="6"/>
  <c r="BG58" i="6" s="1"/>
  <c r="BJ71" i="6"/>
  <c r="BG71" i="6" s="1"/>
  <c r="BJ76" i="6"/>
  <c r="BG76" i="6" s="1"/>
  <c r="BJ97" i="6"/>
  <c r="BG97" i="6" s="1"/>
  <c r="BJ130" i="6"/>
  <c r="BG130" i="6" s="1"/>
  <c r="BJ162" i="6"/>
  <c r="BG162" i="6" s="1"/>
  <c r="BJ56" i="6"/>
  <c r="BG56" i="6" s="1"/>
  <c r="BJ63" i="6"/>
  <c r="BG63" i="6" s="1"/>
  <c r="BJ87" i="6"/>
  <c r="BG87" i="6" s="1"/>
  <c r="BJ105" i="6"/>
  <c r="BG105" i="6" s="1"/>
  <c r="BJ110" i="6"/>
  <c r="BG110" i="6" s="1"/>
  <c r="BJ120" i="6"/>
  <c r="BG120" i="6" s="1"/>
  <c r="BJ137" i="6"/>
  <c r="BG137" i="6" s="1"/>
  <c r="BJ142" i="6"/>
  <c r="BG142" i="6" s="1"/>
  <c r="BJ152" i="6"/>
  <c r="BG152" i="6" s="1"/>
  <c r="BJ14" i="6"/>
  <c r="BG14" i="6" s="1"/>
  <c r="BJ20" i="6"/>
  <c r="BG20" i="6" s="1"/>
  <c r="BJ61" i="6"/>
  <c r="BG61" i="6" s="1"/>
  <c r="BJ75" i="6"/>
  <c r="BG75" i="6" s="1"/>
  <c r="BJ82" i="6"/>
  <c r="BG82" i="6" s="1"/>
  <c r="BJ103" i="6"/>
  <c r="BG103" i="6" s="1"/>
  <c r="BJ132" i="6"/>
  <c r="BG132" i="6" s="1"/>
  <c r="BJ144" i="6"/>
  <c r="BG144" i="6" s="1"/>
  <c r="BJ149" i="6"/>
  <c r="BG149" i="6" s="1"/>
  <c r="BJ161" i="6"/>
  <c r="BG161" i="6" s="1"/>
  <c r="BJ27" i="6"/>
  <c r="BG27" i="6" s="1"/>
  <c r="BJ41" i="6"/>
  <c r="BG41" i="6" s="1"/>
  <c r="BJ44" i="6"/>
  <c r="BG44" i="6" s="1"/>
  <c r="BJ90" i="6"/>
  <c r="BG90" i="6" s="1"/>
  <c r="BJ93" i="6"/>
  <c r="BG93" i="6" s="1"/>
  <c r="BJ154" i="6"/>
  <c r="BG154" i="6" s="1"/>
  <c r="BJ6" i="6"/>
  <c r="BJ12" i="6"/>
  <c r="BG12" i="6" s="1"/>
  <c r="BJ38" i="6"/>
  <c r="BG38" i="6" s="1"/>
  <c r="BJ48" i="6"/>
  <c r="BG48" i="6" s="1"/>
  <c r="BJ106" i="6"/>
  <c r="BG106" i="6" s="1"/>
  <c r="BJ166" i="6"/>
  <c r="BG166" i="6" s="1"/>
  <c r="BJ182" i="6"/>
  <c r="BG182" i="6" s="1"/>
  <c r="BJ186" i="6"/>
  <c r="BG186" i="6" s="1"/>
  <c r="BJ193" i="6"/>
  <c r="BG193" i="6" s="1"/>
  <c r="BJ4" i="6"/>
  <c r="BJ80" i="6"/>
  <c r="BG80" i="6" s="1"/>
  <c r="BJ122" i="6"/>
  <c r="BG122" i="6" s="1"/>
  <c r="BJ167" i="6"/>
  <c r="BG167" i="6" s="1"/>
  <c r="BJ175" i="6"/>
  <c r="BG175" i="6" s="1"/>
  <c r="BJ183" i="6"/>
  <c r="BG183" i="6" s="1"/>
  <c r="BJ116" i="6"/>
  <c r="BG116" i="6" s="1"/>
  <c r="BJ126" i="6"/>
  <c r="BG126" i="6" s="1"/>
  <c r="BJ129" i="6"/>
  <c r="BG129" i="6" s="1"/>
  <c r="BJ138" i="6"/>
  <c r="BG138" i="6" s="1"/>
  <c r="BJ158" i="6"/>
  <c r="BG158" i="6" s="1"/>
  <c r="BJ101" i="6"/>
  <c r="BG101" i="6" s="1"/>
  <c r="BJ179" i="6"/>
  <c r="BG179" i="6" s="1"/>
  <c r="BJ202" i="6"/>
  <c r="BG202" i="6" s="1"/>
  <c r="BJ219" i="6"/>
  <c r="BG219" i="6" s="1"/>
  <c r="BJ234" i="6"/>
  <c r="BG234" i="6" s="1"/>
  <c r="BJ251" i="6"/>
  <c r="BG251" i="6" s="1"/>
  <c r="BJ266" i="6"/>
  <c r="BG266" i="6" s="1"/>
  <c r="BJ283" i="6"/>
  <c r="BG283" i="6" s="1"/>
  <c r="BJ298" i="6"/>
  <c r="BG298" i="6" s="1"/>
  <c r="BJ315" i="6"/>
  <c r="BG315" i="6" s="1"/>
  <c r="BJ330" i="6"/>
  <c r="BG330" i="6" s="1"/>
  <c r="BJ347" i="6"/>
  <c r="BG347" i="6" s="1"/>
  <c r="BJ378" i="6"/>
  <c r="BG378" i="6" s="1"/>
  <c r="BJ410" i="6"/>
  <c r="BG410" i="6" s="1"/>
  <c r="BJ9" i="6"/>
  <c r="BG9" i="6" s="1"/>
  <c r="BJ26" i="6"/>
  <c r="BG26" i="6" s="1"/>
  <c r="BJ88" i="6"/>
  <c r="BG88" i="6" s="1"/>
  <c r="BJ112" i="6"/>
  <c r="BG112" i="6" s="1"/>
  <c r="BJ207" i="6"/>
  <c r="BG207" i="6" s="1"/>
  <c r="BJ222" i="6"/>
  <c r="BG222" i="6" s="1"/>
  <c r="BJ239" i="6"/>
  <c r="BG239" i="6" s="1"/>
  <c r="BJ254" i="6"/>
  <c r="BG254" i="6" s="1"/>
  <c r="BJ271" i="6"/>
  <c r="BG271" i="6" s="1"/>
  <c r="BJ286" i="6"/>
  <c r="BG286" i="6" s="1"/>
  <c r="BJ303" i="6"/>
  <c r="BG303" i="6" s="1"/>
  <c r="BJ318" i="6"/>
  <c r="BG318" i="6" s="1"/>
  <c r="BJ335" i="6"/>
  <c r="BG335" i="6" s="1"/>
  <c r="BJ350" i="6"/>
  <c r="BG350" i="6" s="1"/>
  <c r="BJ358" i="6"/>
  <c r="BG358" i="6" s="1"/>
  <c r="BJ390" i="6"/>
  <c r="BG390" i="6" s="1"/>
  <c r="BJ5" i="6"/>
  <c r="BJ52" i="6"/>
  <c r="BG52" i="6" s="1"/>
  <c r="BJ173" i="6"/>
  <c r="BG173" i="6" s="1"/>
  <c r="BJ195" i="6"/>
  <c r="BG195" i="6" s="1"/>
  <c r="BJ210" i="6"/>
  <c r="BG210" i="6" s="1"/>
  <c r="BJ227" i="6"/>
  <c r="BG227" i="6" s="1"/>
  <c r="BJ242" i="6"/>
  <c r="BG242" i="6" s="1"/>
  <c r="BJ259" i="6"/>
  <c r="BG259" i="6" s="1"/>
  <c r="BJ274" i="6"/>
  <c r="BG274" i="6" s="1"/>
  <c r="BJ291" i="6"/>
  <c r="BG291" i="6" s="1"/>
  <c r="BJ306" i="6"/>
  <c r="BG306" i="6" s="1"/>
  <c r="BJ323" i="6"/>
  <c r="BG323" i="6" s="1"/>
  <c r="BJ338" i="6"/>
  <c r="BG338" i="6" s="1"/>
  <c r="BJ370" i="6"/>
  <c r="BG370" i="6" s="1"/>
  <c r="BJ402" i="6"/>
  <c r="BG402" i="6" s="1"/>
  <c r="BJ485" i="6"/>
  <c r="BG485" i="6" s="1"/>
  <c r="BJ505" i="6"/>
  <c r="BG505" i="6" s="1"/>
  <c r="BJ509" i="6"/>
  <c r="BG509" i="6" s="1"/>
  <c r="BJ533" i="6"/>
  <c r="BG533" i="6" s="1"/>
  <c r="BJ557" i="6"/>
  <c r="BG557" i="6" s="1"/>
  <c r="BJ561" i="6"/>
  <c r="BG561" i="6" s="1"/>
  <c r="BJ565" i="6"/>
  <c r="BG565" i="6" s="1"/>
  <c r="BJ569" i="6"/>
  <c r="BG569" i="6" s="1"/>
  <c r="BJ573" i="6"/>
  <c r="BG573" i="6" s="1"/>
  <c r="BJ577" i="6"/>
  <c r="BG577" i="6" s="1"/>
  <c r="BJ581" i="6"/>
  <c r="BG581" i="6" s="1"/>
  <c r="BJ585" i="6"/>
  <c r="BG585" i="6" s="1"/>
  <c r="BJ589" i="6"/>
  <c r="BG589" i="6" s="1"/>
  <c r="BJ593" i="6"/>
  <c r="BG593" i="6" s="1"/>
  <c r="BJ597" i="6"/>
  <c r="BG597" i="6" s="1"/>
  <c r="BJ601" i="6"/>
  <c r="BG601" i="6" s="1"/>
  <c r="BJ605" i="6"/>
  <c r="BG605" i="6" s="1"/>
  <c r="BJ609" i="6"/>
  <c r="BG609" i="6" s="1"/>
  <c r="BJ613" i="6"/>
  <c r="BG613" i="6" s="1"/>
  <c r="BJ617" i="6"/>
  <c r="BG617" i="6" s="1"/>
  <c r="BJ621" i="6"/>
  <c r="BG621" i="6" s="1"/>
  <c r="BJ625" i="6"/>
  <c r="BG625" i="6" s="1"/>
  <c r="BJ629" i="6"/>
  <c r="BG629" i="6" s="1"/>
  <c r="BJ633" i="6"/>
  <c r="BG633" i="6" s="1"/>
  <c r="BJ637" i="6"/>
  <c r="BG637" i="6" s="1"/>
  <c r="BJ641" i="6"/>
  <c r="BG641" i="6" s="1"/>
  <c r="BJ645" i="6"/>
  <c r="BG645" i="6" s="1"/>
  <c r="BJ649" i="6"/>
  <c r="BG649" i="6" s="1"/>
  <c r="BJ653" i="6"/>
  <c r="BG653" i="6" s="1"/>
  <c r="BJ657" i="6"/>
  <c r="BG657" i="6" s="1"/>
  <c r="BJ661" i="6"/>
  <c r="BG661" i="6" s="1"/>
  <c r="BJ665" i="6"/>
  <c r="BG665" i="6" s="1"/>
  <c r="BJ669" i="6"/>
  <c r="BG669" i="6" s="1"/>
  <c r="BJ673" i="6"/>
  <c r="BG673" i="6" s="1"/>
  <c r="BJ677" i="6"/>
  <c r="BG677" i="6" s="1"/>
  <c r="BJ681" i="6"/>
  <c r="BG681" i="6" s="1"/>
  <c r="BJ685" i="6"/>
  <c r="BG685" i="6" s="1"/>
  <c r="BJ689" i="6"/>
  <c r="BG689" i="6" s="1"/>
  <c r="BJ693" i="6"/>
  <c r="BG693" i="6" s="1"/>
  <c r="BJ697" i="6"/>
  <c r="BG697" i="6" s="1"/>
  <c r="BJ701" i="6"/>
  <c r="BG701" i="6" s="1"/>
  <c r="BJ705" i="6"/>
  <c r="BG705" i="6" s="1"/>
  <c r="BJ709" i="6"/>
  <c r="BG709" i="6" s="1"/>
  <c r="BJ713" i="6"/>
  <c r="BG713" i="6" s="1"/>
  <c r="BJ717" i="6"/>
  <c r="BG717" i="6" s="1"/>
  <c r="BJ59" i="6"/>
  <c r="BG59" i="6" s="1"/>
  <c r="BJ134" i="6"/>
  <c r="BG134" i="6" s="1"/>
  <c r="BJ205" i="6"/>
  <c r="BG205" i="6" s="1"/>
  <c r="BJ215" i="6"/>
  <c r="BG215" i="6" s="1"/>
  <c r="BJ231" i="6"/>
  <c r="BG231" i="6" s="1"/>
  <c r="BJ235" i="6"/>
  <c r="BG235" i="6" s="1"/>
  <c r="BJ258" i="6"/>
  <c r="BG258" i="6" s="1"/>
  <c r="BJ278" i="6"/>
  <c r="BG278" i="6" s="1"/>
  <c r="BJ321" i="6"/>
  <c r="BG321" i="6" s="1"/>
  <c r="BJ351" i="6"/>
  <c r="BG351" i="6" s="1"/>
  <c r="BJ414" i="6"/>
  <c r="BG414" i="6" s="1"/>
  <c r="BJ452" i="6"/>
  <c r="BG452" i="6" s="1"/>
  <c r="BJ484" i="6"/>
  <c r="BG484" i="6" s="1"/>
  <c r="BJ516" i="6"/>
  <c r="BG516" i="6" s="1"/>
  <c r="BJ548" i="6"/>
  <c r="BG548" i="6" s="1"/>
  <c r="BJ580" i="6"/>
  <c r="BG580" i="6" s="1"/>
  <c r="BJ612" i="6"/>
  <c r="BG612" i="6" s="1"/>
  <c r="BJ644" i="6"/>
  <c r="BG644" i="6" s="1"/>
  <c r="BJ676" i="6"/>
  <c r="BG676" i="6" s="1"/>
  <c r="BJ708" i="6"/>
  <c r="BG708" i="6" s="1"/>
  <c r="BJ73" i="6"/>
  <c r="BG73" i="6" s="1"/>
  <c r="BJ121" i="6"/>
  <c r="BG121" i="6" s="1"/>
  <c r="BJ153" i="6"/>
  <c r="BG153" i="6" s="1"/>
  <c r="BJ188" i="6"/>
  <c r="BG188" i="6" s="1"/>
  <c r="BJ206" i="6"/>
  <c r="BG206" i="6" s="1"/>
  <c r="BJ265" i="6"/>
  <c r="BG265" i="6" s="1"/>
  <c r="BJ269" i="6"/>
  <c r="BG269" i="6" s="1"/>
  <c r="BJ279" i="6"/>
  <c r="BG279" i="6" s="1"/>
  <c r="BJ285" i="6"/>
  <c r="BG285" i="6" s="1"/>
  <c r="BJ295" i="6"/>
  <c r="BG295" i="6" s="1"/>
  <c r="BJ299" i="6"/>
  <c r="BG299" i="6" s="1"/>
  <c r="BJ322" i="6"/>
  <c r="BG322" i="6" s="1"/>
  <c r="BJ342" i="6"/>
  <c r="BG342" i="6" s="1"/>
  <c r="BJ362" i="6"/>
  <c r="BG362" i="6" s="1"/>
  <c r="BJ364" i="6"/>
  <c r="BG364" i="6" s="1"/>
  <c r="BJ374" i="6"/>
  <c r="BG374" i="6" s="1"/>
  <c r="BJ376" i="6"/>
  <c r="BG376" i="6" s="1"/>
  <c r="BJ381" i="6"/>
  <c r="BG381" i="6" s="1"/>
  <c r="BJ386" i="6"/>
  <c r="BG386" i="6" s="1"/>
  <c r="BJ428" i="6"/>
  <c r="BG428" i="6" s="1"/>
  <c r="BJ443" i="6"/>
  <c r="BG443" i="6" s="1"/>
  <c r="BJ460" i="6"/>
  <c r="BG460" i="6" s="1"/>
  <c r="BJ475" i="6"/>
  <c r="BG475" i="6" s="1"/>
  <c r="BJ492" i="6"/>
  <c r="BG492" i="6" s="1"/>
  <c r="BJ507" i="6"/>
  <c r="BG507" i="6" s="1"/>
  <c r="BJ524" i="6"/>
  <c r="BG524" i="6" s="1"/>
  <c r="BJ539" i="6"/>
  <c r="BG539" i="6" s="1"/>
  <c r="BJ556" i="6"/>
  <c r="BG556" i="6" s="1"/>
  <c r="BJ571" i="6"/>
  <c r="BG571" i="6" s="1"/>
  <c r="BJ588" i="6"/>
  <c r="BG588" i="6" s="1"/>
  <c r="BJ603" i="6"/>
  <c r="BG603" i="6" s="1"/>
  <c r="BJ620" i="6"/>
  <c r="BG620" i="6" s="1"/>
  <c r="BJ635" i="6"/>
  <c r="BG635" i="6" s="1"/>
  <c r="BJ652" i="6"/>
  <c r="BG652" i="6" s="1"/>
  <c r="BJ667" i="6"/>
  <c r="BG667" i="6" s="1"/>
  <c r="BJ684" i="6"/>
  <c r="BG684" i="6" s="1"/>
  <c r="BJ699" i="6"/>
  <c r="BG699" i="6" s="1"/>
  <c r="BJ716" i="6"/>
  <c r="BG716" i="6" s="1"/>
  <c r="BJ728" i="6"/>
  <c r="BG728" i="6" s="1"/>
  <c r="BJ35" i="6"/>
  <c r="BG35" i="6" s="1"/>
  <c r="BJ114" i="6"/>
  <c r="BG114" i="6" s="1"/>
  <c r="BJ133" i="6"/>
  <c r="BG133" i="6" s="1"/>
  <c r="BJ181" i="6"/>
  <c r="BG181" i="6" s="1"/>
  <c r="BJ246" i="6"/>
  <c r="BG246" i="6" s="1"/>
  <c r="BJ250" i="6"/>
  <c r="BG250" i="6" s="1"/>
  <c r="BJ257" i="6"/>
  <c r="BG257" i="6" s="1"/>
  <c r="BJ301" i="6"/>
  <c r="BG301" i="6" s="1"/>
  <c r="BJ327" i="6"/>
  <c r="BG327" i="6" s="1"/>
  <c r="BJ331" i="6"/>
  <c r="BG331" i="6" s="1"/>
  <c r="BJ339" i="6"/>
  <c r="BG339" i="6" s="1"/>
  <c r="BJ406" i="6"/>
  <c r="BG406" i="6" s="1"/>
  <c r="BJ552" i="6"/>
  <c r="BG552" i="6" s="1"/>
  <c r="BJ680" i="6"/>
  <c r="BG680" i="6" s="1"/>
  <c r="BJ721" i="6"/>
  <c r="BG721" i="6" s="1"/>
  <c r="BJ419" i="6"/>
  <c r="BG419" i="6" s="1"/>
  <c r="BJ520" i="6"/>
  <c r="BG520" i="6" s="1"/>
  <c r="BJ54" i="6"/>
  <c r="BG54" i="6" s="1"/>
  <c r="BJ104" i="6"/>
  <c r="BG104" i="6" s="1"/>
  <c r="BJ148" i="6"/>
  <c r="BG148" i="6" s="1"/>
  <c r="BJ177" i="6"/>
  <c r="BG177" i="6" s="1"/>
  <c r="BJ203" i="6"/>
  <c r="BG203" i="6" s="1"/>
  <c r="BJ211" i="6"/>
  <c r="BG211" i="6" s="1"/>
  <c r="BJ223" i="6"/>
  <c r="BG223" i="6" s="1"/>
  <c r="BJ270" i="6"/>
  <c r="BG270" i="6" s="1"/>
  <c r="BJ289" i="6"/>
  <c r="BG289" i="6" s="1"/>
  <c r="BJ366" i="6"/>
  <c r="BG366" i="6" s="1"/>
  <c r="BJ394" i="6"/>
  <c r="BG394" i="6" s="1"/>
  <c r="BJ409" i="6"/>
  <c r="BG409" i="6" s="1"/>
  <c r="BJ436" i="6"/>
  <c r="BG436" i="6" s="1"/>
  <c r="BJ464" i="6"/>
  <c r="BG464" i="6" s="1"/>
  <c r="BJ480" i="6"/>
  <c r="BG480" i="6" s="1"/>
  <c r="BJ508" i="6"/>
  <c r="BG508" i="6" s="1"/>
  <c r="BJ515" i="6"/>
  <c r="BG515" i="6" s="1"/>
  <c r="BJ536" i="6"/>
  <c r="BG536" i="6" s="1"/>
  <c r="BJ564" i="6"/>
  <c r="BG564" i="6" s="1"/>
  <c r="BJ592" i="6"/>
  <c r="BG592" i="6" s="1"/>
  <c r="BJ608" i="6"/>
  <c r="BG608" i="6" s="1"/>
  <c r="BJ636" i="6"/>
  <c r="BG636" i="6" s="1"/>
  <c r="BJ643" i="6"/>
  <c r="BG643" i="6" s="1"/>
  <c r="BJ664" i="6"/>
  <c r="BG664" i="6" s="1"/>
  <c r="BJ692" i="6"/>
  <c r="BG692" i="6" s="1"/>
  <c r="BJ25" i="6"/>
  <c r="BG25" i="6" s="1"/>
  <c r="BJ74" i="6"/>
  <c r="BG74" i="6" s="1"/>
  <c r="BJ164" i="6"/>
  <c r="BG164" i="6" s="1"/>
  <c r="BJ199" i="6"/>
  <c r="BG199" i="6" s="1"/>
  <c r="BJ243" i="6"/>
  <c r="BG243" i="6" s="1"/>
  <c r="BJ247" i="6"/>
  <c r="BG247" i="6" s="1"/>
  <c r="BJ262" i="6"/>
  <c r="BG262" i="6" s="1"/>
  <c r="BJ282" i="6"/>
  <c r="BG282" i="6" s="1"/>
  <c r="BJ294" i="6"/>
  <c r="BG294" i="6" s="1"/>
  <c r="BJ302" i="6"/>
  <c r="BG302" i="6" s="1"/>
  <c r="BJ309" i="6"/>
  <c r="BG309" i="6" s="1"/>
  <c r="BJ372" i="6"/>
  <c r="BG372" i="6" s="1"/>
  <c r="BJ422" i="6"/>
  <c r="BG422" i="6" s="1"/>
  <c r="BJ427" i="6"/>
  <c r="BG427" i="6" s="1"/>
  <c r="BJ471" i="6"/>
  <c r="BG471" i="6" s="1"/>
  <c r="BJ555" i="6"/>
  <c r="BG555" i="6" s="1"/>
  <c r="BJ1001" i="6"/>
  <c r="BG1001" i="6" s="1"/>
  <c r="BJ984" i="6"/>
  <c r="BG984" i="6" s="1"/>
  <c r="BJ969" i="6"/>
  <c r="BG969" i="6" s="1"/>
  <c r="BJ952" i="6"/>
  <c r="BG952" i="6" s="1"/>
  <c r="BJ937" i="6"/>
  <c r="BG937" i="6" s="1"/>
  <c r="BJ920" i="6"/>
  <c r="BG920" i="6" s="1"/>
  <c r="BJ905" i="6"/>
  <c r="BG905" i="6" s="1"/>
  <c r="BJ863" i="6"/>
  <c r="BG863" i="6" s="1"/>
  <c r="BJ799" i="6"/>
  <c r="BG799" i="6" s="1"/>
  <c r="BJ735" i="6"/>
  <c r="BG735" i="6" s="1"/>
  <c r="BJ704" i="6"/>
  <c r="BG704" i="6" s="1"/>
  <c r="BJ682" i="6"/>
  <c r="BG682" i="6" s="1"/>
  <c r="BJ659" i="6"/>
  <c r="BG659" i="6" s="1"/>
  <c r="BJ656" i="6"/>
  <c r="BG656" i="6" s="1"/>
  <c r="BJ628" i="6"/>
  <c r="BG628" i="6" s="1"/>
  <c r="BJ611" i="6"/>
  <c r="BG611" i="6" s="1"/>
  <c r="BJ594" i="6"/>
  <c r="BG594" i="6" s="1"/>
  <c r="BJ560" i="6"/>
  <c r="BG560" i="6" s="1"/>
  <c r="BJ540" i="6"/>
  <c r="BG540" i="6" s="1"/>
  <c r="BJ531" i="6"/>
  <c r="BG531" i="6" s="1"/>
  <c r="BJ502" i="6"/>
  <c r="BG502" i="6" s="1"/>
  <c r="BJ489" i="6"/>
  <c r="BG489" i="6" s="1"/>
  <c r="BJ476" i="6"/>
  <c r="BG476" i="6" s="1"/>
  <c r="BJ444" i="6"/>
  <c r="BG444" i="6" s="1"/>
  <c r="BJ435" i="6"/>
  <c r="BG435" i="6" s="1"/>
  <c r="BJ399" i="6"/>
  <c r="BG399" i="6" s="1"/>
  <c r="BJ368" i="6"/>
  <c r="BG368" i="6" s="1"/>
  <c r="BJ353" i="6"/>
  <c r="BG353" i="6" s="1"/>
  <c r="BJ345" i="6"/>
  <c r="BG345" i="6" s="1"/>
  <c r="BJ334" i="6"/>
  <c r="BG334" i="6" s="1"/>
  <c r="BJ297" i="6"/>
  <c r="BG297" i="6" s="1"/>
  <c r="BJ292" i="6"/>
  <c r="BG292" i="6" s="1"/>
  <c r="BJ287" i="6"/>
  <c r="BG287" i="6" s="1"/>
  <c r="BJ273" i="6"/>
  <c r="BG273" i="6" s="1"/>
  <c r="BJ248" i="6"/>
  <c r="BG248" i="6" s="1"/>
  <c r="BJ238" i="6"/>
  <c r="BG238" i="6" s="1"/>
  <c r="BJ218" i="6"/>
  <c r="BG218" i="6" s="1"/>
  <c r="BJ194" i="6"/>
  <c r="BG194" i="6" s="1"/>
  <c r="BJ190" i="6"/>
  <c r="BG190" i="6" s="1"/>
  <c r="BJ185" i="6"/>
  <c r="BG185" i="6" s="1"/>
  <c r="BJ95" i="6"/>
  <c r="BG95" i="6" s="1"/>
  <c r="BJ57" i="6"/>
  <c r="BG57" i="6" s="1"/>
  <c r="BJ545" i="6"/>
  <c r="BG545" i="6" s="1"/>
  <c r="BJ459" i="6"/>
  <c r="BG459" i="6" s="1"/>
  <c r="BJ420" i="6"/>
  <c r="BG420" i="6" s="1"/>
  <c r="BJ337" i="6"/>
  <c r="BG337" i="6" s="1"/>
  <c r="BJ998" i="6"/>
  <c r="BG998" i="6" s="1"/>
  <c r="BJ988" i="6"/>
  <c r="BG988" i="6" s="1"/>
  <c r="BJ966" i="6"/>
  <c r="BG966" i="6" s="1"/>
  <c r="BJ924" i="6"/>
  <c r="BG924" i="6" s="1"/>
  <c r="BJ902" i="6"/>
  <c r="BG902" i="6" s="1"/>
  <c r="BJ886" i="6"/>
  <c r="BG886" i="6" s="1"/>
  <c r="BJ868" i="6"/>
  <c r="BG868" i="6" s="1"/>
  <c r="BJ846" i="6"/>
  <c r="BG846" i="6" s="1"/>
  <c r="BJ824" i="6"/>
  <c r="BG824" i="6" s="1"/>
  <c r="BJ813" i="6"/>
  <c r="BG813" i="6" s="1"/>
  <c r="BJ795" i="6"/>
  <c r="BG795" i="6" s="1"/>
  <c r="BJ786" i="6"/>
  <c r="BG786" i="6" s="1"/>
  <c r="BJ771" i="6"/>
  <c r="BG771" i="6" s="1"/>
  <c r="BJ760" i="6"/>
  <c r="BG760" i="6" s="1"/>
  <c r="BJ753" i="6"/>
  <c r="BG753" i="6" s="1"/>
  <c r="BJ731" i="6"/>
  <c r="BG731" i="6" s="1"/>
  <c r="BJ615" i="6"/>
  <c r="BG615" i="6" s="1"/>
  <c r="BJ551" i="6"/>
  <c r="BG551" i="6" s="1"/>
  <c r="BJ532" i="6"/>
  <c r="BG532" i="6" s="1"/>
  <c r="BJ512" i="6"/>
  <c r="BG512" i="6" s="1"/>
  <c r="BJ500" i="6"/>
  <c r="BG500" i="6" s="1"/>
  <c r="BJ487" i="6"/>
  <c r="BG487" i="6" s="1"/>
  <c r="BJ461" i="6"/>
  <c r="BG461" i="6" s="1"/>
  <c r="BJ439" i="6"/>
  <c r="BG439" i="6" s="1"/>
  <c r="BJ377" i="6"/>
  <c r="BG377" i="6" s="1"/>
  <c r="BJ317" i="6"/>
  <c r="BG317" i="6" s="1"/>
  <c r="BJ255" i="6"/>
  <c r="BG255" i="6" s="1"/>
  <c r="BJ225" i="6"/>
  <c r="BG225" i="6" s="1"/>
  <c r="BJ117" i="6"/>
  <c r="BG117" i="6" s="1"/>
  <c r="BJ993" i="6"/>
  <c r="BG993" i="6" s="1"/>
  <c r="BJ971" i="6"/>
  <c r="BG971" i="6" s="1"/>
  <c r="BJ961" i="6"/>
  <c r="BG961" i="6" s="1"/>
  <c r="BJ944" i="6"/>
  <c r="BG944" i="6" s="1"/>
  <c r="BJ929" i="6"/>
  <c r="BG929" i="6" s="1"/>
  <c r="BJ912" i="6"/>
  <c r="BG912" i="6" s="1"/>
  <c r="BJ879" i="6"/>
  <c r="BG879" i="6" s="1"/>
  <c r="BJ815" i="6"/>
  <c r="BG815" i="6" s="1"/>
  <c r="BJ777" i="6"/>
  <c r="BG777" i="6" s="1"/>
  <c r="BJ764" i="6"/>
  <c r="BG764" i="6" s="1"/>
  <c r="BJ751" i="6"/>
  <c r="BG751" i="6" s="1"/>
  <c r="BJ702" i="6"/>
  <c r="BG702" i="6" s="1"/>
  <c r="BJ651" i="6"/>
  <c r="BG651" i="6" s="1"/>
  <c r="BJ618" i="6"/>
  <c r="BG618" i="6" s="1"/>
  <c r="BJ586" i="6"/>
  <c r="BG586" i="6" s="1"/>
  <c r="BJ567" i="6"/>
  <c r="BG567" i="6" s="1"/>
  <c r="BJ544" i="6"/>
  <c r="BG544" i="6" s="1"/>
  <c r="BJ496" i="6"/>
  <c r="BG496" i="6" s="1"/>
  <c r="BJ474" i="6"/>
  <c r="BG474" i="6" s="1"/>
  <c r="BJ451" i="6"/>
  <c r="BG451" i="6" s="1"/>
  <c r="BJ442" i="6"/>
  <c r="BG442" i="6" s="1"/>
  <c r="BJ373" i="6"/>
  <c r="BG373" i="6" s="1"/>
  <c r="BJ341" i="6"/>
  <c r="BG341" i="6" s="1"/>
  <c r="BJ312" i="6"/>
  <c r="BG312" i="6" s="1"/>
  <c r="BJ304" i="6"/>
  <c r="BG304" i="6" s="1"/>
  <c r="BJ260" i="6"/>
  <c r="BG260" i="6" s="1"/>
  <c r="BJ65" i="6"/>
  <c r="BG65" i="6" s="1"/>
  <c r="BJ996" i="6"/>
  <c r="BG996" i="6" s="1"/>
  <c r="BJ981" i="6"/>
  <c r="BG981" i="6" s="1"/>
  <c r="BJ959" i="6"/>
  <c r="BG959" i="6" s="1"/>
  <c r="BJ949" i="6"/>
  <c r="BG949" i="6" s="1"/>
  <c r="BJ932" i="6"/>
  <c r="BG932" i="6" s="1"/>
  <c r="BJ917" i="6"/>
  <c r="BG917" i="6" s="1"/>
  <c r="BJ898" i="6"/>
  <c r="BG898" i="6" s="1"/>
  <c r="BJ894" i="6"/>
  <c r="BG894" i="6" s="1"/>
  <c r="BJ885" i="6"/>
  <c r="BG885" i="6" s="1"/>
  <c r="BJ874" i="6"/>
  <c r="BG874" i="6" s="1"/>
  <c r="BJ870" i="6"/>
  <c r="BG870" i="6" s="1"/>
  <c r="BJ861" i="6"/>
  <c r="BG861" i="6" s="1"/>
  <c r="BJ839" i="6"/>
  <c r="BG839" i="6" s="1"/>
  <c r="BJ832" i="6"/>
  <c r="BG832" i="6" s="1"/>
  <c r="BJ821" i="6"/>
  <c r="BG821" i="6" s="1"/>
  <c r="BJ810" i="6"/>
  <c r="BG810" i="6" s="1"/>
  <c r="BJ806" i="6"/>
  <c r="BG806" i="6" s="1"/>
  <c r="BJ797" i="6"/>
  <c r="BG797" i="6" s="1"/>
  <c r="BJ779" i="6"/>
  <c r="BG779" i="6" s="1"/>
  <c r="BJ770" i="6"/>
  <c r="BG770" i="6" s="1"/>
  <c r="BJ766" i="6"/>
  <c r="BG766" i="6" s="1"/>
  <c r="BJ755" i="6"/>
  <c r="BG755" i="6" s="1"/>
  <c r="BJ744" i="6"/>
  <c r="BG744" i="6" s="1"/>
  <c r="BJ733" i="6"/>
  <c r="BG733" i="6" s="1"/>
  <c r="BJ696" i="6"/>
  <c r="BG696" i="6" s="1"/>
  <c r="BJ691" i="6"/>
  <c r="BG691" i="6" s="1"/>
  <c r="BJ674" i="6"/>
  <c r="BG674" i="6" s="1"/>
  <c r="BJ662" i="6"/>
  <c r="BG662" i="6" s="1"/>
  <c r="BJ648" i="6"/>
  <c r="BG648" i="6" s="1"/>
  <c r="BJ631" i="6"/>
  <c r="BG631" i="6" s="1"/>
  <c r="BJ600" i="6"/>
  <c r="BG600" i="6" s="1"/>
  <c r="BJ591" i="6"/>
  <c r="BG591" i="6" s="1"/>
  <c r="BJ576" i="6"/>
  <c r="BG576" i="6" s="1"/>
  <c r="BJ554" i="6"/>
  <c r="BG554" i="6" s="1"/>
  <c r="BJ528" i="6"/>
  <c r="BG528" i="6" s="1"/>
  <c r="BJ470" i="6"/>
  <c r="BG470" i="6" s="1"/>
  <c r="BJ989" i="6"/>
  <c r="BG989" i="6" s="1"/>
  <c r="BJ972" i="6"/>
  <c r="BG972" i="6" s="1"/>
  <c r="BJ957" i="6"/>
  <c r="BG957" i="6" s="1"/>
  <c r="BJ940" i="6"/>
  <c r="BG940" i="6" s="1"/>
  <c r="BJ925" i="6"/>
  <c r="BG925" i="6" s="1"/>
  <c r="BJ908" i="6"/>
  <c r="BG908" i="6" s="1"/>
  <c r="BJ858" i="6"/>
  <c r="BG858" i="6" s="1"/>
  <c r="BJ856" i="6"/>
  <c r="BG856" i="6" s="1"/>
  <c r="BJ854" i="6"/>
  <c r="BG854" i="6" s="1"/>
  <c r="BJ849" i="6"/>
  <c r="BG849" i="6" s="1"/>
  <c r="BJ845" i="6"/>
  <c r="BG845" i="6" s="1"/>
  <c r="BJ836" i="6"/>
  <c r="BG836" i="6" s="1"/>
  <c r="BJ794" i="6"/>
  <c r="BG794" i="6" s="1"/>
  <c r="BJ792" i="6"/>
  <c r="BG792" i="6" s="1"/>
  <c r="BJ790" i="6"/>
  <c r="BG790" i="6" s="1"/>
  <c r="BJ785" i="6"/>
  <c r="BG785" i="6" s="1"/>
  <c r="BJ781" i="6"/>
  <c r="BG781" i="6" s="1"/>
  <c r="BJ772" i="6"/>
  <c r="BG772" i="6" s="1"/>
  <c r="BJ730" i="6"/>
  <c r="BG730" i="6" s="1"/>
  <c r="BJ712" i="6"/>
  <c r="BG712" i="6" s="1"/>
  <c r="BJ687" i="6"/>
  <c r="BG687" i="6" s="1"/>
  <c r="BJ670" i="6"/>
  <c r="BG670" i="6" s="1"/>
  <c r="BJ572" i="6"/>
  <c r="BG572" i="6" s="1"/>
  <c r="BJ563" i="6"/>
  <c r="BG563" i="6" s="1"/>
  <c r="BJ543" i="6"/>
  <c r="BG543" i="6" s="1"/>
  <c r="BJ537" i="6"/>
  <c r="BG537" i="6" s="1"/>
  <c r="BJ527" i="6"/>
  <c r="BG527" i="6" s="1"/>
  <c r="BJ521" i="6"/>
  <c r="BG521" i="6" s="1"/>
  <c r="BJ514" i="6"/>
  <c r="BG514" i="6" s="1"/>
  <c r="BJ511" i="6"/>
  <c r="BG511" i="6" s="1"/>
  <c r="BJ482" i="6"/>
  <c r="BG482" i="6" s="1"/>
  <c r="BJ466" i="6"/>
  <c r="BG466" i="6" s="1"/>
  <c r="BJ431" i="6"/>
  <c r="BG431" i="6" s="1"/>
  <c r="BJ425" i="6"/>
  <c r="BG425" i="6" s="1"/>
  <c r="BJ398" i="6"/>
  <c r="BG398" i="6" s="1"/>
  <c r="BJ365" i="6"/>
  <c r="BG365" i="6" s="1"/>
  <c r="BJ357" i="6"/>
  <c r="BG357" i="6" s="1"/>
  <c r="BJ319" i="6"/>
  <c r="BG319" i="6" s="1"/>
  <c r="BJ310" i="6"/>
  <c r="BG310" i="6" s="1"/>
  <c r="BJ267" i="6"/>
  <c r="BG267" i="6" s="1"/>
  <c r="BJ253" i="6"/>
  <c r="BG253" i="6" s="1"/>
  <c r="BJ228" i="6"/>
  <c r="BG228" i="6" s="1"/>
  <c r="BJ213" i="6"/>
  <c r="BG213" i="6" s="1"/>
  <c r="BJ209" i="6"/>
  <c r="BG209" i="6" s="1"/>
  <c r="BJ204" i="6"/>
  <c r="BG204" i="6" s="1"/>
  <c r="BJ198" i="6"/>
  <c r="BG198" i="6" s="1"/>
  <c r="BJ490" i="6"/>
  <c r="BG490" i="6" s="1"/>
  <c r="BJ478" i="6"/>
  <c r="BG478" i="6" s="1"/>
  <c r="BJ441" i="6"/>
  <c r="BG441" i="6" s="1"/>
  <c r="BJ383" i="6"/>
  <c r="BG383" i="6" s="1"/>
  <c r="BJ325" i="6"/>
  <c r="BG325" i="6" s="1"/>
  <c r="BJ240" i="6"/>
  <c r="BG240" i="6" s="1"/>
  <c r="BJ208" i="6"/>
  <c r="BG208" i="6" s="1"/>
  <c r="BJ119" i="6"/>
  <c r="BG119" i="6" s="1"/>
  <c r="BJ86" i="6"/>
  <c r="BG86" i="6" s="1"/>
  <c r="BJ706" i="6"/>
  <c r="BG706" i="6" s="1"/>
  <c r="BJ690" i="6"/>
  <c r="BG690" i="6" s="1"/>
  <c r="BJ634" i="6"/>
  <c r="BG634" i="6" s="1"/>
  <c r="BJ578" i="6"/>
  <c r="BG578" i="6" s="1"/>
  <c r="BJ562" i="6"/>
  <c r="BG562" i="6" s="1"/>
  <c r="BJ529" i="6"/>
  <c r="BG529" i="6" s="1"/>
  <c r="BJ513" i="6"/>
  <c r="BG513" i="6" s="1"/>
  <c r="BJ506" i="6"/>
  <c r="BG506" i="6" s="1"/>
  <c r="BJ457" i="6"/>
  <c r="BG457" i="6" s="1"/>
  <c r="BJ450" i="6"/>
  <c r="BG450" i="6" s="1"/>
  <c r="BJ434" i="6"/>
  <c r="BG434" i="6" s="1"/>
  <c r="BJ429" i="6"/>
  <c r="BG429" i="6" s="1"/>
  <c r="BJ397" i="6"/>
  <c r="BG397" i="6" s="1"/>
  <c r="BJ391" i="6"/>
  <c r="BG391" i="6" s="1"/>
  <c r="BJ380" i="6"/>
  <c r="BG380" i="6" s="1"/>
  <c r="BJ361" i="6"/>
  <c r="BG361" i="6" s="1"/>
  <c r="BJ344" i="6"/>
  <c r="BG344" i="6" s="1"/>
  <c r="BJ332" i="6"/>
  <c r="BG332" i="6" s="1"/>
  <c r="BJ320" i="6"/>
  <c r="BG320" i="6" s="1"/>
  <c r="BJ313" i="6"/>
  <c r="BG313" i="6" s="1"/>
  <c r="BJ125" i="6"/>
  <c r="BG125" i="6" s="1"/>
  <c r="BJ85" i="6"/>
  <c r="BG85" i="6" s="1"/>
  <c r="BJ534" i="6"/>
  <c r="BG534" i="6" s="1"/>
  <c r="BJ467" i="6"/>
  <c r="BG467" i="6" s="1"/>
  <c r="BJ8" i="6"/>
  <c r="BG8" i="6" s="1"/>
  <c r="BJ694" i="6"/>
  <c r="BG694" i="6" s="1"/>
  <c r="BJ650" i="6"/>
  <c r="BG650" i="6" s="1"/>
  <c r="BJ638" i="6"/>
  <c r="BG638" i="6" s="1"/>
  <c r="BJ627" i="6"/>
  <c r="BG627" i="6" s="1"/>
  <c r="BJ566" i="6"/>
  <c r="BG566" i="6" s="1"/>
  <c r="BJ522" i="6"/>
  <c r="BG522" i="6" s="1"/>
  <c r="BJ510" i="6"/>
  <c r="BG510" i="6" s="1"/>
  <c r="BJ499" i="6"/>
  <c r="BG499" i="6" s="1"/>
  <c r="BJ473" i="6"/>
  <c r="BG473" i="6" s="1"/>
  <c r="BJ438" i="6"/>
  <c r="BG438" i="6" s="1"/>
  <c r="BJ415" i="6"/>
  <c r="BG415" i="6" s="1"/>
  <c r="BJ412" i="6"/>
  <c r="BG412" i="6" s="1"/>
  <c r="BJ403" i="6"/>
  <c r="BG403" i="6" s="1"/>
  <c r="BJ400" i="6"/>
  <c r="BG400" i="6" s="1"/>
  <c r="BJ324" i="6"/>
  <c r="BG324" i="6" s="1"/>
  <c r="BJ293" i="6"/>
  <c r="BG293" i="6" s="1"/>
  <c r="BJ281" i="6"/>
  <c r="BG281" i="6" s="1"/>
  <c r="BJ261" i="6"/>
  <c r="BG261" i="6" s="1"/>
  <c r="BJ124" i="6"/>
  <c r="BG124" i="6" s="1"/>
  <c r="BJ718" i="6"/>
  <c r="BG718" i="6" s="1"/>
  <c r="BJ686" i="6"/>
  <c r="BG686" i="6" s="1"/>
  <c r="BJ654" i="6"/>
  <c r="BG654" i="6" s="1"/>
  <c r="BJ622" i="6"/>
  <c r="BG622" i="6" s="1"/>
  <c r="BJ590" i="6"/>
  <c r="BG590" i="6" s="1"/>
  <c r="BJ558" i="6"/>
  <c r="BG558" i="6" s="1"/>
  <c r="BJ541" i="6"/>
  <c r="BG541" i="6" s="1"/>
  <c r="BJ526" i="6"/>
  <c r="BG526" i="6" s="1"/>
  <c r="BJ494" i="6"/>
  <c r="BG494" i="6" s="1"/>
  <c r="BJ477" i="6"/>
  <c r="BG477" i="6" s="1"/>
  <c r="BJ462" i="6"/>
  <c r="BG462" i="6" s="1"/>
  <c r="BJ445" i="6"/>
  <c r="BG445" i="6" s="1"/>
  <c r="BJ430" i="6"/>
  <c r="BG430" i="6" s="1"/>
  <c r="BJ426" i="6"/>
  <c r="BG426" i="6" s="1"/>
  <c r="BJ379" i="6"/>
  <c r="BG379" i="6" s="1"/>
  <c r="BJ367" i="6"/>
  <c r="BG367" i="6" s="1"/>
  <c r="BJ352" i="6"/>
  <c r="BG352" i="6" s="1"/>
  <c r="BJ336" i="6"/>
  <c r="BG336" i="6" s="1"/>
  <c r="BJ249" i="6"/>
  <c r="BG249" i="6" s="1"/>
  <c r="BJ236" i="6"/>
  <c r="BG236" i="6" s="1"/>
  <c r="BJ229" i="6"/>
  <c r="BG229" i="6" s="1"/>
  <c r="BJ216" i="6"/>
  <c r="BG216" i="6" s="1"/>
  <c r="BJ196" i="6"/>
  <c r="BG196" i="6" s="1"/>
  <c r="BJ192" i="6"/>
  <c r="BG192" i="6" s="1"/>
  <c r="BJ131" i="6"/>
  <c r="BG131" i="6" s="1"/>
  <c r="BJ91" i="6"/>
  <c r="BG91" i="6" s="1"/>
  <c r="BJ84" i="6"/>
  <c r="BG84" i="6" s="1"/>
  <c r="BJ78" i="6"/>
  <c r="BG78" i="6" s="1"/>
  <c r="BJ726" i="6"/>
  <c r="BG726" i="6" s="1"/>
  <c r="BJ710" i="6"/>
  <c r="BG710" i="6" s="1"/>
  <c r="BJ678" i="6"/>
  <c r="BG678" i="6" s="1"/>
  <c r="BJ646" i="6"/>
  <c r="BG646" i="6" s="1"/>
  <c r="BJ614" i="6"/>
  <c r="BG614" i="6" s="1"/>
  <c r="BJ582" i="6"/>
  <c r="BG582" i="6" s="1"/>
  <c r="BJ550" i="6"/>
  <c r="BG550" i="6" s="1"/>
  <c r="BJ518" i="6"/>
  <c r="BG518" i="6" s="1"/>
  <c r="BJ501" i="6"/>
  <c r="BG501" i="6" s="1"/>
  <c r="BJ486" i="6"/>
  <c r="BG486" i="6" s="1"/>
  <c r="BJ469" i="6"/>
  <c r="BG469" i="6" s="1"/>
  <c r="BJ454" i="6"/>
  <c r="BG454" i="6" s="1"/>
  <c r="BJ437" i="6"/>
  <c r="BG437" i="6" s="1"/>
  <c r="BJ388" i="6"/>
  <c r="BG388" i="6" s="1"/>
  <c r="BJ371" i="6"/>
  <c r="BG371" i="6" s="1"/>
  <c r="BJ359" i="6"/>
  <c r="BG359" i="6" s="1"/>
  <c r="BJ305" i="6"/>
  <c r="BG305" i="6" s="1"/>
  <c r="BJ288" i="6"/>
  <c r="BG288" i="6" s="1"/>
  <c r="BJ272" i="6"/>
  <c r="BG272" i="6" s="1"/>
  <c r="BJ387" i="6"/>
  <c r="BG387" i="6" s="1"/>
  <c r="BJ355" i="6"/>
  <c r="BG355" i="6" s="1"/>
  <c r="BJ348" i="6"/>
  <c r="BG348" i="6" s="1"/>
  <c r="BJ316" i="6"/>
  <c r="BG316" i="6" s="1"/>
  <c r="BJ284" i="6"/>
  <c r="BG284" i="6" s="1"/>
  <c r="BJ252" i="6"/>
  <c r="BG252" i="6" s="1"/>
  <c r="BJ220" i="6"/>
  <c r="BG220" i="6" s="1"/>
  <c r="BJ156" i="6"/>
  <c r="BG156" i="6" s="1"/>
  <c r="BJ13" i="6"/>
  <c r="BG13" i="6" s="1"/>
  <c r="BJ10" i="6"/>
  <c r="BG10" i="6" s="1"/>
  <c r="BJ407" i="6"/>
  <c r="BG407" i="6" s="1"/>
  <c r="BJ375" i="6"/>
  <c r="BG375" i="6" s="1"/>
  <c r="BJ328" i="6"/>
  <c r="BG328" i="6" s="1"/>
  <c r="BJ296" i="6"/>
  <c r="BG296" i="6" s="1"/>
  <c r="BJ264" i="6"/>
  <c r="BG264" i="6" s="1"/>
  <c r="BJ232" i="6"/>
  <c r="BG232" i="6" s="1"/>
  <c r="BJ200" i="6"/>
  <c r="BG200" i="6" s="1"/>
  <c r="BJ163" i="6"/>
  <c r="BG163" i="6" s="1"/>
  <c r="BJ155" i="6"/>
  <c r="BG155" i="6" s="1"/>
  <c r="BJ151" i="6"/>
  <c r="BG151" i="6" s="1"/>
  <c r="BJ109" i="6"/>
  <c r="BG109" i="6" s="1"/>
  <c r="BJ67" i="6"/>
  <c r="BG67" i="6" s="1"/>
  <c r="BJ22" i="6"/>
  <c r="BG22" i="6" s="1"/>
  <c r="BJ17" i="6"/>
  <c r="BG17" i="6" s="1"/>
  <c r="BJ395" i="6"/>
  <c r="BG395" i="6" s="1"/>
  <c r="BJ363" i="6"/>
  <c r="BG363" i="6" s="1"/>
  <c r="BJ340" i="6"/>
  <c r="BG340" i="6" s="1"/>
  <c r="BJ308" i="6"/>
  <c r="BG308" i="6" s="1"/>
  <c r="BJ276" i="6"/>
  <c r="BG276" i="6" s="1"/>
  <c r="BJ244" i="6"/>
  <c r="BG244" i="6" s="1"/>
  <c r="BJ212" i="6"/>
  <c r="BG212" i="6" s="1"/>
  <c r="BJ189" i="6"/>
  <c r="BG189" i="6" s="1"/>
  <c r="BJ143" i="6"/>
  <c r="BG143" i="6" s="1"/>
  <c r="BJ139" i="6"/>
  <c r="BG139" i="6" s="1"/>
  <c r="BJ108" i="6"/>
  <c r="BG108" i="6" s="1"/>
  <c r="BJ36" i="6"/>
  <c r="BG36" i="6" s="1"/>
  <c r="BJ21" i="6"/>
  <c r="BG21" i="6" s="1"/>
  <c r="BJ191" i="6"/>
  <c r="BG191" i="6" s="1"/>
  <c r="BJ113" i="6"/>
  <c r="BG113" i="6" s="1"/>
  <c r="BJ107" i="6"/>
  <c r="BG107" i="6" s="1"/>
  <c r="BJ99" i="6"/>
  <c r="BG99" i="6" s="1"/>
  <c r="BJ72" i="6"/>
  <c r="BG72" i="6" s="1"/>
  <c r="BJ49" i="6"/>
  <c r="BG49" i="6" s="1"/>
  <c r="BJ178" i="6"/>
  <c r="BG178" i="6" s="1"/>
  <c r="BJ170" i="6"/>
  <c r="BG170" i="6" s="1"/>
  <c r="BJ102" i="6"/>
  <c r="BG102" i="6" s="1"/>
  <c r="BJ98" i="6"/>
  <c r="BG98" i="6" s="1"/>
  <c r="BJ89" i="6"/>
  <c r="BG89" i="6" s="1"/>
  <c r="BJ53" i="6"/>
  <c r="BG53" i="6" s="1"/>
  <c r="BJ11" i="6"/>
  <c r="BG11" i="6" s="1"/>
  <c r="BJ184" i="6"/>
  <c r="BG184" i="6" s="1"/>
  <c r="BJ180" i="6"/>
  <c r="BG180" i="6" s="1"/>
  <c r="BJ176" i="6"/>
  <c r="BG176" i="6" s="1"/>
  <c r="BJ172" i="6"/>
  <c r="BG172" i="6" s="1"/>
  <c r="BJ168" i="6"/>
  <c r="BG168" i="6" s="1"/>
  <c r="BJ157" i="6"/>
  <c r="BG157" i="6" s="1"/>
  <c r="BJ145" i="6"/>
  <c r="BG145" i="6" s="1"/>
  <c r="BJ140" i="6"/>
  <c r="BG140" i="6" s="1"/>
  <c r="BJ123" i="6"/>
  <c r="BG123" i="6" s="1"/>
  <c r="BJ83" i="6"/>
  <c r="BG83" i="6" s="1"/>
  <c r="BJ31" i="6"/>
  <c r="BG31" i="6" s="1"/>
  <c r="BJ18" i="6"/>
  <c r="BG18" i="6" s="1"/>
  <c r="BJ128" i="6"/>
  <c r="BG128" i="6" s="1"/>
  <c r="BJ111" i="6"/>
  <c r="BG111" i="6" s="1"/>
  <c r="BJ100" i="6"/>
  <c r="BG100" i="6" s="1"/>
  <c r="BJ96" i="6"/>
  <c r="BG96" i="6" s="1"/>
  <c r="BJ69" i="6"/>
  <c r="BG69" i="6" s="1"/>
  <c r="BJ55" i="6"/>
  <c r="BG55" i="6" s="1"/>
  <c r="BJ68" i="6"/>
  <c r="BG68" i="6" s="1"/>
  <c r="BJ51" i="6"/>
  <c r="BG51" i="6" s="1"/>
  <c r="BJ37" i="6"/>
  <c r="BG37" i="6" s="1"/>
  <c r="BJ159" i="6"/>
  <c r="BG159" i="6" s="1"/>
  <c r="BJ127" i="6"/>
  <c r="BG127" i="6" s="1"/>
  <c r="BJ79" i="6"/>
  <c r="BG79" i="6" s="1"/>
  <c r="BJ66" i="6"/>
  <c r="BG66" i="6" s="1"/>
  <c r="BJ32" i="6"/>
  <c r="BG32" i="6" s="1"/>
  <c r="BJ147" i="6"/>
  <c r="BG147" i="6" s="1"/>
  <c r="BJ115" i="6"/>
  <c r="BG115" i="6" s="1"/>
  <c r="BF2" i="6"/>
  <c r="BJ135" i="6"/>
  <c r="BG135" i="6" s="1"/>
  <c r="BJ81" i="6"/>
  <c r="BG81" i="6" s="1"/>
  <c r="BJ47" i="6"/>
  <c r="BG47" i="6" s="1"/>
  <c r="BJ34" i="6"/>
  <c r="BG34" i="6" s="1"/>
  <c r="Z5" i="4"/>
  <c r="Z6" i="4" s="1"/>
  <c r="Q6" i="4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BG4" i="6" l="1"/>
  <c r="Z7" i="4"/>
  <c r="Z8" i="4" s="1"/>
  <c r="Q7" i="4"/>
  <c r="BG5" i="6" l="1"/>
  <c r="Z9" i="4"/>
  <c r="Z10" i="4" s="1"/>
  <c r="Q8" i="4"/>
  <c r="H3" i="6"/>
  <c r="J3" i="6" s="1"/>
  <c r="H5" i="6"/>
  <c r="J5" i="6" s="1"/>
  <c r="H6" i="6"/>
  <c r="J6" i="6" s="1"/>
  <c r="H7" i="6"/>
  <c r="J7" i="6" s="1"/>
  <c r="H8" i="6"/>
  <c r="J8" i="6" s="1"/>
  <c r="H9" i="6"/>
  <c r="J9" i="6" s="1"/>
  <c r="H10" i="6"/>
  <c r="J10" i="6" s="1"/>
  <c r="H11" i="6"/>
  <c r="J11" i="6" s="1"/>
  <c r="H12" i="6"/>
  <c r="J12" i="6" s="1"/>
  <c r="H13" i="6"/>
  <c r="J13" i="6" s="1"/>
  <c r="H14" i="6"/>
  <c r="J14" i="6" s="1"/>
  <c r="H15" i="6"/>
  <c r="J15" i="6" s="1"/>
  <c r="H16" i="6"/>
  <c r="J16" i="6" s="1"/>
  <c r="H17" i="6"/>
  <c r="J17" i="6" s="1"/>
  <c r="H18" i="6"/>
  <c r="J18" i="6" s="1"/>
  <c r="H19" i="6"/>
  <c r="J19" i="6" s="1"/>
  <c r="H20" i="6"/>
  <c r="J20" i="6" s="1"/>
  <c r="H21" i="6"/>
  <c r="J21" i="6" s="1"/>
  <c r="H22" i="6"/>
  <c r="J22" i="6" s="1"/>
  <c r="H23" i="6"/>
  <c r="J23" i="6" s="1"/>
  <c r="H24" i="6"/>
  <c r="J24" i="6" s="1"/>
  <c r="H25" i="6"/>
  <c r="J25" i="6" s="1"/>
  <c r="H26" i="6"/>
  <c r="J26" i="6" s="1"/>
  <c r="H27" i="6"/>
  <c r="J27" i="6" s="1"/>
  <c r="H28" i="6"/>
  <c r="J28" i="6" s="1"/>
  <c r="H29" i="6"/>
  <c r="J29" i="6" s="1"/>
  <c r="H30" i="6"/>
  <c r="J30" i="6" s="1"/>
  <c r="H31" i="6"/>
  <c r="J31" i="6" s="1"/>
  <c r="H32" i="6"/>
  <c r="J32" i="6" s="1"/>
  <c r="H33" i="6"/>
  <c r="J33" i="6" s="1"/>
  <c r="H34" i="6"/>
  <c r="J34" i="6" s="1"/>
  <c r="H35" i="6"/>
  <c r="J35" i="6" s="1"/>
  <c r="H36" i="6"/>
  <c r="J36" i="6" s="1"/>
  <c r="H37" i="6"/>
  <c r="J37" i="6" s="1"/>
  <c r="H38" i="6"/>
  <c r="J38" i="6" s="1"/>
  <c r="H39" i="6"/>
  <c r="J39" i="6" s="1"/>
  <c r="H40" i="6"/>
  <c r="J40" i="6" s="1"/>
  <c r="H41" i="6"/>
  <c r="J41" i="6" s="1"/>
  <c r="H42" i="6"/>
  <c r="J42" i="6" s="1"/>
  <c r="H43" i="6"/>
  <c r="J43" i="6" s="1"/>
  <c r="H44" i="6"/>
  <c r="J44" i="6" s="1"/>
  <c r="H45" i="6"/>
  <c r="J45" i="6" s="1"/>
  <c r="H46" i="6"/>
  <c r="J46" i="6" s="1"/>
  <c r="H47" i="6"/>
  <c r="J47" i="6" s="1"/>
  <c r="H48" i="6"/>
  <c r="J48" i="6" s="1"/>
  <c r="H49" i="6"/>
  <c r="J49" i="6" s="1"/>
  <c r="H50" i="6"/>
  <c r="J50" i="6" s="1"/>
  <c r="H51" i="6"/>
  <c r="J51" i="6" s="1"/>
  <c r="H52" i="6"/>
  <c r="J52" i="6" s="1"/>
  <c r="H53" i="6"/>
  <c r="J53" i="6" s="1"/>
  <c r="H54" i="6"/>
  <c r="J54" i="6" s="1"/>
  <c r="H55" i="6"/>
  <c r="J55" i="6" s="1"/>
  <c r="H56" i="6"/>
  <c r="J56" i="6" s="1"/>
  <c r="H57" i="6"/>
  <c r="J57" i="6" s="1"/>
  <c r="H58" i="6"/>
  <c r="J58" i="6" s="1"/>
  <c r="H59" i="6"/>
  <c r="J59" i="6" s="1"/>
  <c r="H60" i="6"/>
  <c r="J60" i="6" s="1"/>
  <c r="H61" i="6"/>
  <c r="J61" i="6" s="1"/>
  <c r="H62" i="6"/>
  <c r="J62" i="6" s="1"/>
  <c r="H63" i="6"/>
  <c r="J63" i="6" s="1"/>
  <c r="H64" i="6"/>
  <c r="J64" i="6" s="1"/>
  <c r="H65" i="6"/>
  <c r="J65" i="6" s="1"/>
  <c r="H66" i="6"/>
  <c r="J66" i="6" s="1"/>
  <c r="H67" i="6"/>
  <c r="J67" i="6" s="1"/>
  <c r="H68" i="6"/>
  <c r="J68" i="6" s="1"/>
  <c r="H69" i="6"/>
  <c r="J69" i="6" s="1"/>
  <c r="H70" i="6"/>
  <c r="J70" i="6" s="1"/>
  <c r="H71" i="6"/>
  <c r="J71" i="6" s="1"/>
  <c r="H72" i="6"/>
  <c r="J72" i="6" s="1"/>
  <c r="H73" i="6"/>
  <c r="J73" i="6" s="1"/>
  <c r="H74" i="6"/>
  <c r="J74" i="6" s="1"/>
  <c r="H75" i="6"/>
  <c r="J75" i="6" s="1"/>
  <c r="H76" i="6"/>
  <c r="J76" i="6" s="1"/>
  <c r="H77" i="6"/>
  <c r="J77" i="6" s="1"/>
  <c r="H78" i="6"/>
  <c r="J78" i="6" s="1"/>
  <c r="H79" i="6"/>
  <c r="J79" i="6" s="1"/>
  <c r="H80" i="6"/>
  <c r="J80" i="6" s="1"/>
  <c r="H81" i="6"/>
  <c r="J81" i="6" s="1"/>
  <c r="H82" i="6"/>
  <c r="J82" i="6" s="1"/>
  <c r="H83" i="6"/>
  <c r="J83" i="6" s="1"/>
  <c r="H84" i="6"/>
  <c r="J84" i="6" s="1"/>
  <c r="H85" i="6"/>
  <c r="J85" i="6" s="1"/>
  <c r="H86" i="6"/>
  <c r="J86" i="6" s="1"/>
  <c r="H87" i="6"/>
  <c r="J87" i="6" s="1"/>
  <c r="H88" i="6"/>
  <c r="J88" i="6" s="1"/>
  <c r="H89" i="6"/>
  <c r="J89" i="6" s="1"/>
  <c r="H90" i="6"/>
  <c r="J90" i="6" s="1"/>
  <c r="H91" i="6"/>
  <c r="J91" i="6" s="1"/>
  <c r="H92" i="6"/>
  <c r="J92" i="6" s="1"/>
  <c r="H93" i="6"/>
  <c r="J93" i="6" s="1"/>
  <c r="H94" i="6"/>
  <c r="J94" i="6" s="1"/>
  <c r="H95" i="6"/>
  <c r="J95" i="6" s="1"/>
  <c r="H96" i="6"/>
  <c r="J96" i="6" s="1"/>
  <c r="H97" i="6"/>
  <c r="J97" i="6" s="1"/>
  <c r="H98" i="6"/>
  <c r="J98" i="6" s="1"/>
  <c r="H99" i="6"/>
  <c r="J99" i="6" s="1"/>
  <c r="H100" i="6"/>
  <c r="J100" i="6" s="1"/>
  <c r="H101" i="6"/>
  <c r="J101" i="6" s="1"/>
  <c r="H102" i="6"/>
  <c r="J102" i="6" s="1"/>
  <c r="H103" i="6"/>
  <c r="J103" i="6" s="1"/>
  <c r="H104" i="6"/>
  <c r="J104" i="6" s="1"/>
  <c r="H105" i="6"/>
  <c r="J105" i="6" s="1"/>
  <c r="H106" i="6"/>
  <c r="J106" i="6" s="1"/>
  <c r="H107" i="6"/>
  <c r="J107" i="6" s="1"/>
  <c r="H108" i="6"/>
  <c r="J108" i="6" s="1"/>
  <c r="H109" i="6"/>
  <c r="J109" i="6" s="1"/>
  <c r="H110" i="6"/>
  <c r="J110" i="6" s="1"/>
  <c r="H111" i="6"/>
  <c r="J111" i="6" s="1"/>
  <c r="H112" i="6"/>
  <c r="J112" i="6" s="1"/>
  <c r="H113" i="6"/>
  <c r="J113" i="6" s="1"/>
  <c r="H114" i="6"/>
  <c r="J114" i="6" s="1"/>
  <c r="H115" i="6"/>
  <c r="J115" i="6" s="1"/>
  <c r="H116" i="6"/>
  <c r="J116" i="6" s="1"/>
  <c r="H117" i="6"/>
  <c r="J117" i="6" s="1"/>
  <c r="H118" i="6"/>
  <c r="J118" i="6" s="1"/>
  <c r="H119" i="6"/>
  <c r="J119" i="6" s="1"/>
  <c r="H120" i="6"/>
  <c r="J120" i="6" s="1"/>
  <c r="H121" i="6"/>
  <c r="J121" i="6" s="1"/>
  <c r="H122" i="6"/>
  <c r="J122" i="6" s="1"/>
  <c r="H123" i="6"/>
  <c r="J123" i="6" s="1"/>
  <c r="H124" i="6"/>
  <c r="J124" i="6" s="1"/>
  <c r="H125" i="6"/>
  <c r="J125" i="6" s="1"/>
  <c r="H126" i="6"/>
  <c r="J126" i="6" s="1"/>
  <c r="H127" i="6"/>
  <c r="J127" i="6" s="1"/>
  <c r="H128" i="6"/>
  <c r="J128" i="6" s="1"/>
  <c r="H129" i="6"/>
  <c r="J129" i="6" s="1"/>
  <c r="H130" i="6"/>
  <c r="J130" i="6" s="1"/>
  <c r="H131" i="6"/>
  <c r="J131" i="6" s="1"/>
  <c r="H132" i="6"/>
  <c r="J132" i="6" s="1"/>
  <c r="H133" i="6"/>
  <c r="J133" i="6" s="1"/>
  <c r="H134" i="6"/>
  <c r="J134" i="6" s="1"/>
  <c r="H135" i="6"/>
  <c r="J135" i="6" s="1"/>
  <c r="H136" i="6"/>
  <c r="J136" i="6" s="1"/>
  <c r="H137" i="6"/>
  <c r="J137" i="6" s="1"/>
  <c r="H138" i="6"/>
  <c r="J138" i="6" s="1"/>
  <c r="H139" i="6"/>
  <c r="J139" i="6" s="1"/>
  <c r="H140" i="6"/>
  <c r="J140" i="6" s="1"/>
  <c r="H141" i="6"/>
  <c r="J141" i="6" s="1"/>
  <c r="H142" i="6"/>
  <c r="J142" i="6" s="1"/>
  <c r="H143" i="6"/>
  <c r="J143" i="6" s="1"/>
  <c r="H144" i="6"/>
  <c r="J144" i="6" s="1"/>
  <c r="H145" i="6"/>
  <c r="J145" i="6" s="1"/>
  <c r="H146" i="6"/>
  <c r="J146" i="6" s="1"/>
  <c r="H147" i="6"/>
  <c r="J147" i="6" s="1"/>
  <c r="H148" i="6"/>
  <c r="J148" i="6" s="1"/>
  <c r="H149" i="6"/>
  <c r="J149" i="6" s="1"/>
  <c r="H150" i="6"/>
  <c r="J150" i="6" s="1"/>
  <c r="H151" i="6"/>
  <c r="J151" i="6" s="1"/>
  <c r="H152" i="6"/>
  <c r="J152" i="6" s="1"/>
  <c r="H153" i="6"/>
  <c r="J153" i="6" s="1"/>
  <c r="H154" i="6"/>
  <c r="J154" i="6" s="1"/>
  <c r="H155" i="6"/>
  <c r="J155" i="6" s="1"/>
  <c r="H156" i="6"/>
  <c r="J156" i="6" s="1"/>
  <c r="H157" i="6"/>
  <c r="J157" i="6" s="1"/>
  <c r="H158" i="6"/>
  <c r="J158" i="6" s="1"/>
  <c r="H159" i="6"/>
  <c r="J159" i="6" s="1"/>
  <c r="H160" i="6"/>
  <c r="J160" i="6" s="1"/>
  <c r="H161" i="6"/>
  <c r="J161" i="6" s="1"/>
  <c r="H162" i="6"/>
  <c r="J162" i="6" s="1"/>
  <c r="H163" i="6"/>
  <c r="J163" i="6" s="1"/>
  <c r="H164" i="6"/>
  <c r="J164" i="6" s="1"/>
  <c r="H165" i="6"/>
  <c r="J165" i="6" s="1"/>
  <c r="H166" i="6"/>
  <c r="J166" i="6" s="1"/>
  <c r="H167" i="6"/>
  <c r="J167" i="6" s="1"/>
  <c r="H168" i="6"/>
  <c r="J168" i="6" s="1"/>
  <c r="H169" i="6"/>
  <c r="J169" i="6" s="1"/>
  <c r="H170" i="6"/>
  <c r="J170" i="6" s="1"/>
  <c r="H171" i="6"/>
  <c r="J171" i="6" s="1"/>
  <c r="H172" i="6"/>
  <c r="J172" i="6" s="1"/>
  <c r="H173" i="6"/>
  <c r="J173" i="6" s="1"/>
  <c r="H174" i="6"/>
  <c r="J174" i="6" s="1"/>
  <c r="H175" i="6"/>
  <c r="J175" i="6" s="1"/>
  <c r="H176" i="6"/>
  <c r="J176" i="6" s="1"/>
  <c r="H177" i="6"/>
  <c r="J177" i="6" s="1"/>
  <c r="H178" i="6"/>
  <c r="J178" i="6" s="1"/>
  <c r="H179" i="6"/>
  <c r="J179" i="6" s="1"/>
  <c r="H180" i="6"/>
  <c r="J180" i="6" s="1"/>
  <c r="H181" i="6"/>
  <c r="J181" i="6" s="1"/>
  <c r="H182" i="6"/>
  <c r="J182" i="6" s="1"/>
  <c r="H183" i="6"/>
  <c r="J183" i="6" s="1"/>
  <c r="H184" i="6"/>
  <c r="J184" i="6" s="1"/>
  <c r="H185" i="6"/>
  <c r="J185" i="6" s="1"/>
  <c r="H186" i="6"/>
  <c r="J186" i="6" s="1"/>
  <c r="H187" i="6"/>
  <c r="J187" i="6" s="1"/>
  <c r="H188" i="6"/>
  <c r="J188" i="6" s="1"/>
  <c r="H189" i="6"/>
  <c r="J189" i="6" s="1"/>
  <c r="H190" i="6"/>
  <c r="J190" i="6" s="1"/>
  <c r="H191" i="6"/>
  <c r="J191" i="6" s="1"/>
  <c r="H192" i="6"/>
  <c r="J192" i="6" s="1"/>
  <c r="H193" i="6"/>
  <c r="J193" i="6" s="1"/>
  <c r="H194" i="6"/>
  <c r="J194" i="6" s="1"/>
  <c r="H195" i="6"/>
  <c r="J195" i="6" s="1"/>
  <c r="H196" i="6"/>
  <c r="J196" i="6" s="1"/>
  <c r="H197" i="6"/>
  <c r="J197" i="6" s="1"/>
  <c r="H198" i="6"/>
  <c r="J198" i="6" s="1"/>
  <c r="H199" i="6"/>
  <c r="J199" i="6" s="1"/>
  <c r="H200" i="6"/>
  <c r="J200" i="6" s="1"/>
  <c r="H201" i="6"/>
  <c r="J201" i="6" s="1"/>
  <c r="H202" i="6"/>
  <c r="J202" i="6" s="1"/>
  <c r="H203" i="6"/>
  <c r="J203" i="6" s="1"/>
  <c r="H204" i="6"/>
  <c r="J204" i="6" s="1"/>
  <c r="H205" i="6"/>
  <c r="J205" i="6" s="1"/>
  <c r="H206" i="6"/>
  <c r="J206" i="6" s="1"/>
  <c r="H207" i="6"/>
  <c r="J207" i="6" s="1"/>
  <c r="H208" i="6"/>
  <c r="J208" i="6" s="1"/>
  <c r="H209" i="6"/>
  <c r="J209" i="6" s="1"/>
  <c r="H210" i="6"/>
  <c r="J210" i="6" s="1"/>
  <c r="H211" i="6"/>
  <c r="J211" i="6" s="1"/>
  <c r="H212" i="6"/>
  <c r="J212" i="6" s="1"/>
  <c r="H213" i="6"/>
  <c r="J213" i="6" s="1"/>
  <c r="H214" i="6"/>
  <c r="J214" i="6" s="1"/>
  <c r="H215" i="6"/>
  <c r="J215" i="6" s="1"/>
  <c r="H216" i="6"/>
  <c r="J216" i="6" s="1"/>
  <c r="H217" i="6"/>
  <c r="J217" i="6" s="1"/>
  <c r="H218" i="6"/>
  <c r="J218" i="6" s="1"/>
  <c r="H219" i="6"/>
  <c r="J219" i="6" s="1"/>
  <c r="H220" i="6"/>
  <c r="J220" i="6" s="1"/>
  <c r="H221" i="6"/>
  <c r="J221" i="6" s="1"/>
  <c r="H222" i="6"/>
  <c r="J222" i="6" s="1"/>
  <c r="H223" i="6"/>
  <c r="J223" i="6" s="1"/>
  <c r="H224" i="6"/>
  <c r="J224" i="6" s="1"/>
  <c r="H225" i="6"/>
  <c r="J225" i="6" s="1"/>
  <c r="H226" i="6"/>
  <c r="J226" i="6" s="1"/>
  <c r="H227" i="6"/>
  <c r="J227" i="6" s="1"/>
  <c r="H228" i="6"/>
  <c r="J228" i="6" s="1"/>
  <c r="H229" i="6"/>
  <c r="J229" i="6" s="1"/>
  <c r="H230" i="6"/>
  <c r="J230" i="6" s="1"/>
  <c r="H231" i="6"/>
  <c r="J231" i="6" s="1"/>
  <c r="H232" i="6"/>
  <c r="J232" i="6" s="1"/>
  <c r="H233" i="6"/>
  <c r="J233" i="6" s="1"/>
  <c r="H234" i="6"/>
  <c r="J234" i="6" s="1"/>
  <c r="H235" i="6"/>
  <c r="J235" i="6" s="1"/>
  <c r="H236" i="6"/>
  <c r="J236" i="6" s="1"/>
  <c r="H237" i="6"/>
  <c r="J237" i="6" s="1"/>
  <c r="H238" i="6"/>
  <c r="J238" i="6" s="1"/>
  <c r="H239" i="6"/>
  <c r="J239" i="6" s="1"/>
  <c r="H240" i="6"/>
  <c r="J240" i="6" s="1"/>
  <c r="H241" i="6"/>
  <c r="J241" i="6" s="1"/>
  <c r="H242" i="6"/>
  <c r="J242" i="6" s="1"/>
  <c r="H243" i="6"/>
  <c r="J243" i="6" s="1"/>
  <c r="H244" i="6"/>
  <c r="J244" i="6" s="1"/>
  <c r="H245" i="6"/>
  <c r="J245" i="6" s="1"/>
  <c r="H246" i="6"/>
  <c r="J246" i="6" s="1"/>
  <c r="H247" i="6"/>
  <c r="J247" i="6" s="1"/>
  <c r="H248" i="6"/>
  <c r="J248" i="6" s="1"/>
  <c r="H249" i="6"/>
  <c r="J249" i="6" s="1"/>
  <c r="H250" i="6"/>
  <c r="J250" i="6" s="1"/>
  <c r="H251" i="6"/>
  <c r="J251" i="6" s="1"/>
  <c r="H252" i="6"/>
  <c r="J252" i="6" s="1"/>
  <c r="H253" i="6"/>
  <c r="J253" i="6" s="1"/>
  <c r="H254" i="6"/>
  <c r="J254" i="6" s="1"/>
  <c r="H255" i="6"/>
  <c r="J255" i="6" s="1"/>
  <c r="H256" i="6"/>
  <c r="J256" i="6" s="1"/>
  <c r="H257" i="6"/>
  <c r="J257" i="6" s="1"/>
  <c r="H258" i="6"/>
  <c r="J258" i="6" s="1"/>
  <c r="H259" i="6"/>
  <c r="J259" i="6" s="1"/>
  <c r="H260" i="6"/>
  <c r="J260" i="6" s="1"/>
  <c r="H261" i="6"/>
  <c r="J261" i="6" s="1"/>
  <c r="H262" i="6"/>
  <c r="J262" i="6" s="1"/>
  <c r="H263" i="6"/>
  <c r="J263" i="6" s="1"/>
  <c r="H264" i="6"/>
  <c r="J264" i="6" s="1"/>
  <c r="H265" i="6"/>
  <c r="J265" i="6" s="1"/>
  <c r="H266" i="6"/>
  <c r="J266" i="6" s="1"/>
  <c r="H267" i="6"/>
  <c r="J267" i="6" s="1"/>
  <c r="H268" i="6"/>
  <c r="J268" i="6" s="1"/>
  <c r="H269" i="6"/>
  <c r="J269" i="6" s="1"/>
  <c r="H270" i="6"/>
  <c r="J270" i="6" s="1"/>
  <c r="H271" i="6"/>
  <c r="J271" i="6" s="1"/>
  <c r="H272" i="6"/>
  <c r="J272" i="6" s="1"/>
  <c r="H273" i="6"/>
  <c r="J273" i="6" s="1"/>
  <c r="H274" i="6"/>
  <c r="J274" i="6" s="1"/>
  <c r="H275" i="6"/>
  <c r="J275" i="6" s="1"/>
  <c r="H276" i="6"/>
  <c r="J276" i="6" s="1"/>
  <c r="H277" i="6"/>
  <c r="J277" i="6" s="1"/>
  <c r="H278" i="6"/>
  <c r="J278" i="6" s="1"/>
  <c r="H279" i="6"/>
  <c r="J279" i="6" s="1"/>
  <c r="H280" i="6"/>
  <c r="J280" i="6" s="1"/>
  <c r="H281" i="6"/>
  <c r="J281" i="6" s="1"/>
  <c r="H282" i="6"/>
  <c r="J282" i="6" s="1"/>
  <c r="H283" i="6"/>
  <c r="J283" i="6" s="1"/>
  <c r="H284" i="6"/>
  <c r="J284" i="6" s="1"/>
  <c r="H285" i="6"/>
  <c r="J285" i="6" s="1"/>
  <c r="H286" i="6"/>
  <c r="J286" i="6" s="1"/>
  <c r="H287" i="6"/>
  <c r="J287" i="6" s="1"/>
  <c r="H288" i="6"/>
  <c r="J288" i="6" s="1"/>
  <c r="H289" i="6"/>
  <c r="J289" i="6" s="1"/>
  <c r="H290" i="6"/>
  <c r="J290" i="6" s="1"/>
  <c r="H291" i="6"/>
  <c r="J291" i="6" s="1"/>
  <c r="H292" i="6"/>
  <c r="J292" i="6" s="1"/>
  <c r="H293" i="6"/>
  <c r="J293" i="6" s="1"/>
  <c r="H294" i="6"/>
  <c r="J294" i="6" s="1"/>
  <c r="H295" i="6"/>
  <c r="J295" i="6" s="1"/>
  <c r="H296" i="6"/>
  <c r="J296" i="6" s="1"/>
  <c r="H297" i="6"/>
  <c r="J297" i="6" s="1"/>
  <c r="H298" i="6"/>
  <c r="J298" i="6" s="1"/>
  <c r="H299" i="6"/>
  <c r="J299" i="6" s="1"/>
  <c r="H300" i="6"/>
  <c r="J300" i="6" s="1"/>
  <c r="H301" i="6"/>
  <c r="J301" i="6" s="1"/>
  <c r="H302" i="6"/>
  <c r="J302" i="6" s="1"/>
  <c r="H303" i="6"/>
  <c r="J303" i="6" s="1"/>
  <c r="H304" i="6"/>
  <c r="J304" i="6" s="1"/>
  <c r="H305" i="6"/>
  <c r="J305" i="6" s="1"/>
  <c r="H306" i="6"/>
  <c r="J306" i="6" s="1"/>
  <c r="H307" i="6"/>
  <c r="J307" i="6" s="1"/>
  <c r="H308" i="6"/>
  <c r="J308" i="6" s="1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535" i="6"/>
  <c r="H1536" i="6"/>
  <c r="H1537" i="6"/>
  <c r="H1538" i="6"/>
  <c r="H1539" i="6"/>
  <c r="H1540" i="6"/>
  <c r="H1541" i="6"/>
  <c r="H1542" i="6"/>
  <c r="H1543" i="6"/>
  <c r="H1544" i="6"/>
  <c r="H1545" i="6"/>
  <c r="H1546" i="6"/>
  <c r="H1547" i="6"/>
  <c r="H1548" i="6"/>
  <c r="H1549" i="6"/>
  <c r="H1550" i="6"/>
  <c r="H1551" i="6"/>
  <c r="H1552" i="6"/>
  <c r="H1553" i="6"/>
  <c r="H1554" i="6"/>
  <c r="H1555" i="6"/>
  <c r="H1556" i="6"/>
  <c r="H1557" i="6"/>
  <c r="H1558" i="6"/>
  <c r="H1559" i="6"/>
  <c r="H1560" i="6"/>
  <c r="H1561" i="6"/>
  <c r="H1562" i="6"/>
  <c r="H1563" i="6"/>
  <c r="H1564" i="6"/>
  <c r="H1565" i="6"/>
  <c r="H1566" i="6"/>
  <c r="H1567" i="6"/>
  <c r="H1568" i="6"/>
  <c r="H1569" i="6"/>
  <c r="H1570" i="6"/>
  <c r="H1571" i="6"/>
  <c r="H1572" i="6"/>
  <c r="H1573" i="6"/>
  <c r="H1574" i="6"/>
  <c r="H1575" i="6"/>
  <c r="H1576" i="6"/>
  <c r="H1577" i="6"/>
  <c r="H1578" i="6"/>
  <c r="H1579" i="6"/>
  <c r="H1580" i="6"/>
  <c r="H1581" i="6"/>
  <c r="H1582" i="6"/>
  <c r="H1583" i="6"/>
  <c r="H1584" i="6"/>
  <c r="H1585" i="6"/>
  <c r="H1586" i="6"/>
  <c r="H1587" i="6"/>
  <c r="H1588" i="6"/>
  <c r="H1589" i="6"/>
  <c r="H1590" i="6"/>
  <c r="H1591" i="6"/>
  <c r="H1592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33" i="6"/>
  <c r="H1634" i="6"/>
  <c r="H1635" i="6"/>
  <c r="H1636" i="6"/>
  <c r="H1637" i="6"/>
  <c r="H1638" i="6"/>
  <c r="H1639" i="6"/>
  <c r="H1640" i="6"/>
  <c r="H1641" i="6"/>
  <c r="H1642" i="6"/>
  <c r="H1643" i="6"/>
  <c r="H1644" i="6"/>
  <c r="H1645" i="6"/>
  <c r="H1646" i="6"/>
  <c r="H1647" i="6"/>
  <c r="H1648" i="6"/>
  <c r="H1649" i="6"/>
  <c r="H1650" i="6"/>
  <c r="H1651" i="6"/>
  <c r="H1652" i="6"/>
  <c r="H1653" i="6"/>
  <c r="H1654" i="6"/>
  <c r="H1655" i="6"/>
  <c r="H1656" i="6"/>
  <c r="H1657" i="6"/>
  <c r="H1658" i="6"/>
  <c r="H1659" i="6"/>
  <c r="H1660" i="6"/>
  <c r="H1661" i="6"/>
  <c r="H1662" i="6"/>
  <c r="H1663" i="6"/>
  <c r="H1664" i="6"/>
  <c r="H1665" i="6"/>
  <c r="H1666" i="6"/>
  <c r="H1667" i="6"/>
  <c r="H1668" i="6"/>
  <c r="H1669" i="6"/>
  <c r="H1670" i="6"/>
  <c r="H1671" i="6"/>
  <c r="H1672" i="6"/>
  <c r="H1673" i="6"/>
  <c r="H1674" i="6"/>
  <c r="H1675" i="6"/>
  <c r="H1676" i="6"/>
  <c r="H1677" i="6"/>
  <c r="H1678" i="6"/>
  <c r="H1679" i="6"/>
  <c r="H1680" i="6"/>
  <c r="H1681" i="6"/>
  <c r="H1682" i="6"/>
  <c r="H1683" i="6"/>
  <c r="H1684" i="6"/>
  <c r="H1685" i="6"/>
  <c r="H1686" i="6"/>
  <c r="H1687" i="6"/>
  <c r="H1688" i="6"/>
  <c r="H1689" i="6"/>
  <c r="H1690" i="6"/>
  <c r="H1691" i="6"/>
  <c r="H1692" i="6"/>
  <c r="H1693" i="6"/>
  <c r="H1694" i="6"/>
  <c r="H1695" i="6"/>
  <c r="H1696" i="6"/>
  <c r="H1697" i="6"/>
  <c r="H1698" i="6"/>
  <c r="H1699" i="6"/>
  <c r="H1700" i="6"/>
  <c r="H1701" i="6"/>
  <c r="H1702" i="6"/>
  <c r="H1703" i="6"/>
  <c r="H1704" i="6"/>
  <c r="H1705" i="6"/>
  <c r="H1706" i="6"/>
  <c r="H1707" i="6"/>
  <c r="H1708" i="6"/>
  <c r="H1709" i="6"/>
  <c r="H1710" i="6"/>
  <c r="H1711" i="6"/>
  <c r="H1712" i="6"/>
  <c r="H1713" i="6"/>
  <c r="H1714" i="6"/>
  <c r="H1715" i="6"/>
  <c r="H1716" i="6"/>
  <c r="H1717" i="6"/>
  <c r="H1718" i="6"/>
  <c r="H1719" i="6"/>
  <c r="H1720" i="6"/>
  <c r="H1721" i="6"/>
  <c r="H1722" i="6"/>
  <c r="H1723" i="6"/>
  <c r="H1724" i="6"/>
  <c r="H1725" i="6"/>
  <c r="H1726" i="6"/>
  <c r="H1727" i="6"/>
  <c r="H1728" i="6"/>
  <c r="H1729" i="6"/>
  <c r="H1730" i="6"/>
  <c r="H1731" i="6"/>
  <c r="H1732" i="6"/>
  <c r="H1733" i="6"/>
  <c r="H1734" i="6"/>
  <c r="H1735" i="6"/>
  <c r="H1736" i="6"/>
  <c r="H1737" i="6"/>
  <c r="H1738" i="6"/>
  <c r="H1739" i="6"/>
  <c r="H1740" i="6"/>
  <c r="H1741" i="6"/>
  <c r="H1742" i="6"/>
  <c r="H1743" i="6"/>
  <c r="H1744" i="6"/>
  <c r="H1745" i="6"/>
  <c r="H1746" i="6"/>
  <c r="H1747" i="6"/>
  <c r="H1748" i="6"/>
  <c r="H1749" i="6"/>
  <c r="H1750" i="6"/>
  <c r="H1751" i="6"/>
  <c r="H1752" i="6"/>
  <c r="H1753" i="6"/>
  <c r="H1754" i="6"/>
  <c r="H1755" i="6"/>
  <c r="H1756" i="6"/>
  <c r="H1757" i="6"/>
  <c r="H1758" i="6"/>
  <c r="H1759" i="6"/>
  <c r="H1760" i="6"/>
  <c r="H1761" i="6"/>
  <c r="H1762" i="6"/>
  <c r="H1763" i="6"/>
  <c r="H1764" i="6"/>
  <c r="H1765" i="6"/>
  <c r="H1766" i="6"/>
  <c r="H1767" i="6"/>
  <c r="H1768" i="6"/>
  <c r="H1769" i="6"/>
  <c r="H1770" i="6"/>
  <c r="H1771" i="6"/>
  <c r="H1772" i="6"/>
  <c r="H1773" i="6"/>
  <c r="H1774" i="6"/>
  <c r="H1775" i="6"/>
  <c r="H1776" i="6"/>
  <c r="H1777" i="6"/>
  <c r="H1778" i="6"/>
  <c r="H1779" i="6"/>
  <c r="H1780" i="6"/>
  <c r="H1781" i="6"/>
  <c r="H1782" i="6"/>
  <c r="H1783" i="6"/>
  <c r="H1784" i="6"/>
  <c r="H1785" i="6"/>
  <c r="H1786" i="6"/>
  <c r="H1787" i="6"/>
  <c r="H1788" i="6"/>
  <c r="H1789" i="6"/>
  <c r="H1790" i="6"/>
  <c r="H1791" i="6"/>
  <c r="H1792" i="6"/>
  <c r="H1793" i="6"/>
  <c r="H1794" i="6"/>
  <c r="H1795" i="6"/>
  <c r="H1796" i="6"/>
  <c r="H1797" i="6"/>
  <c r="H1798" i="6"/>
  <c r="H1799" i="6"/>
  <c r="H1800" i="6"/>
  <c r="H1801" i="6"/>
  <c r="H1802" i="6"/>
  <c r="H1803" i="6"/>
  <c r="H1804" i="6"/>
  <c r="H1805" i="6"/>
  <c r="H1806" i="6"/>
  <c r="H1807" i="6"/>
  <c r="H1808" i="6"/>
  <c r="H1809" i="6"/>
  <c r="H1810" i="6"/>
  <c r="H1811" i="6"/>
  <c r="H1812" i="6"/>
  <c r="H1813" i="6"/>
  <c r="H1814" i="6"/>
  <c r="H1815" i="6"/>
  <c r="H1816" i="6"/>
  <c r="H1817" i="6"/>
  <c r="H1818" i="6"/>
  <c r="H1819" i="6"/>
  <c r="H1820" i="6"/>
  <c r="H1821" i="6"/>
  <c r="H1822" i="6"/>
  <c r="H1823" i="6"/>
  <c r="H1824" i="6"/>
  <c r="H1825" i="6"/>
  <c r="H1826" i="6"/>
  <c r="H1827" i="6"/>
  <c r="H1828" i="6"/>
  <c r="H1829" i="6"/>
  <c r="H1830" i="6"/>
  <c r="H1831" i="6"/>
  <c r="H1832" i="6"/>
  <c r="H1833" i="6"/>
  <c r="H1834" i="6"/>
  <c r="H1835" i="6"/>
  <c r="H1836" i="6"/>
  <c r="H1837" i="6"/>
  <c r="H1838" i="6"/>
  <c r="H1839" i="6"/>
  <c r="H1840" i="6"/>
  <c r="H1841" i="6"/>
  <c r="H1842" i="6"/>
  <c r="H1843" i="6"/>
  <c r="H1844" i="6"/>
  <c r="H1845" i="6"/>
  <c r="H1846" i="6"/>
  <c r="H1847" i="6"/>
  <c r="H1848" i="6"/>
  <c r="H1849" i="6"/>
  <c r="H1850" i="6"/>
  <c r="H1851" i="6"/>
  <c r="H1852" i="6"/>
  <c r="H1853" i="6"/>
  <c r="H1854" i="6"/>
  <c r="H1855" i="6"/>
  <c r="H1856" i="6"/>
  <c r="H1857" i="6"/>
  <c r="H1858" i="6"/>
  <c r="H1859" i="6"/>
  <c r="H1860" i="6"/>
  <c r="H1861" i="6"/>
  <c r="H1862" i="6"/>
  <c r="H1863" i="6"/>
  <c r="H1864" i="6"/>
  <c r="H1865" i="6"/>
  <c r="H1866" i="6"/>
  <c r="H1867" i="6"/>
  <c r="H1868" i="6"/>
  <c r="H1869" i="6"/>
  <c r="H1870" i="6"/>
  <c r="H1871" i="6"/>
  <c r="H1872" i="6"/>
  <c r="H1873" i="6"/>
  <c r="H1874" i="6"/>
  <c r="H1875" i="6"/>
  <c r="H1876" i="6"/>
  <c r="H1877" i="6"/>
  <c r="H1878" i="6"/>
  <c r="H1879" i="6"/>
  <c r="H1880" i="6"/>
  <c r="H1881" i="6"/>
  <c r="H1882" i="6"/>
  <c r="H1883" i="6"/>
  <c r="H1884" i="6"/>
  <c r="H1885" i="6"/>
  <c r="H1886" i="6"/>
  <c r="H1887" i="6"/>
  <c r="H1888" i="6"/>
  <c r="H1889" i="6"/>
  <c r="H1890" i="6"/>
  <c r="H1891" i="6"/>
  <c r="H1892" i="6"/>
  <c r="H1893" i="6"/>
  <c r="H1894" i="6"/>
  <c r="H1895" i="6"/>
  <c r="H1896" i="6"/>
  <c r="H1897" i="6"/>
  <c r="H1898" i="6"/>
  <c r="H1899" i="6"/>
  <c r="H1900" i="6"/>
  <c r="H1901" i="6"/>
  <c r="H1902" i="6"/>
  <c r="H1903" i="6"/>
  <c r="H1904" i="6"/>
  <c r="H1905" i="6"/>
  <c r="H1906" i="6"/>
  <c r="H1907" i="6"/>
  <c r="H1908" i="6"/>
  <c r="H1909" i="6"/>
  <c r="H1910" i="6"/>
  <c r="H1911" i="6"/>
  <c r="H1912" i="6"/>
  <c r="H1913" i="6"/>
  <c r="H1914" i="6"/>
  <c r="H1915" i="6"/>
  <c r="H1916" i="6"/>
  <c r="H1917" i="6"/>
  <c r="H1918" i="6"/>
  <c r="H1919" i="6"/>
  <c r="H1920" i="6"/>
  <c r="H1921" i="6"/>
  <c r="H1922" i="6"/>
  <c r="H1923" i="6"/>
  <c r="H1924" i="6"/>
  <c r="H1925" i="6"/>
  <c r="H1926" i="6"/>
  <c r="H1927" i="6"/>
  <c r="H1928" i="6"/>
  <c r="H1929" i="6"/>
  <c r="H1930" i="6"/>
  <c r="H1931" i="6"/>
  <c r="H1932" i="6"/>
  <c r="H1933" i="6"/>
  <c r="H1934" i="6"/>
  <c r="H1935" i="6"/>
  <c r="H1936" i="6"/>
  <c r="H1937" i="6"/>
  <c r="H1938" i="6"/>
  <c r="H1939" i="6"/>
  <c r="H1940" i="6"/>
  <c r="H1941" i="6"/>
  <c r="H1942" i="6"/>
  <c r="H1943" i="6"/>
  <c r="H1944" i="6"/>
  <c r="H1945" i="6"/>
  <c r="H1946" i="6"/>
  <c r="H1947" i="6"/>
  <c r="H1948" i="6"/>
  <c r="H1949" i="6"/>
  <c r="H1950" i="6"/>
  <c r="H1951" i="6"/>
  <c r="H1952" i="6"/>
  <c r="H1953" i="6"/>
  <c r="H1954" i="6"/>
  <c r="H1955" i="6"/>
  <c r="H1956" i="6"/>
  <c r="H1957" i="6"/>
  <c r="H1958" i="6"/>
  <c r="H1959" i="6"/>
  <c r="H1960" i="6"/>
  <c r="H1961" i="6"/>
  <c r="H1962" i="6"/>
  <c r="H1963" i="6"/>
  <c r="H1964" i="6"/>
  <c r="H1965" i="6"/>
  <c r="H1966" i="6"/>
  <c r="H1967" i="6"/>
  <c r="H1968" i="6"/>
  <c r="H1969" i="6"/>
  <c r="H1970" i="6"/>
  <c r="H1971" i="6"/>
  <c r="H1972" i="6"/>
  <c r="H1973" i="6"/>
  <c r="H1974" i="6"/>
  <c r="H1975" i="6"/>
  <c r="H1976" i="6"/>
  <c r="H1977" i="6"/>
  <c r="H1978" i="6"/>
  <c r="H1979" i="6"/>
  <c r="H1980" i="6"/>
  <c r="H1981" i="6"/>
  <c r="H1982" i="6"/>
  <c r="H1983" i="6"/>
  <c r="H1984" i="6"/>
  <c r="H1985" i="6"/>
  <c r="H1986" i="6"/>
  <c r="H1987" i="6"/>
  <c r="H1988" i="6"/>
  <c r="H1989" i="6"/>
  <c r="H1990" i="6"/>
  <c r="H1991" i="6"/>
  <c r="H1992" i="6"/>
  <c r="H1993" i="6"/>
  <c r="H1994" i="6"/>
  <c r="H1995" i="6"/>
  <c r="H1996" i="6"/>
  <c r="H1997" i="6"/>
  <c r="H1998" i="6"/>
  <c r="H1999" i="6"/>
  <c r="H2000" i="6"/>
  <c r="H2001" i="6"/>
  <c r="H2002" i="6"/>
  <c r="H2003" i="6"/>
  <c r="H2004" i="6"/>
  <c r="H2005" i="6"/>
  <c r="H2006" i="6"/>
  <c r="H2007" i="6"/>
  <c r="H2008" i="6"/>
  <c r="H2009" i="6"/>
  <c r="H2010" i="6"/>
  <c r="H2011" i="6"/>
  <c r="H2012" i="6"/>
  <c r="H2013" i="6"/>
  <c r="H2014" i="6"/>
  <c r="H2015" i="6"/>
  <c r="H2016" i="6"/>
  <c r="H2017" i="6"/>
  <c r="H2018" i="6"/>
  <c r="H2019" i="6"/>
  <c r="H2020" i="6"/>
  <c r="H2021" i="6"/>
  <c r="H2022" i="6"/>
  <c r="H2023" i="6"/>
  <c r="H2024" i="6"/>
  <c r="H2025" i="6"/>
  <c r="H2026" i="6"/>
  <c r="H2027" i="6"/>
  <c r="H2028" i="6"/>
  <c r="H2029" i="6"/>
  <c r="H2030" i="6"/>
  <c r="H2031" i="6"/>
  <c r="H2032" i="6"/>
  <c r="H2033" i="6"/>
  <c r="H2034" i="6"/>
  <c r="H2035" i="6"/>
  <c r="H2036" i="6"/>
  <c r="H2037" i="6"/>
  <c r="H2038" i="6"/>
  <c r="H2039" i="6"/>
  <c r="H2040" i="6"/>
  <c r="H2041" i="6"/>
  <c r="H2042" i="6"/>
  <c r="H2043" i="6"/>
  <c r="H2044" i="6"/>
  <c r="H2045" i="6"/>
  <c r="H2046" i="6"/>
  <c r="H2047" i="6"/>
  <c r="H2048" i="6"/>
  <c r="H2049" i="6"/>
  <c r="H2050" i="6"/>
  <c r="H2051" i="6"/>
  <c r="H2052" i="6"/>
  <c r="H2053" i="6"/>
  <c r="H2054" i="6"/>
  <c r="H2055" i="6"/>
  <c r="H2056" i="6"/>
  <c r="H2057" i="6"/>
  <c r="H2058" i="6"/>
  <c r="H2059" i="6"/>
  <c r="H2060" i="6"/>
  <c r="H2061" i="6"/>
  <c r="H2062" i="6"/>
  <c r="H2063" i="6"/>
  <c r="H2064" i="6"/>
  <c r="H2065" i="6"/>
  <c r="H2066" i="6"/>
  <c r="H2067" i="6"/>
  <c r="H2068" i="6"/>
  <c r="H2069" i="6"/>
  <c r="H2070" i="6"/>
  <c r="H2071" i="6"/>
  <c r="H2072" i="6"/>
  <c r="H2073" i="6"/>
  <c r="H2074" i="6"/>
  <c r="H2075" i="6"/>
  <c r="H2076" i="6"/>
  <c r="H2077" i="6"/>
  <c r="H2078" i="6"/>
  <c r="H2079" i="6"/>
  <c r="H2080" i="6"/>
  <c r="H2081" i="6"/>
  <c r="H2082" i="6"/>
  <c r="H2083" i="6"/>
  <c r="H2084" i="6"/>
  <c r="H2085" i="6"/>
  <c r="H2086" i="6"/>
  <c r="H2087" i="6"/>
  <c r="H2088" i="6"/>
  <c r="H2089" i="6"/>
  <c r="H2090" i="6"/>
  <c r="H2091" i="6"/>
  <c r="H2092" i="6"/>
  <c r="H2093" i="6"/>
  <c r="H2094" i="6"/>
  <c r="H2095" i="6"/>
  <c r="H2096" i="6"/>
  <c r="H2097" i="6"/>
  <c r="H2098" i="6"/>
  <c r="H2099" i="6"/>
  <c r="H2100" i="6"/>
  <c r="H2101" i="6"/>
  <c r="H2102" i="6"/>
  <c r="H2103" i="6"/>
  <c r="H2104" i="6"/>
  <c r="H2105" i="6"/>
  <c r="H2106" i="6"/>
  <c r="H2107" i="6"/>
  <c r="H2108" i="6"/>
  <c r="H2109" i="6"/>
  <c r="H2110" i="6"/>
  <c r="H2111" i="6"/>
  <c r="H2112" i="6"/>
  <c r="H2113" i="6"/>
  <c r="H2114" i="6"/>
  <c r="H2115" i="6"/>
  <c r="H2116" i="6"/>
  <c r="H2117" i="6"/>
  <c r="H2118" i="6"/>
  <c r="H2119" i="6"/>
  <c r="H2120" i="6"/>
  <c r="H2121" i="6"/>
  <c r="H2122" i="6"/>
  <c r="H2123" i="6"/>
  <c r="H2124" i="6"/>
  <c r="H2125" i="6"/>
  <c r="H2126" i="6"/>
  <c r="H2127" i="6"/>
  <c r="H2128" i="6"/>
  <c r="H2129" i="6"/>
  <c r="H2130" i="6"/>
  <c r="H2131" i="6"/>
  <c r="H2132" i="6"/>
  <c r="H2133" i="6"/>
  <c r="H2134" i="6"/>
  <c r="H2135" i="6"/>
  <c r="H2136" i="6"/>
  <c r="H2137" i="6"/>
  <c r="H2138" i="6"/>
  <c r="H2139" i="6"/>
  <c r="H2140" i="6"/>
  <c r="H2141" i="6"/>
  <c r="H2142" i="6"/>
  <c r="H2143" i="6"/>
  <c r="H2144" i="6"/>
  <c r="H2145" i="6"/>
  <c r="H2146" i="6"/>
  <c r="H2147" i="6"/>
  <c r="H2148" i="6"/>
  <c r="H2149" i="6"/>
  <c r="H2150" i="6"/>
  <c r="H2151" i="6"/>
  <c r="H2152" i="6"/>
  <c r="H2153" i="6"/>
  <c r="H2154" i="6"/>
  <c r="H2155" i="6"/>
  <c r="H2156" i="6"/>
  <c r="H2157" i="6"/>
  <c r="H2158" i="6"/>
  <c r="H2159" i="6"/>
  <c r="H2160" i="6"/>
  <c r="H2161" i="6"/>
  <c r="H2162" i="6"/>
  <c r="H2163" i="6"/>
  <c r="H2164" i="6"/>
  <c r="H2165" i="6"/>
  <c r="H2166" i="6"/>
  <c r="H2167" i="6"/>
  <c r="H2168" i="6"/>
  <c r="H2169" i="6"/>
  <c r="H2170" i="6"/>
  <c r="H2171" i="6"/>
  <c r="H2172" i="6"/>
  <c r="H2173" i="6"/>
  <c r="H2174" i="6"/>
  <c r="H2175" i="6"/>
  <c r="H2176" i="6"/>
  <c r="H2177" i="6"/>
  <c r="H2178" i="6"/>
  <c r="H2179" i="6"/>
  <c r="H2180" i="6"/>
  <c r="H2181" i="6"/>
  <c r="H2182" i="6"/>
  <c r="H2183" i="6"/>
  <c r="H2184" i="6"/>
  <c r="H2185" i="6"/>
  <c r="H2186" i="6"/>
  <c r="H2187" i="6"/>
  <c r="H2188" i="6"/>
  <c r="H2189" i="6"/>
  <c r="H2190" i="6"/>
  <c r="H2191" i="6"/>
  <c r="H2192" i="6"/>
  <c r="H2193" i="6"/>
  <c r="H2194" i="6"/>
  <c r="H2195" i="6"/>
  <c r="H2196" i="6"/>
  <c r="H2197" i="6"/>
  <c r="H2198" i="6"/>
  <c r="H2199" i="6"/>
  <c r="H2200" i="6"/>
  <c r="H2201" i="6"/>
  <c r="H2202" i="6"/>
  <c r="H2203" i="6"/>
  <c r="H2204" i="6"/>
  <c r="H2205" i="6"/>
  <c r="H2206" i="6"/>
  <c r="H2207" i="6"/>
  <c r="H2208" i="6"/>
  <c r="H2209" i="6"/>
  <c r="H2210" i="6"/>
  <c r="H2211" i="6"/>
  <c r="H2212" i="6"/>
  <c r="H2213" i="6"/>
  <c r="H2214" i="6"/>
  <c r="H2215" i="6"/>
  <c r="H2216" i="6"/>
  <c r="H2217" i="6"/>
  <c r="H2218" i="6"/>
  <c r="H2219" i="6"/>
  <c r="H2220" i="6"/>
  <c r="H2221" i="6"/>
  <c r="H2222" i="6"/>
  <c r="H2223" i="6"/>
  <c r="H2224" i="6"/>
  <c r="H2225" i="6"/>
  <c r="H2226" i="6"/>
  <c r="H2227" i="6"/>
  <c r="H2228" i="6"/>
  <c r="H2229" i="6"/>
  <c r="H2230" i="6"/>
  <c r="H2231" i="6"/>
  <c r="H2232" i="6"/>
  <c r="H2233" i="6"/>
  <c r="H2234" i="6"/>
  <c r="H2235" i="6"/>
  <c r="H2236" i="6"/>
  <c r="H2237" i="6"/>
  <c r="H2238" i="6"/>
  <c r="H2239" i="6"/>
  <c r="H2240" i="6"/>
  <c r="H2241" i="6"/>
  <c r="H2242" i="6"/>
  <c r="H2243" i="6"/>
  <c r="H2244" i="6"/>
  <c r="H2245" i="6"/>
  <c r="H2246" i="6"/>
  <c r="H2247" i="6"/>
  <c r="H2248" i="6"/>
  <c r="H2249" i="6"/>
  <c r="H2250" i="6"/>
  <c r="H2251" i="6"/>
  <c r="H2252" i="6"/>
  <c r="H2253" i="6"/>
  <c r="H2254" i="6"/>
  <c r="H2255" i="6"/>
  <c r="H2256" i="6"/>
  <c r="H2257" i="6"/>
  <c r="H2258" i="6"/>
  <c r="H2259" i="6"/>
  <c r="H2260" i="6"/>
  <c r="H2261" i="6"/>
  <c r="H2262" i="6"/>
  <c r="H2263" i="6"/>
  <c r="H2264" i="6"/>
  <c r="H2265" i="6"/>
  <c r="H2266" i="6"/>
  <c r="H2267" i="6"/>
  <c r="H2268" i="6"/>
  <c r="H2269" i="6"/>
  <c r="H2270" i="6"/>
  <c r="H2271" i="6"/>
  <c r="H2272" i="6"/>
  <c r="H2273" i="6"/>
  <c r="H2274" i="6"/>
  <c r="H2275" i="6"/>
  <c r="H2276" i="6"/>
  <c r="H2277" i="6"/>
  <c r="H2278" i="6"/>
  <c r="H2279" i="6"/>
  <c r="H2280" i="6"/>
  <c r="H2281" i="6"/>
  <c r="H2282" i="6"/>
  <c r="H2283" i="6"/>
  <c r="H2284" i="6"/>
  <c r="H2285" i="6"/>
  <c r="H2286" i="6"/>
  <c r="H2287" i="6"/>
  <c r="H2288" i="6"/>
  <c r="H2289" i="6"/>
  <c r="H2290" i="6"/>
  <c r="H2291" i="6"/>
  <c r="H2292" i="6"/>
  <c r="H2293" i="6"/>
  <c r="H2294" i="6"/>
  <c r="H2295" i="6"/>
  <c r="H2296" i="6"/>
  <c r="H2297" i="6"/>
  <c r="H2298" i="6"/>
  <c r="H2299" i="6"/>
  <c r="H2300" i="6"/>
  <c r="H2301" i="6"/>
  <c r="H2302" i="6"/>
  <c r="H2303" i="6"/>
  <c r="H2304" i="6"/>
  <c r="H2305" i="6"/>
  <c r="H2306" i="6"/>
  <c r="H2307" i="6"/>
  <c r="H2308" i="6"/>
  <c r="H2309" i="6"/>
  <c r="H2310" i="6"/>
  <c r="H2311" i="6"/>
  <c r="H2312" i="6"/>
  <c r="H2313" i="6"/>
  <c r="H2314" i="6"/>
  <c r="H2315" i="6"/>
  <c r="H2316" i="6"/>
  <c r="H2317" i="6"/>
  <c r="H2318" i="6"/>
  <c r="H2319" i="6"/>
  <c r="H2320" i="6"/>
  <c r="H2321" i="6"/>
  <c r="H2322" i="6"/>
  <c r="H2323" i="6"/>
  <c r="H2324" i="6"/>
  <c r="H2325" i="6"/>
  <c r="H2326" i="6"/>
  <c r="H2327" i="6"/>
  <c r="H2328" i="6"/>
  <c r="H2329" i="6"/>
  <c r="H2330" i="6"/>
  <c r="H2331" i="6"/>
  <c r="H2332" i="6"/>
  <c r="H2333" i="6"/>
  <c r="H2334" i="6"/>
  <c r="H2335" i="6"/>
  <c r="H2336" i="6"/>
  <c r="H2337" i="6"/>
  <c r="H2338" i="6"/>
  <c r="H2339" i="6"/>
  <c r="H2340" i="6"/>
  <c r="H2341" i="6"/>
  <c r="H2342" i="6"/>
  <c r="H2343" i="6"/>
  <c r="H2344" i="6"/>
  <c r="H2345" i="6"/>
  <c r="H2346" i="6"/>
  <c r="H2347" i="6"/>
  <c r="H2348" i="6"/>
  <c r="H2349" i="6"/>
  <c r="H2350" i="6"/>
  <c r="H2351" i="6"/>
  <c r="H2352" i="6"/>
  <c r="H2353" i="6"/>
  <c r="H2354" i="6"/>
  <c r="H2355" i="6"/>
  <c r="H2356" i="6"/>
  <c r="H2357" i="6"/>
  <c r="H2358" i="6"/>
  <c r="H2359" i="6"/>
  <c r="H2360" i="6"/>
  <c r="H2361" i="6"/>
  <c r="H2362" i="6"/>
  <c r="H2363" i="6"/>
  <c r="H2364" i="6"/>
  <c r="H2365" i="6"/>
  <c r="H2366" i="6"/>
  <c r="H2367" i="6"/>
  <c r="H2368" i="6"/>
  <c r="H2369" i="6"/>
  <c r="H2370" i="6"/>
  <c r="H2371" i="6"/>
  <c r="H2372" i="6"/>
  <c r="H2373" i="6"/>
  <c r="H2374" i="6"/>
  <c r="H2375" i="6"/>
  <c r="H2376" i="6"/>
  <c r="H2377" i="6"/>
  <c r="H2378" i="6"/>
  <c r="H2379" i="6"/>
  <c r="H2380" i="6"/>
  <c r="H2381" i="6"/>
  <c r="H2382" i="6"/>
  <c r="H2383" i="6"/>
  <c r="H2384" i="6"/>
  <c r="H2385" i="6"/>
  <c r="H2386" i="6"/>
  <c r="H2387" i="6"/>
  <c r="H2388" i="6"/>
  <c r="H2389" i="6"/>
  <c r="H2390" i="6"/>
  <c r="H2391" i="6"/>
  <c r="H2392" i="6"/>
  <c r="H2393" i="6"/>
  <c r="H2394" i="6"/>
  <c r="H2395" i="6"/>
  <c r="H2396" i="6"/>
  <c r="H2397" i="6"/>
  <c r="H2398" i="6"/>
  <c r="H2399" i="6"/>
  <c r="H2400" i="6"/>
  <c r="H2401" i="6"/>
  <c r="H2402" i="6"/>
  <c r="H2403" i="6"/>
  <c r="H2404" i="6"/>
  <c r="H2405" i="6"/>
  <c r="H2406" i="6"/>
  <c r="H2407" i="6"/>
  <c r="H2408" i="6"/>
  <c r="H2409" i="6"/>
  <c r="H2410" i="6"/>
  <c r="H2411" i="6"/>
  <c r="H2412" i="6"/>
  <c r="H2413" i="6"/>
  <c r="H2414" i="6"/>
  <c r="H2415" i="6"/>
  <c r="H2416" i="6"/>
  <c r="H2417" i="6"/>
  <c r="H2418" i="6"/>
  <c r="H2419" i="6"/>
  <c r="H2420" i="6"/>
  <c r="H2421" i="6"/>
  <c r="H2422" i="6"/>
  <c r="H2423" i="6"/>
  <c r="H2424" i="6"/>
  <c r="H2425" i="6"/>
  <c r="H2426" i="6"/>
  <c r="H2427" i="6"/>
  <c r="H2428" i="6"/>
  <c r="H2429" i="6"/>
  <c r="H2430" i="6"/>
  <c r="H2431" i="6"/>
  <c r="H2432" i="6"/>
  <c r="H2433" i="6"/>
  <c r="H2434" i="6"/>
  <c r="H2435" i="6"/>
  <c r="H2436" i="6"/>
  <c r="H2437" i="6"/>
  <c r="H2438" i="6"/>
  <c r="H2439" i="6"/>
  <c r="H2440" i="6"/>
  <c r="H2441" i="6"/>
  <c r="H2442" i="6"/>
  <c r="H2443" i="6"/>
  <c r="H2444" i="6"/>
  <c r="H2445" i="6"/>
  <c r="H2446" i="6"/>
  <c r="H2447" i="6"/>
  <c r="H2448" i="6"/>
  <c r="H2449" i="6"/>
  <c r="H2450" i="6"/>
  <c r="H2451" i="6"/>
  <c r="H2452" i="6"/>
  <c r="H2453" i="6"/>
  <c r="H2454" i="6"/>
  <c r="H2455" i="6"/>
  <c r="H2456" i="6"/>
  <c r="H2457" i="6"/>
  <c r="H2458" i="6"/>
  <c r="H2459" i="6"/>
  <c r="H2460" i="6"/>
  <c r="H2461" i="6"/>
  <c r="H2462" i="6"/>
  <c r="H2463" i="6"/>
  <c r="H2464" i="6"/>
  <c r="H2465" i="6"/>
  <c r="H2466" i="6"/>
  <c r="H2467" i="6"/>
  <c r="H2468" i="6"/>
  <c r="H2469" i="6"/>
  <c r="H2470" i="6"/>
  <c r="H2471" i="6"/>
  <c r="H2472" i="6"/>
  <c r="H2473" i="6"/>
  <c r="H2474" i="6"/>
  <c r="H2475" i="6"/>
  <c r="H2476" i="6"/>
  <c r="H2477" i="6"/>
  <c r="H2478" i="6"/>
  <c r="H2479" i="6"/>
  <c r="H2480" i="6"/>
  <c r="H2481" i="6"/>
  <c r="H2482" i="6"/>
  <c r="H2483" i="6"/>
  <c r="H2484" i="6"/>
  <c r="H2485" i="6"/>
  <c r="H2486" i="6"/>
  <c r="H2487" i="6"/>
  <c r="H2488" i="6"/>
  <c r="H2489" i="6"/>
  <c r="H2490" i="6"/>
  <c r="H2491" i="6"/>
  <c r="H2492" i="6"/>
  <c r="H2493" i="6"/>
  <c r="H2494" i="6"/>
  <c r="H2495" i="6"/>
  <c r="H2496" i="6"/>
  <c r="H2497" i="6"/>
  <c r="H2498" i="6"/>
  <c r="H2499" i="6"/>
  <c r="H2500" i="6"/>
  <c r="H2501" i="6"/>
  <c r="H2502" i="6"/>
  <c r="H2503" i="6"/>
  <c r="H2504" i="6"/>
  <c r="H2505" i="6"/>
  <c r="H2506" i="6"/>
  <c r="H2507" i="6"/>
  <c r="H2508" i="6"/>
  <c r="H2509" i="6"/>
  <c r="H2510" i="6"/>
  <c r="H2511" i="6"/>
  <c r="H2512" i="6"/>
  <c r="H2513" i="6"/>
  <c r="H2514" i="6"/>
  <c r="H2515" i="6"/>
  <c r="H2516" i="6"/>
  <c r="H2517" i="6"/>
  <c r="H2518" i="6"/>
  <c r="H2519" i="6"/>
  <c r="H2520" i="6"/>
  <c r="H2521" i="6"/>
  <c r="H2522" i="6"/>
  <c r="H2523" i="6"/>
  <c r="H2524" i="6"/>
  <c r="H2525" i="6"/>
  <c r="H2526" i="6"/>
  <c r="H2527" i="6"/>
  <c r="H2528" i="6"/>
  <c r="H2529" i="6"/>
  <c r="H2530" i="6"/>
  <c r="H2531" i="6"/>
  <c r="H2532" i="6"/>
  <c r="H2533" i="6"/>
  <c r="H2534" i="6"/>
  <c r="H2535" i="6"/>
  <c r="H2536" i="6"/>
  <c r="H2537" i="6"/>
  <c r="H2538" i="6"/>
  <c r="H2539" i="6"/>
  <c r="H2540" i="6"/>
  <c r="H2541" i="6"/>
  <c r="H2542" i="6"/>
  <c r="H2543" i="6"/>
  <c r="H2544" i="6"/>
  <c r="H2545" i="6"/>
  <c r="H2546" i="6"/>
  <c r="H2547" i="6"/>
  <c r="H2548" i="6"/>
  <c r="H2549" i="6"/>
  <c r="H2550" i="6"/>
  <c r="H2551" i="6"/>
  <c r="H2552" i="6"/>
  <c r="H2553" i="6"/>
  <c r="H2554" i="6"/>
  <c r="H2555" i="6"/>
  <c r="H2556" i="6"/>
  <c r="H2557" i="6"/>
  <c r="H2558" i="6"/>
  <c r="H2559" i="6"/>
  <c r="H2560" i="6"/>
  <c r="H2561" i="6"/>
  <c r="H2562" i="6"/>
  <c r="H2563" i="6"/>
  <c r="H2564" i="6"/>
  <c r="H2565" i="6"/>
  <c r="H2566" i="6"/>
  <c r="H2567" i="6"/>
  <c r="H2568" i="6"/>
  <c r="H2569" i="6"/>
  <c r="H2570" i="6"/>
  <c r="H2571" i="6"/>
  <c r="H2572" i="6"/>
  <c r="H2573" i="6"/>
  <c r="H2574" i="6"/>
  <c r="H2575" i="6"/>
  <c r="H2576" i="6"/>
  <c r="H2577" i="6"/>
  <c r="H2578" i="6"/>
  <c r="H2579" i="6"/>
  <c r="H2580" i="6"/>
  <c r="H2581" i="6"/>
  <c r="H2582" i="6"/>
  <c r="H2583" i="6"/>
  <c r="H2584" i="6"/>
  <c r="H2585" i="6"/>
  <c r="H2586" i="6"/>
  <c r="H2587" i="6"/>
  <c r="H2588" i="6"/>
  <c r="H2589" i="6"/>
  <c r="H2590" i="6"/>
  <c r="H2591" i="6"/>
  <c r="H2592" i="6"/>
  <c r="H2593" i="6"/>
  <c r="H2594" i="6"/>
  <c r="H2595" i="6"/>
  <c r="H2596" i="6"/>
  <c r="H2597" i="6"/>
  <c r="H2598" i="6"/>
  <c r="H2599" i="6"/>
  <c r="H2600" i="6"/>
  <c r="H2601" i="6"/>
  <c r="H2602" i="6"/>
  <c r="H2603" i="6"/>
  <c r="H2604" i="6"/>
  <c r="H2605" i="6"/>
  <c r="H2606" i="6"/>
  <c r="H2607" i="6"/>
  <c r="H2608" i="6"/>
  <c r="H2609" i="6"/>
  <c r="H2610" i="6"/>
  <c r="H2611" i="6"/>
  <c r="H2612" i="6"/>
  <c r="H2" i="6"/>
  <c r="J2" i="6" s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289" i="6"/>
  <c r="F2290" i="6"/>
  <c r="F2291" i="6"/>
  <c r="F2292" i="6"/>
  <c r="F2293" i="6"/>
  <c r="F2294" i="6"/>
  <c r="F2295" i="6"/>
  <c r="F2296" i="6"/>
  <c r="F2297" i="6"/>
  <c r="F2298" i="6"/>
  <c r="F2299" i="6"/>
  <c r="F2300" i="6"/>
  <c r="F2301" i="6"/>
  <c r="F2302" i="6"/>
  <c r="F2303" i="6"/>
  <c r="F2304" i="6"/>
  <c r="F2305" i="6"/>
  <c r="F2306" i="6"/>
  <c r="F2307" i="6"/>
  <c r="F2308" i="6"/>
  <c r="F2309" i="6"/>
  <c r="F2310" i="6"/>
  <c r="F2311" i="6"/>
  <c r="F2312" i="6"/>
  <c r="F2313" i="6"/>
  <c r="F2314" i="6"/>
  <c r="F2315" i="6"/>
  <c r="F2316" i="6"/>
  <c r="F2317" i="6"/>
  <c r="F2318" i="6"/>
  <c r="F2319" i="6"/>
  <c r="F2320" i="6"/>
  <c r="F2321" i="6"/>
  <c r="F2322" i="6"/>
  <c r="F2323" i="6"/>
  <c r="F2324" i="6"/>
  <c r="F2325" i="6"/>
  <c r="F2326" i="6"/>
  <c r="F2327" i="6"/>
  <c r="F2328" i="6"/>
  <c r="F2329" i="6"/>
  <c r="F2330" i="6"/>
  <c r="F2331" i="6"/>
  <c r="F2332" i="6"/>
  <c r="F2333" i="6"/>
  <c r="F2334" i="6"/>
  <c r="F2335" i="6"/>
  <c r="F2336" i="6"/>
  <c r="F2337" i="6"/>
  <c r="F2338" i="6"/>
  <c r="F2339" i="6"/>
  <c r="F2340" i="6"/>
  <c r="F2341" i="6"/>
  <c r="F2342" i="6"/>
  <c r="F2343" i="6"/>
  <c r="F2344" i="6"/>
  <c r="F2345" i="6"/>
  <c r="F2346" i="6"/>
  <c r="F2347" i="6"/>
  <c r="F2348" i="6"/>
  <c r="F2349" i="6"/>
  <c r="F2350" i="6"/>
  <c r="F2351" i="6"/>
  <c r="F2352" i="6"/>
  <c r="F2353" i="6"/>
  <c r="F2354" i="6"/>
  <c r="F2355" i="6"/>
  <c r="F2356" i="6"/>
  <c r="F2357" i="6"/>
  <c r="F2358" i="6"/>
  <c r="F2359" i="6"/>
  <c r="F2360" i="6"/>
  <c r="F2361" i="6"/>
  <c r="F2362" i="6"/>
  <c r="F2363" i="6"/>
  <c r="F2364" i="6"/>
  <c r="F2365" i="6"/>
  <c r="F2366" i="6"/>
  <c r="F2367" i="6"/>
  <c r="F2368" i="6"/>
  <c r="F2369" i="6"/>
  <c r="F2370" i="6"/>
  <c r="F2371" i="6"/>
  <c r="F2372" i="6"/>
  <c r="F2373" i="6"/>
  <c r="F2374" i="6"/>
  <c r="F2375" i="6"/>
  <c r="F2376" i="6"/>
  <c r="F2377" i="6"/>
  <c r="F2378" i="6"/>
  <c r="F2379" i="6"/>
  <c r="F2380" i="6"/>
  <c r="F2381" i="6"/>
  <c r="F2382" i="6"/>
  <c r="F2383" i="6"/>
  <c r="F2384" i="6"/>
  <c r="F2385" i="6"/>
  <c r="F2386" i="6"/>
  <c r="F2387" i="6"/>
  <c r="F2388" i="6"/>
  <c r="F2389" i="6"/>
  <c r="F2390" i="6"/>
  <c r="F2391" i="6"/>
  <c r="F2392" i="6"/>
  <c r="F2393" i="6"/>
  <c r="F2394" i="6"/>
  <c r="F2395" i="6"/>
  <c r="F2396" i="6"/>
  <c r="F2397" i="6"/>
  <c r="F2398" i="6"/>
  <c r="F2399" i="6"/>
  <c r="F2400" i="6"/>
  <c r="F2401" i="6"/>
  <c r="F2402" i="6"/>
  <c r="F2403" i="6"/>
  <c r="F2404" i="6"/>
  <c r="F2405" i="6"/>
  <c r="F2406" i="6"/>
  <c r="F2407" i="6"/>
  <c r="F2408" i="6"/>
  <c r="F2409" i="6"/>
  <c r="F2410" i="6"/>
  <c r="F2411" i="6"/>
  <c r="F2412" i="6"/>
  <c r="F2413" i="6"/>
  <c r="F2414" i="6"/>
  <c r="F2415" i="6"/>
  <c r="F2416" i="6"/>
  <c r="F2417" i="6"/>
  <c r="F2418" i="6"/>
  <c r="F2419" i="6"/>
  <c r="F2420" i="6"/>
  <c r="F2421" i="6"/>
  <c r="F2422" i="6"/>
  <c r="F2423" i="6"/>
  <c r="F2424" i="6"/>
  <c r="F2425" i="6"/>
  <c r="F2426" i="6"/>
  <c r="F2427" i="6"/>
  <c r="F2428" i="6"/>
  <c r="F2429" i="6"/>
  <c r="F2430" i="6"/>
  <c r="F2431" i="6"/>
  <c r="F2432" i="6"/>
  <c r="F2433" i="6"/>
  <c r="F2434" i="6"/>
  <c r="F2435" i="6"/>
  <c r="F2436" i="6"/>
  <c r="F2437" i="6"/>
  <c r="F2438" i="6"/>
  <c r="F2439" i="6"/>
  <c r="F2440" i="6"/>
  <c r="F2441" i="6"/>
  <c r="F2442" i="6"/>
  <c r="F2443" i="6"/>
  <c r="F2444" i="6"/>
  <c r="F2445" i="6"/>
  <c r="F2446" i="6"/>
  <c r="F2447" i="6"/>
  <c r="F2448" i="6"/>
  <c r="F2449" i="6"/>
  <c r="F2450" i="6"/>
  <c r="F2451" i="6"/>
  <c r="F2452" i="6"/>
  <c r="F2453" i="6"/>
  <c r="F2454" i="6"/>
  <c r="F2455" i="6"/>
  <c r="F2456" i="6"/>
  <c r="F2457" i="6"/>
  <c r="F2458" i="6"/>
  <c r="F2459" i="6"/>
  <c r="F2460" i="6"/>
  <c r="F2461" i="6"/>
  <c r="F2462" i="6"/>
  <c r="F2463" i="6"/>
  <c r="F2464" i="6"/>
  <c r="F2465" i="6"/>
  <c r="F2466" i="6"/>
  <c r="F2467" i="6"/>
  <c r="F2468" i="6"/>
  <c r="F2469" i="6"/>
  <c r="F2470" i="6"/>
  <c r="F2471" i="6"/>
  <c r="F2472" i="6"/>
  <c r="F2473" i="6"/>
  <c r="F2474" i="6"/>
  <c r="F2475" i="6"/>
  <c r="F2476" i="6"/>
  <c r="F2477" i="6"/>
  <c r="F2478" i="6"/>
  <c r="F2479" i="6"/>
  <c r="F2480" i="6"/>
  <c r="F2481" i="6"/>
  <c r="F2482" i="6"/>
  <c r="F2483" i="6"/>
  <c r="F2484" i="6"/>
  <c r="F2485" i="6"/>
  <c r="F2486" i="6"/>
  <c r="F2487" i="6"/>
  <c r="F2488" i="6"/>
  <c r="F2489" i="6"/>
  <c r="F2490" i="6"/>
  <c r="F2491" i="6"/>
  <c r="F2492" i="6"/>
  <c r="F2493" i="6"/>
  <c r="F2494" i="6"/>
  <c r="F2495" i="6"/>
  <c r="F2496" i="6"/>
  <c r="F2497" i="6"/>
  <c r="F2498" i="6"/>
  <c r="F2499" i="6"/>
  <c r="F2500" i="6"/>
  <c r="F2501" i="6"/>
  <c r="F2502" i="6"/>
  <c r="F2503" i="6"/>
  <c r="F2504" i="6"/>
  <c r="F2505" i="6"/>
  <c r="F2506" i="6"/>
  <c r="F2507" i="6"/>
  <c r="F2508" i="6"/>
  <c r="F2509" i="6"/>
  <c r="F2510" i="6"/>
  <c r="F2511" i="6"/>
  <c r="F2512" i="6"/>
  <c r="F2513" i="6"/>
  <c r="F2514" i="6"/>
  <c r="F2515" i="6"/>
  <c r="F2516" i="6"/>
  <c r="F2517" i="6"/>
  <c r="F2518" i="6"/>
  <c r="F2519" i="6"/>
  <c r="F2520" i="6"/>
  <c r="F2521" i="6"/>
  <c r="F2522" i="6"/>
  <c r="F2523" i="6"/>
  <c r="F2524" i="6"/>
  <c r="F2525" i="6"/>
  <c r="F2526" i="6"/>
  <c r="F2527" i="6"/>
  <c r="F2528" i="6"/>
  <c r="F2529" i="6"/>
  <c r="F2530" i="6"/>
  <c r="F2531" i="6"/>
  <c r="F2532" i="6"/>
  <c r="F2533" i="6"/>
  <c r="F2534" i="6"/>
  <c r="F2535" i="6"/>
  <c r="F2536" i="6"/>
  <c r="F2537" i="6"/>
  <c r="F2538" i="6"/>
  <c r="F2539" i="6"/>
  <c r="F2540" i="6"/>
  <c r="F2541" i="6"/>
  <c r="F2542" i="6"/>
  <c r="F2543" i="6"/>
  <c r="F2544" i="6"/>
  <c r="F2545" i="6"/>
  <c r="F2546" i="6"/>
  <c r="F2547" i="6"/>
  <c r="F2548" i="6"/>
  <c r="F2549" i="6"/>
  <c r="F2550" i="6"/>
  <c r="F2551" i="6"/>
  <c r="F2552" i="6"/>
  <c r="F2553" i="6"/>
  <c r="F2554" i="6"/>
  <c r="F2555" i="6"/>
  <c r="F2556" i="6"/>
  <c r="F2557" i="6"/>
  <c r="F2558" i="6"/>
  <c r="F2559" i="6"/>
  <c r="F2560" i="6"/>
  <c r="F2561" i="6"/>
  <c r="F2562" i="6"/>
  <c r="F2563" i="6"/>
  <c r="F2564" i="6"/>
  <c r="F2565" i="6"/>
  <c r="F2566" i="6"/>
  <c r="F2567" i="6"/>
  <c r="F2568" i="6"/>
  <c r="F2569" i="6"/>
  <c r="F2570" i="6"/>
  <c r="F2571" i="6"/>
  <c r="F2572" i="6"/>
  <c r="F2573" i="6"/>
  <c r="F2574" i="6"/>
  <c r="F2575" i="6"/>
  <c r="F2576" i="6"/>
  <c r="F2577" i="6"/>
  <c r="F2578" i="6"/>
  <c r="F2579" i="6"/>
  <c r="F2580" i="6"/>
  <c r="F2581" i="6"/>
  <c r="F2582" i="6"/>
  <c r="F2583" i="6"/>
  <c r="F2584" i="6"/>
  <c r="F2585" i="6"/>
  <c r="F2586" i="6"/>
  <c r="F2587" i="6"/>
  <c r="F2588" i="6"/>
  <c r="F2589" i="6"/>
  <c r="F2590" i="6"/>
  <c r="F2591" i="6"/>
  <c r="F2592" i="6"/>
  <c r="F2593" i="6"/>
  <c r="F2594" i="6"/>
  <c r="F2595" i="6"/>
  <c r="F2596" i="6"/>
  <c r="F2597" i="6"/>
  <c r="F2598" i="6"/>
  <c r="F2599" i="6"/>
  <c r="F2600" i="6"/>
  <c r="F2601" i="6"/>
  <c r="F2602" i="6"/>
  <c r="F2603" i="6"/>
  <c r="F2604" i="6"/>
  <c r="F2605" i="6"/>
  <c r="F2606" i="6"/>
  <c r="F2607" i="6"/>
  <c r="F2608" i="6"/>
  <c r="F2609" i="6"/>
  <c r="F2610" i="6"/>
  <c r="F2611" i="6"/>
  <c r="F2612" i="6"/>
  <c r="F2" i="6"/>
  <c r="D3" i="6"/>
  <c r="BI3" i="6" s="1"/>
  <c r="D4" i="6"/>
  <c r="BI4" i="6" s="1"/>
  <c r="D5" i="6"/>
  <c r="BI5" i="6" s="1"/>
  <c r="D6" i="6"/>
  <c r="BI6" i="6" s="1"/>
  <c r="D7" i="6"/>
  <c r="BI7" i="6" s="1"/>
  <c r="D8" i="6"/>
  <c r="BI8" i="6" s="1"/>
  <c r="D9" i="6"/>
  <c r="BI9" i="6" s="1"/>
  <c r="D10" i="6"/>
  <c r="BI10" i="6" s="1"/>
  <c r="D11" i="6"/>
  <c r="BI11" i="6" s="1"/>
  <c r="D12" i="6"/>
  <c r="BI12" i="6" s="1"/>
  <c r="D13" i="6"/>
  <c r="BI13" i="6" s="1"/>
  <c r="D14" i="6"/>
  <c r="BI14" i="6" s="1"/>
  <c r="D15" i="6"/>
  <c r="BI15" i="6" s="1"/>
  <c r="D16" i="6"/>
  <c r="BI16" i="6" s="1"/>
  <c r="D17" i="6"/>
  <c r="BI17" i="6" s="1"/>
  <c r="D18" i="6"/>
  <c r="BI18" i="6" s="1"/>
  <c r="D19" i="6"/>
  <c r="BI19" i="6" s="1"/>
  <c r="D20" i="6"/>
  <c r="BI20" i="6" s="1"/>
  <c r="D21" i="6"/>
  <c r="BI21" i="6" s="1"/>
  <c r="D22" i="6"/>
  <c r="BI22" i="6" s="1"/>
  <c r="D23" i="6"/>
  <c r="BI23" i="6" s="1"/>
  <c r="D24" i="6"/>
  <c r="BI24" i="6" s="1"/>
  <c r="D25" i="6"/>
  <c r="BI25" i="6" s="1"/>
  <c r="D26" i="6"/>
  <c r="BI26" i="6" s="1"/>
  <c r="D27" i="6"/>
  <c r="BI27" i="6" s="1"/>
  <c r="D28" i="6"/>
  <c r="BI28" i="6" s="1"/>
  <c r="D29" i="6"/>
  <c r="BI29" i="6" s="1"/>
  <c r="D30" i="6"/>
  <c r="BI30" i="6" s="1"/>
  <c r="D31" i="6"/>
  <c r="BI31" i="6" s="1"/>
  <c r="D32" i="6"/>
  <c r="BI32" i="6" s="1"/>
  <c r="D33" i="6"/>
  <c r="BI33" i="6" s="1"/>
  <c r="D34" i="6"/>
  <c r="BI34" i="6" s="1"/>
  <c r="D35" i="6"/>
  <c r="BI35" i="6" s="1"/>
  <c r="D36" i="6"/>
  <c r="BI36" i="6" s="1"/>
  <c r="D37" i="6"/>
  <c r="BI37" i="6" s="1"/>
  <c r="D38" i="6"/>
  <c r="BI38" i="6" s="1"/>
  <c r="D39" i="6"/>
  <c r="BI39" i="6" s="1"/>
  <c r="D40" i="6"/>
  <c r="BI40" i="6" s="1"/>
  <c r="D41" i="6"/>
  <c r="BI41" i="6" s="1"/>
  <c r="D42" i="6"/>
  <c r="BI42" i="6" s="1"/>
  <c r="D43" i="6"/>
  <c r="BI43" i="6" s="1"/>
  <c r="D44" i="6"/>
  <c r="BI44" i="6" s="1"/>
  <c r="D45" i="6"/>
  <c r="BI45" i="6" s="1"/>
  <c r="D46" i="6"/>
  <c r="BI46" i="6" s="1"/>
  <c r="D47" i="6"/>
  <c r="BI47" i="6" s="1"/>
  <c r="D48" i="6"/>
  <c r="BI48" i="6" s="1"/>
  <c r="D49" i="6"/>
  <c r="BI49" i="6" s="1"/>
  <c r="D50" i="6"/>
  <c r="BI50" i="6" s="1"/>
  <c r="D51" i="6"/>
  <c r="BI51" i="6" s="1"/>
  <c r="D52" i="6"/>
  <c r="BI52" i="6" s="1"/>
  <c r="D53" i="6"/>
  <c r="BI53" i="6" s="1"/>
  <c r="D54" i="6"/>
  <c r="BI54" i="6" s="1"/>
  <c r="D55" i="6"/>
  <c r="BI55" i="6" s="1"/>
  <c r="D56" i="6"/>
  <c r="BI56" i="6" s="1"/>
  <c r="D57" i="6"/>
  <c r="BI57" i="6" s="1"/>
  <c r="D58" i="6"/>
  <c r="BI58" i="6" s="1"/>
  <c r="D59" i="6"/>
  <c r="BI59" i="6" s="1"/>
  <c r="D60" i="6"/>
  <c r="BI60" i="6" s="1"/>
  <c r="D61" i="6"/>
  <c r="BI61" i="6" s="1"/>
  <c r="D62" i="6"/>
  <c r="BI62" i="6" s="1"/>
  <c r="D63" i="6"/>
  <c r="BI63" i="6" s="1"/>
  <c r="D64" i="6"/>
  <c r="BI64" i="6" s="1"/>
  <c r="D65" i="6"/>
  <c r="BI65" i="6" s="1"/>
  <c r="D66" i="6"/>
  <c r="BI66" i="6" s="1"/>
  <c r="D67" i="6"/>
  <c r="BI67" i="6" s="1"/>
  <c r="D68" i="6"/>
  <c r="BI68" i="6" s="1"/>
  <c r="D69" i="6"/>
  <c r="BI69" i="6" s="1"/>
  <c r="D70" i="6"/>
  <c r="BI70" i="6" s="1"/>
  <c r="D71" i="6"/>
  <c r="BI71" i="6" s="1"/>
  <c r="D72" i="6"/>
  <c r="BI72" i="6" s="1"/>
  <c r="D73" i="6"/>
  <c r="BI73" i="6" s="1"/>
  <c r="D74" i="6"/>
  <c r="BI74" i="6" s="1"/>
  <c r="D75" i="6"/>
  <c r="BI75" i="6" s="1"/>
  <c r="D76" i="6"/>
  <c r="BI76" i="6" s="1"/>
  <c r="D77" i="6"/>
  <c r="BI77" i="6" s="1"/>
  <c r="D78" i="6"/>
  <c r="BI78" i="6" s="1"/>
  <c r="D79" i="6"/>
  <c r="BI79" i="6" s="1"/>
  <c r="D80" i="6"/>
  <c r="BI80" i="6" s="1"/>
  <c r="D81" i="6"/>
  <c r="BI81" i="6" s="1"/>
  <c r="D82" i="6"/>
  <c r="BI82" i="6" s="1"/>
  <c r="D83" i="6"/>
  <c r="BI83" i="6" s="1"/>
  <c r="D84" i="6"/>
  <c r="BI84" i="6" s="1"/>
  <c r="D85" i="6"/>
  <c r="BI85" i="6" s="1"/>
  <c r="D86" i="6"/>
  <c r="BI86" i="6" s="1"/>
  <c r="D87" i="6"/>
  <c r="BI87" i="6" s="1"/>
  <c r="D88" i="6"/>
  <c r="BI88" i="6" s="1"/>
  <c r="D89" i="6"/>
  <c r="BI89" i="6" s="1"/>
  <c r="D90" i="6"/>
  <c r="BI90" i="6" s="1"/>
  <c r="D91" i="6"/>
  <c r="BI91" i="6" s="1"/>
  <c r="D92" i="6"/>
  <c r="BI92" i="6" s="1"/>
  <c r="D93" i="6"/>
  <c r="BI93" i="6" s="1"/>
  <c r="D94" i="6"/>
  <c r="BI94" i="6" s="1"/>
  <c r="D95" i="6"/>
  <c r="BI95" i="6" s="1"/>
  <c r="D96" i="6"/>
  <c r="BI96" i="6" s="1"/>
  <c r="D97" i="6"/>
  <c r="BI97" i="6" s="1"/>
  <c r="D98" i="6"/>
  <c r="BI98" i="6" s="1"/>
  <c r="D99" i="6"/>
  <c r="BI99" i="6" s="1"/>
  <c r="D100" i="6"/>
  <c r="BI100" i="6" s="1"/>
  <c r="D101" i="6"/>
  <c r="BI101" i="6" s="1"/>
  <c r="D102" i="6"/>
  <c r="BI102" i="6" s="1"/>
  <c r="D103" i="6"/>
  <c r="BI103" i="6" s="1"/>
  <c r="D104" i="6"/>
  <c r="BI104" i="6" s="1"/>
  <c r="D105" i="6"/>
  <c r="BI105" i="6" s="1"/>
  <c r="D106" i="6"/>
  <c r="BI106" i="6" s="1"/>
  <c r="D107" i="6"/>
  <c r="BI107" i="6" s="1"/>
  <c r="D108" i="6"/>
  <c r="BI108" i="6" s="1"/>
  <c r="D109" i="6"/>
  <c r="BI109" i="6" s="1"/>
  <c r="D110" i="6"/>
  <c r="BI110" i="6" s="1"/>
  <c r="D111" i="6"/>
  <c r="BI111" i="6" s="1"/>
  <c r="D112" i="6"/>
  <c r="BI112" i="6" s="1"/>
  <c r="D113" i="6"/>
  <c r="BI113" i="6" s="1"/>
  <c r="D114" i="6"/>
  <c r="BI114" i="6" s="1"/>
  <c r="D115" i="6"/>
  <c r="BI115" i="6" s="1"/>
  <c r="D116" i="6"/>
  <c r="BI116" i="6" s="1"/>
  <c r="D117" i="6"/>
  <c r="BI117" i="6" s="1"/>
  <c r="D118" i="6"/>
  <c r="BI118" i="6" s="1"/>
  <c r="D119" i="6"/>
  <c r="BI119" i="6" s="1"/>
  <c r="D120" i="6"/>
  <c r="BI120" i="6" s="1"/>
  <c r="D121" i="6"/>
  <c r="BI121" i="6" s="1"/>
  <c r="D122" i="6"/>
  <c r="BI122" i="6" s="1"/>
  <c r="D123" i="6"/>
  <c r="BI123" i="6" s="1"/>
  <c r="D124" i="6"/>
  <c r="BI124" i="6" s="1"/>
  <c r="D125" i="6"/>
  <c r="BI125" i="6" s="1"/>
  <c r="D126" i="6"/>
  <c r="BI126" i="6" s="1"/>
  <c r="D127" i="6"/>
  <c r="BI127" i="6" s="1"/>
  <c r="D128" i="6"/>
  <c r="BI128" i="6" s="1"/>
  <c r="D129" i="6"/>
  <c r="BI129" i="6" s="1"/>
  <c r="D130" i="6"/>
  <c r="BI130" i="6" s="1"/>
  <c r="D131" i="6"/>
  <c r="BI131" i="6" s="1"/>
  <c r="D132" i="6"/>
  <c r="BI132" i="6" s="1"/>
  <c r="D133" i="6"/>
  <c r="BI133" i="6" s="1"/>
  <c r="D134" i="6"/>
  <c r="BI134" i="6" s="1"/>
  <c r="D135" i="6"/>
  <c r="BI135" i="6" s="1"/>
  <c r="D136" i="6"/>
  <c r="BI136" i="6" s="1"/>
  <c r="D137" i="6"/>
  <c r="BI137" i="6" s="1"/>
  <c r="D138" i="6"/>
  <c r="BI138" i="6" s="1"/>
  <c r="D139" i="6"/>
  <c r="BI139" i="6" s="1"/>
  <c r="D140" i="6"/>
  <c r="BI140" i="6" s="1"/>
  <c r="D141" i="6"/>
  <c r="BI141" i="6" s="1"/>
  <c r="D142" i="6"/>
  <c r="BI142" i="6" s="1"/>
  <c r="D143" i="6"/>
  <c r="BI143" i="6" s="1"/>
  <c r="D144" i="6"/>
  <c r="BI144" i="6" s="1"/>
  <c r="D145" i="6"/>
  <c r="BI145" i="6" s="1"/>
  <c r="D146" i="6"/>
  <c r="BI146" i="6" s="1"/>
  <c r="D147" i="6"/>
  <c r="BI147" i="6" s="1"/>
  <c r="D148" i="6"/>
  <c r="BI148" i="6" s="1"/>
  <c r="D149" i="6"/>
  <c r="BI149" i="6" s="1"/>
  <c r="D150" i="6"/>
  <c r="BI150" i="6" s="1"/>
  <c r="D151" i="6"/>
  <c r="BI151" i="6" s="1"/>
  <c r="D152" i="6"/>
  <c r="BI152" i="6" s="1"/>
  <c r="D153" i="6"/>
  <c r="BI153" i="6" s="1"/>
  <c r="D154" i="6"/>
  <c r="BI154" i="6" s="1"/>
  <c r="D155" i="6"/>
  <c r="BI155" i="6" s="1"/>
  <c r="D156" i="6"/>
  <c r="BI156" i="6" s="1"/>
  <c r="D157" i="6"/>
  <c r="BI157" i="6" s="1"/>
  <c r="D158" i="6"/>
  <c r="BI158" i="6" s="1"/>
  <c r="D159" i="6"/>
  <c r="BI159" i="6" s="1"/>
  <c r="D160" i="6"/>
  <c r="BI160" i="6" s="1"/>
  <c r="D161" i="6"/>
  <c r="BI161" i="6" s="1"/>
  <c r="D162" i="6"/>
  <c r="BI162" i="6" s="1"/>
  <c r="D163" i="6"/>
  <c r="BI163" i="6" s="1"/>
  <c r="D164" i="6"/>
  <c r="BI164" i="6" s="1"/>
  <c r="D165" i="6"/>
  <c r="BI165" i="6" s="1"/>
  <c r="D166" i="6"/>
  <c r="BI166" i="6" s="1"/>
  <c r="D167" i="6"/>
  <c r="BI167" i="6" s="1"/>
  <c r="D168" i="6"/>
  <c r="BI168" i="6" s="1"/>
  <c r="D169" i="6"/>
  <c r="BI169" i="6" s="1"/>
  <c r="D170" i="6"/>
  <c r="BI170" i="6" s="1"/>
  <c r="D171" i="6"/>
  <c r="BI171" i="6" s="1"/>
  <c r="D172" i="6"/>
  <c r="BI172" i="6" s="1"/>
  <c r="D173" i="6"/>
  <c r="BI173" i="6" s="1"/>
  <c r="D174" i="6"/>
  <c r="BI174" i="6" s="1"/>
  <c r="D175" i="6"/>
  <c r="BI175" i="6" s="1"/>
  <c r="D176" i="6"/>
  <c r="BI176" i="6" s="1"/>
  <c r="D177" i="6"/>
  <c r="BI177" i="6" s="1"/>
  <c r="D178" i="6"/>
  <c r="BI178" i="6" s="1"/>
  <c r="D179" i="6"/>
  <c r="BI179" i="6" s="1"/>
  <c r="D180" i="6"/>
  <c r="BI180" i="6" s="1"/>
  <c r="D181" i="6"/>
  <c r="BI181" i="6" s="1"/>
  <c r="D182" i="6"/>
  <c r="BI182" i="6" s="1"/>
  <c r="D183" i="6"/>
  <c r="BI183" i="6" s="1"/>
  <c r="D184" i="6"/>
  <c r="BI184" i="6" s="1"/>
  <c r="D185" i="6"/>
  <c r="BI185" i="6" s="1"/>
  <c r="D186" i="6"/>
  <c r="BI186" i="6" s="1"/>
  <c r="D187" i="6"/>
  <c r="BI187" i="6" s="1"/>
  <c r="D188" i="6"/>
  <c r="BI188" i="6" s="1"/>
  <c r="D189" i="6"/>
  <c r="BI189" i="6" s="1"/>
  <c r="D190" i="6"/>
  <c r="BI190" i="6" s="1"/>
  <c r="D191" i="6"/>
  <c r="BI191" i="6" s="1"/>
  <c r="D192" i="6"/>
  <c r="BI192" i="6" s="1"/>
  <c r="D193" i="6"/>
  <c r="BI193" i="6" s="1"/>
  <c r="D194" i="6"/>
  <c r="BI194" i="6" s="1"/>
  <c r="D195" i="6"/>
  <c r="BI195" i="6" s="1"/>
  <c r="D196" i="6"/>
  <c r="BI196" i="6" s="1"/>
  <c r="D197" i="6"/>
  <c r="BI197" i="6" s="1"/>
  <c r="D198" i="6"/>
  <c r="BI198" i="6" s="1"/>
  <c r="D199" i="6"/>
  <c r="BI199" i="6" s="1"/>
  <c r="D200" i="6"/>
  <c r="BI200" i="6" s="1"/>
  <c r="D201" i="6"/>
  <c r="BI201" i="6" s="1"/>
  <c r="D202" i="6"/>
  <c r="BI202" i="6" s="1"/>
  <c r="D203" i="6"/>
  <c r="BI203" i="6" s="1"/>
  <c r="D204" i="6"/>
  <c r="BI204" i="6" s="1"/>
  <c r="D205" i="6"/>
  <c r="BI205" i="6" s="1"/>
  <c r="D206" i="6"/>
  <c r="BI206" i="6" s="1"/>
  <c r="D207" i="6"/>
  <c r="BI207" i="6" s="1"/>
  <c r="D208" i="6"/>
  <c r="BI208" i="6" s="1"/>
  <c r="D209" i="6"/>
  <c r="BI209" i="6" s="1"/>
  <c r="D210" i="6"/>
  <c r="BI210" i="6" s="1"/>
  <c r="D211" i="6"/>
  <c r="BI211" i="6" s="1"/>
  <c r="D212" i="6"/>
  <c r="BI212" i="6" s="1"/>
  <c r="D213" i="6"/>
  <c r="BI213" i="6" s="1"/>
  <c r="D214" i="6"/>
  <c r="BI214" i="6" s="1"/>
  <c r="D215" i="6"/>
  <c r="BI215" i="6" s="1"/>
  <c r="D216" i="6"/>
  <c r="BI216" i="6" s="1"/>
  <c r="D217" i="6"/>
  <c r="BI217" i="6" s="1"/>
  <c r="D218" i="6"/>
  <c r="BI218" i="6" s="1"/>
  <c r="D219" i="6"/>
  <c r="BI219" i="6" s="1"/>
  <c r="D220" i="6"/>
  <c r="BI220" i="6" s="1"/>
  <c r="D221" i="6"/>
  <c r="BI221" i="6" s="1"/>
  <c r="D222" i="6"/>
  <c r="BI222" i="6" s="1"/>
  <c r="D223" i="6"/>
  <c r="BI223" i="6" s="1"/>
  <c r="D224" i="6"/>
  <c r="BI224" i="6" s="1"/>
  <c r="D225" i="6"/>
  <c r="BI225" i="6" s="1"/>
  <c r="D226" i="6"/>
  <c r="BI226" i="6" s="1"/>
  <c r="D227" i="6"/>
  <c r="BI227" i="6" s="1"/>
  <c r="D228" i="6"/>
  <c r="BI228" i="6" s="1"/>
  <c r="D229" i="6"/>
  <c r="BI229" i="6" s="1"/>
  <c r="D230" i="6"/>
  <c r="BI230" i="6" s="1"/>
  <c r="D231" i="6"/>
  <c r="BI231" i="6" s="1"/>
  <c r="D232" i="6"/>
  <c r="BI232" i="6" s="1"/>
  <c r="D233" i="6"/>
  <c r="BI233" i="6" s="1"/>
  <c r="D234" i="6"/>
  <c r="BI234" i="6" s="1"/>
  <c r="D235" i="6"/>
  <c r="BI235" i="6" s="1"/>
  <c r="D236" i="6"/>
  <c r="BI236" i="6" s="1"/>
  <c r="D237" i="6"/>
  <c r="BI237" i="6" s="1"/>
  <c r="D238" i="6"/>
  <c r="BI238" i="6" s="1"/>
  <c r="D239" i="6"/>
  <c r="BI239" i="6" s="1"/>
  <c r="D240" i="6"/>
  <c r="BI240" i="6" s="1"/>
  <c r="D241" i="6"/>
  <c r="BI241" i="6" s="1"/>
  <c r="D242" i="6"/>
  <c r="BI242" i="6" s="1"/>
  <c r="D243" i="6"/>
  <c r="BI243" i="6" s="1"/>
  <c r="D244" i="6"/>
  <c r="BI244" i="6" s="1"/>
  <c r="D245" i="6"/>
  <c r="BI245" i="6" s="1"/>
  <c r="D246" i="6"/>
  <c r="BI246" i="6" s="1"/>
  <c r="D247" i="6"/>
  <c r="BI247" i="6" s="1"/>
  <c r="D248" i="6"/>
  <c r="BI248" i="6" s="1"/>
  <c r="D249" i="6"/>
  <c r="BI249" i="6" s="1"/>
  <c r="D250" i="6"/>
  <c r="BI250" i="6" s="1"/>
  <c r="D251" i="6"/>
  <c r="BI251" i="6" s="1"/>
  <c r="D252" i="6"/>
  <c r="BI252" i="6" s="1"/>
  <c r="D253" i="6"/>
  <c r="BI253" i="6" s="1"/>
  <c r="D254" i="6"/>
  <c r="BI254" i="6" s="1"/>
  <c r="D255" i="6"/>
  <c r="BI255" i="6" s="1"/>
  <c r="D256" i="6"/>
  <c r="BI256" i="6" s="1"/>
  <c r="D257" i="6"/>
  <c r="BI257" i="6" s="1"/>
  <c r="D258" i="6"/>
  <c r="BI258" i="6" s="1"/>
  <c r="D259" i="6"/>
  <c r="BI259" i="6" s="1"/>
  <c r="D260" i="6"/>
  <c r="BI260" i="6" s="1"/>
  <c r="D261" i="6"/>
  <c r="BI261" i="6" s="1"/>
  <c r="D262" i="6"/>
  <c r="BI262" i="6" s="1"/>
  <c r="D263" i="6"/>
  <c r="BI263" i="6" s="1"/>
  <c r="D264" i="6"/>
  <c r="BI264" i="6" s="1"/>
  <c r="D265" i="6"/>
  <c r="BI265" i="6" s="1"/>
  <c r="D266" i="6"/>
  <c r="BI266" i="6" s="1"/>
  <c r="D267" i="6"/>
  <c r="BI267" i="6" s="1"/>
  <c r="D268" i="6"/>
  <c r="BI268" i="6" s="1"/>
  <c r="D269" i="6"/>
  <c r="BI269" i="6" s="1"/>
  <c r="D270" i="6"/>
  <c r="BI270" i="6" s="1"/>
  <c r="D271" i="6"/>
  <c r="BI271" i="6" s="1"/>
  <c r="D272" i="6"/>
  <c r="BI272" i="6" s="1"/>
  <c r="D273" i="6"/>
  <c r="BI273" i="6" s="1"/>
  <c r="D274" i="6"/>
  <c r="BI274" i="6" s="1"/>
  <c r="D275" i="6"/>
  <c r="BI275" i="6" s="1"/>
  <c r="D276" i="6"/>
  <c r="BI276" i="6" s="1"/>
  <c r="D277" i="6"/>
  <c r="BI277" i="6" s="1"/>
  <c r="D278" i="6"/>
  <c r="BI278" i="6" s="1"/>
  <c r="D279" i="6"/>
  <c r="BI279" i="6" s="1"/>
  <c r="D280" i="6"/>
  <c r="BI280" i="6" s="1"/>
  <c r="D281" i="6"/>
  <c r="BI281" i="6" s="1"/>
  <c r="D282" i="6"/>
  <c r="BI282" i="6" s="1"/>
  <c r="D283" i="6"/>
  <c r="BI283" i="6" s="1"/>
  <c r="D284" i="6"/>
  <c r="BI284" i="6" s="1"/>
  <c r="D285" i="6"/>
  <c r="BI285" i="6" s="1"/>
  <c r="D286" i="6"/>
  <c r="BI286" i="6" s="1"/>
  <c r="D287" i="6"/>
  <c r="BI287" i="6" s="1"/>
  <c r="D288" i="6"/>
  <c r="BI288" i="6" s="1"/>
  <c r="D289" i="6"/>
  <c r="BI289" i="6" s="1"/>
  <c r="D290" i="6"/>
  <c r="BI290" i="6" s="1"/>
  <c r="D291" i="6"/>
  <c r="BI291" i="6" s="1"/>
  <c r="D292" i="6"/>
  <c r="BI292" i="6" s="1"/>
  <c r="D293" i="6"/>
  <c r="BI293" i="6" s="1"/>
  <c r="D294" i="6"/>
  <c r="BI294" i="6" s="1"/>
  <c r="D295" i="6"/>
  <c r="BI295" i="6" s="1"/>
  <c r="D296" i="6"/>
  <c r="BI296" i="6" s="1"/>
  <c r="D297" i="6"/>
  <c r="BI297" i="6" s="1"/>
  <c r="D298" i="6"/>
  <c r="BI298" i="6" s="1"/>
  <c r="D299" i="6"/>
  <c r="BI299" i="6" s="1"/>
  <c r="D300" i="6"/>
  <c r="BI300" i="6" s="1"/>
  <c r="D301" i="6"/>
  <c r="BI301" i="6" s="1"/>
  <c r="D302" i="6"/>
  <c r="BI302" i="6" s="1"/>
  <c r="D303" i="6"/>
  <c r="BI303" i="6" s="1"/>
  <c r="D304" i="6"/>
  <c r="BI304" i="6" s="1"/>
  <c r="D305" i="6"/>
  <c r="BI305" i="6" s="1"/>
  <c r="D306" i="6"/>
  <c r="BI306" i="6" s="1"/>
  <c r="D307" i="6"/>
  <c r="BI307" i="6" s="1"/>
  <c r="D308" i="6"/>
  <c r="BI308" i="6" s="1"/>
  <c r="D309" i="6"/>
  <c r="BI309" i="6" s="1"/>
  <c r="D310" i="6"/>
  <c r="BI310" i="6" s="1"/>
  <c r="D311" i="6"/>
  <c r="BI311" i="6" s="1"/>
  <c r="D312" i="6"/>
  <c r="BI312" i="6" s="1"/>
  <c r="D313" i="6"/>
  <c r="BI313" i="6" s="1"/>
  <c r="D314" i="6"/>
  <c r="BI314" i="6" s="1"/>
  <c r="D315" i="6"/>
  <c r="BI315" i="6" s="1"/>
  <c r="D316" i="6"/>
  <c r="BI316" i="6" s="1"/>
  <c r="D317" i="6"/>
  <c r="BI317" i="6" s="1"/>
  <c r="D318" i="6"/>
  <c r="BI318" i="6" s="1"/>
  <c r="D319" i="6"/>
  <c r="BI319" i="6" s="1"/>
  <c r="D320" i="6"/>
  <c r="BI320" i="6" s="1"/>
  <c r="D321" i="6"/>
  <c r="BI321" i="6" s="1"/>
  <c r="D322" i="6"/>
  <c r="BI322" i="6" s="1"/>
  <c r="D323" i="6"/>
  <c r="BI323" i="6" s="1"/>
  <c r="D324" i="6"/>
  <c r="BI324" i="6" s="1"/>
  <c r="D325" i="6"/>
  <c r="BI325" i="6" s="1"/>
  <c r="D326" i="6"/>
  <c r="BI326" i="6" s="1"/>
  <c r="D327" i="6"/>
  <c r="BI327" i="6" s="1"/>
  <c r="D328" i="6"/>
  <c r="BI328" i="6" s="1"/>
  <c r="D329" i="6"/>
  <c r="BI329" i="6" s="1"/>
  <c r="D330" i="6"/>
  <c r="BI330" i="6" s="1"/>
  <c r="D331" i="6"/>
  <c r="BI331" i="6" s="1"/>
  <c r="D332" i="6"/>
  <c r="BI332" i="6" s="1"/>
  <c r="D333" i="6"/>
  <c r="BI333" i="6" s="1"/>
  <c r="D334" i="6"/>
  <c r="BI334" i="6" s="1"/>
  <c r="D335" i="6"/>
  <c r="BI335" i="6" s="1"/>
  <c r="D336" i="6"/>
  <c r="BI336" i="6" s="1"/>
  <c r="D337" i="6"/>
  <c r="BI337" i="6" s="1"/>
  <c r="D338" i="6"/>
  <c r="BI338" i="6" s="1"/>
  <c r="D339" i="6"/>
  <c r="BI339" i="6" s="1"/>
  <c r="D340" i="6"/>
  <c r="BI340" i="6" s="1"/>
  <c r="D341" i="6"/>
  <c r="BI341" i="6" s="1"/>
  <c r="D342" i="6"/>
  <c r="BI342" i="6" s="1"/>
  <c r="D343" i="6"/>
  <c r="BI343" i="6" s="1"/>
  <c r="D344" i="6"/>
  <c r="BI344" i="6" s="1"/>
  <c r="D345" i="6"/>
  <c r="BI345" i="6" s="1"/>
  <c r="D346" i="6"/>
  <c r="BI346" i="6" s="1"/>
  <c r="D347" i="6"/>
  <c r="BI347" i="6" s="1"/>
  <c r="D348" i="6"/>
  <c r="BI348" i="6" s="1"/>
  <c r="D349" i="6"/>
  <c r="BI349" i="6" s="1"/>
  <c r="D350" i="6"/>
  <c r="BI350" i="6" s="1"/>
  <c r="D351" i="6"/>
  <c r="BI351" i="6" s="1"/>
  <c r="D352" i="6"/>
  <c r="BI352" i="6" s="1"/>
  <c r="D353" i="6"/>
  <c r="BI353" i="6" s="1"/>
  <c r="D354" i="6"/>
  <c r="BI354" i="6" s="1"/>
  <c r="D355" i="6"/>
  <c r="BI355" i="6" s="1"/>
  <c r="D356" i="6"/>
  <c r="BI356" i="6" s="1"/>
  <c r="D357" i="6"/>
  <c r="BI357" i="6" s="1"/>
  <c r="D358" i="6"/>
  <c r="BI358" i="6" s="1"/>
  <c r="D359" i="6"/>
  <c r="BI359" i="6" s="1"/>
  <c r="D360" i="6"/>
  <c r="BI360" i="6" s="1"/>
  <c r="D361" i="6"/>
  <c r="BI361" i="6" s="1"/>
  <c r="D362" i="6"/>
  <c r="BI362" i="6" s="1"/>
  <c r="D363" i="6"/>
  <c r="BI363" i="6" s="1"/>
  <c r="D364" i="6"/>
  <c r="BI364" i="6" s="1"/>
  <c r="D365" i="6"/>
  <c r="BI365" i="6" s="1"/>
  <c r="D366" i="6"/>
  <c r="BI366" i="6" s="1"/>
  <c r="D367" i="6"/>
  <c r="BI367" i="6" s="1"/>
  <c r="D368" i="6"/>
  <c r="BI368" i="6" s="1"/>
  <c r="D369" i="6"/>
  <c r="BI369" i="6" s="1"/>
  <c r="D370" i="6"/>
  <c r="BI370" i="6" s="1"/>
  <c r="D371" i="6"/>
  <c r="BI371" i="6" s="1"/>
  <c r="D372" i="6"/>
  <c r="BI372" i="6" s="1"/>
  <c r="D373" i="6"/>
  <c r="BI373" i="6" s="1"/>
  <c r="D374" i="6"/>
  <c r="BI374" i="6" s="1"/>
  <c r="D375" i="6"/>
  <c r="BI375" i="6" s="1"/>
  <c r="D376" i="6"/>
  <c r="BI376" i="6" s="1"/>
  <c r="D377" i="6"/>
  <c r="BI377" i="6" s="1"/>
  <c r="D378" i="6"/>
  <c r="BI378" i="6" s="1"/>
  <c r="D379" i="6"/>
  <c r="BI379" i="6" s="1"/>
  <c r="D380" i="6"/>
  <c r="BI380" i="6" s="1"/>
  <c r="D381" i="6"/>
  <c r="BI381" i="6" s="1"/>
  <c r="D382" i="6"/>
  <c r="BI382" i="6" s="1"/>
  <c r="D383" i="6"/>
  <c r="BI383" i="6" s="1"/>
  <c r="D384" i="6"/>
  <c r="BI384" i="6" s="1"/>
  <c r="D385" i="6"/>
  <c r="BI385" i="6" s="1"/>
  <c r="D386" i="6"/>
  <c r="BI386" i="6" s="1"/>
  <c r="D387" i="6"/>
  <c r="BI387" i="6" s="1"/>
  <c r="D388" i="6"/>
  <c r="BI388" i="6" s="1"/>
  <c r="D389" i="6"/>
  <c r="BI389" i="6" s="1"/>
  <c r="D390" i="6"/>
  <c r="BI390" i="6" s="1"/>
  <c r="D391" i="6"/>
  <c r="BI391" i="6" s="1"/>
  <c r="D392" i="6"/>
  <c r="BI392" i="6" s="1"/>
  <c r="D393" i="6"/>
  <c r="BI393" i="6" s="1"/>
  <c r="D394" i="6"/>
  <c r="BI394" i="6" s="1"/>
  <c r="D395" i="6"/>
  <c r="BI395" i="6" s="1"/>
  <c r="D396" i="6"/>
  <c r="BI396" i="6" s="1"/>
  <c r="D397" i="6"/>
  <c r="BI397" i="6" s="1"/>
  <c r="D398" i="6"/>
  <c r="BI398" i="6" s="1"/>
  <c r="D399" i="6"/>
  <c r="BI399" i="6" s="1"/>
  <c r="D400" i="6"/>
  <c r="BI400" i="6" s="1"/>
  <c r="D401" i="6"/>
  <c r="BI401" i="6" s="1"/>
  <c r="D402" i="6"/>
  <c r="BI402" i="6" s="1"/>
  <c r="D403" i="6"/>
  <c r="BI403" i="6" s="1"/>
  <c r="D404" i="6"/>
  <c r="BI404" i="6" s="1"/>
  <c r="D405" i="6"/>
  <c r="BI405" i="6" s="1"/>
  <c r="D406" i="6"/>
  <c r="BI406" i="6" s="1"/>
  <c r="D407" i="6"/>
  <c r="BI407" i="6" s="1"/>
  <c r="D408" i="6"/>
  <c r="BI408" i="6" s="1"/>
  <c r="D409" i="6"/>
  <c r="BI409" i="6" s="1"/>
  <c r="D410" i="6"/>
  <c r="BI410" i="6" s="1"/>
  <c r="D411" i="6"/>
  <c r="BI411" i="6" s="1"/>
  <c r="D412" i="6"/>
  <c r="BI412" i="6" s="1"/>
  <c r="D413" i="6"/>
  <c r="BI413" i="6" s="1"/>
  <c r="D414" i="6"/>
  <c r="BI414" i="6" s="1"/>
  <c r="D415" i="6"/>
  <c r="BI415" i="6" s="1"/>
  <c r="D416" i="6"/>
  <c r="BI416" i="6" s="1"/>
  <c r="D417" i="6"/>
  <c r="BI417" i="6" s="1"/>
  <c r="D418" i="6"/>
  <c r="BI418" i="6" s="1"/>
  <c r="D419" i="6"/>
  <c r="BI419" i="6" s="1"/>
  <c r="D420" i="6"/>
  <c r="BI420" i="6" s="1"/>
  <c r="D421" i="6"/>
  <c r="BI421" i="6" s="1"/>
  <c r="D422" i="6"/>
  <c r="BI422" i="6" s="1"/>
  <c r="D423" i="6"/>
  <c r="BI423" i="6" s="1"/>
  <c r="D424" i="6"/>
  <c r="BI424" i="6" s="1"/>
  <c r="D425" i="6"/>
  <c r="BI425" i="6" s="1"/>
  <c r="D426" i="6"/>
  <c r="BI426" i="6" s="1"/>
  <c r="D427" i="6"/>
  <c r="BI427" i="6" s="1"/>
  <c r="D428" i="6"/>
  <c r="BI428" i="6" s="1"/>
  <c r="D429" i="6"/>
  <c r="BI429" i="6" s="1"/>
  <c r="D430" i="6"/>
  <c r="BI430" i="6" s="1"/>
  <c r="D431" i="6"/>
  <c r="BI431" i="6" s="1"/>
  <c r="D432" i="6"/>
  <c r="BI432" i="6" s="1"/>
  <c r="D433" i="6"/>
  <c r="BI433" i="6" s="1"/>
  <c r="D434" i="6"/>
  <c r="BI434" i="6" s="1"/>
  <c r="D435" i="6"/>
  <c r="BI435" i="6" s="1"/>
  <c r="D436" i="6"/>
  <c r="BI436" i="6" s="1"/>
  <c r="D437" i="6"/>
  <c r="BI437" i="6" s="1"/>
  <c r="D438" i="6"/>
  <c r="BI438" i="6" s="1"/>
  <c r="D439" i="6"/>
  <c r="BI439" i="6" s="1"/>
  <c r="D440" i="6"/>
  <c r="BI440" i="6" s="1"/>
  <c r="D441" i="6"/>
  <c r="BI441" i="6" s="1"/>
  <c r="D442" i="6"/>
  <c r="BI442" i="6" s="1"/>
  <c r="D443" i="6"/>
  <c r="BI443" i="6" s="1"/>
  <c r="D444" i="6"/>
  <c r="BI444" i="6" s="1"/>
  <c r="D445" i="6"/>
  <c r="BI445" i="6" s="1"/>
  <c r="D446" i="6"/>
  <c r="BI446" i="6" s="1"/>
  <c r="D447" i="6"/>
  <c r="BI447" i="6" s="1"/>
  <c r="D448" i="6"/>
  <c r="BI448" i="6" s="1"/>
  <c r="D449" i="6"/>
  <c r="BI449" i="6" s="1"/>
  <c r="D450" i="6"/>
  <c r="BI450" i="6" s="1"/>
  <c r="D451" i="6"/>
  <c r="BI451" i="6" s="1"/>
  <c r="D452" i="6"/>
  <c r="BI452" i="6" s="1"/>
  <c r="D453" i="6"/>
  <c r="BI453" i="6" s="1"/>
  <c r="D454" i="6"/>
  <c r="BI454" i="6" s="1"/>
  <c r="D455" i="6"/>
  <c r="BI455" i="6" s="1"/>
  <c r="D456" i="6"/>
  <c r="BI456" i="6" s="1"/>
  <c r="D457" i="6"/>
  <c r="BI457" i="6" s="1"/>
  <c r="D458" i="6"/>
  <c r="BI458" i="6" s="1"/>
  <c r="D459" i="6"/>
  <c r="BI459" i="6" s="1"/>
  <c r="D460" i="6"/>
  <c r="BI460" i="6" s="1"/>
  <c r="D461" i="6"/>
  <c r="BI461" i="6" s="1"/>
  <c r="D462" i="6"/>
  <c r="BI462" i="6" s="1"/>
  <c r="D463" i="6"/>
  <c r="BI463" i="6" s="1"/>
  <c r="D464" i="6"/>
  <c r="BI464" i="6" s="1"/>
  <c r="D465" i="6"/>
  <c r="BI465" i="6" s="1"/>
  <c r="D466" i="6"/>
  <c r="BI466" i="6" s="1"/>
  <c r="D467" i="6"/>
  <c r="BI467" i="6" s="1"/>
  <c r="D468" i="6"/>
  <c r="BI468" i="6" s="1"/>
  <c r="D469" i="6"/>
  <c r="BI469" i="6" s="1"/>
  <c r="D470" i="6"/>
  <c r="BI470" i="6" s="1"/>
  <c r="D471" i="6"/>
  <c r="BI471" i="6" s="1"/>
  <c r="D472" i="6"/>
  <c r="BI472" i="6" s="1"/>
  <c r="D473" i="6"/>
  <c r="BI473" i="6" s="1"/>
  <c r="D474" i="6"/>
  <c r="BI474" i="6" s="1"/>
  <c r="D475" i="6"/>
  <c r="BI475" i="6" s="1"/>
  <c r="D476" i="6"/>
  <c r="BI476" i="6" s="1"/>
  <c r="D477" i="6"/>
  <c r="BI477" i="6" s="1"/>
  <c r="D478" i="6"/>
  <c r="BI478" i="6" s="1"/>
  <c r="D479" i="6"/>
  <c r="BI479" i="6" s="1"/>
  <c r="D480" i="6"/>
  <c r="BI480" i="6" s="1"/>
  <c r="D481" i="6"/>
  <c r="BI481" i="6" s="1"/>
  <c r="D482" i="6"/>
  <c r="BI482" i="6" s="1"/>
  <c r="D483" i="6"/>
  <c r="BI483" i="6" s="1"/>
  <c r="D484" i="6"/>
  <c r="BI484" i="6" s="1"/>
  <c r="D485" i="6"/>
  <c r="BI485" i="6" s="1"/>
  <c r="D486" i="6"/>
  <c r="BI486" i="6" s="1"/>
  <c r="D487" i="6"/>
  <c r="BI487" i="6" s="1"/>
  <c r="D488" i="6"/>
  <c r="BI488" i="6" s="1"/>
  <c r="D489" i="6"/>
  <c r="BI489" i="6" s="1"/>
  <c r="D490" i="6"/>
  <c r="BI490" i="6" s="1"/>
  <c r="D491" i="6"/>
  <c r="BI491" i="6" s="1"/>
  <c r="D492" i="6"/>
  <c r="BI492" i="6" s="1"/>
  <c r="D493" i="6"/>
  <c r="BI493" i="6" s="1"/>
  <c r="D494" i="6"/>
  <c r="BI494" i="6" s="1"/>
  <c r="D495" i="6"/>
  <c r="BI495" i="6" s="1"/>
  <c r="D496" i="6"/>
  <c r="BI496" i="6" s="1"/>
  <c r="D497" i="6"/>
  <c r="BI497" i="6" s="1"/>
  <c r="D498" i="6"/>
  <c r="BI498" i="6" s="1"/>
  <c r="D499" i="6"/>
  <c r="BI499" i="6" s="1"/>
  <c r="D500" i="6"/>
  <c r="BI500" i="6" s="1"/>
  <c r="D501" i="6"/>
  <c r="BI501" i="6" s="1"/>
  <c r="D502" i="6"/>
  <c r="BI502" i="6" s="1"/>
  <c r="D503" i="6"/>
  <c r="BI503" i="6" s="1"/>
  <c r="D504" i="6"/>
  <c r="BI504" i="6" s="1"/>
  <c r="D505" i="6"/>
  <c r="BI505" i="6" s="1"/>
  <c r="D506" i="6"/>
  <c r="BI506" i="6" s="1"/>
  <c r="D507" i="6"/>
  <c r="BI507" i="6" s="1"/>
  <c r="D508" i="6"/>
  <c r="BI508" i="6" s="1"/>
  <c r="D509" i="6"/>
  <c r="BI509" i="6" s="1"/>
  <c r="D510" i="6"/>
  <c r="BI510" i="6" s="1"/>
  <c r="D511" i="6"/>
  <c r="BI511" i="6" s="1"/>
  <c r="D512" i="6"/>
  <c r="BI512" i="6" s="1"/>
  <c r="D513" i="6"/>
  <c r="BI513" i="6" s="1"/>
  <c r="D514" i="6"/>
  <c r="BI514" i="6" s="1"/>
  <c r="D515" i="6"/>
  <c r="BI515" i="6" s="1"/>
  <c r="D516" i="6"/>
  <c r="BI516" i="6" s="1"/>
  <c r="D517" i="6"/>
  <c r="BI517" i="6" s="1"/>
  <c r="D518" i="6"/>
  <c r="BI518" i="6" s="1"/>
  <c r="D519" i="6"/>
  <c r="BI519" i="6" s="1"/>
  <c r="D520" i="6"/>
  <c r="BI520" i="6" s="1"/>
  <c r="D521" i="6"/>
  <c r="BI521" i="6" s="1"/>
  <c r="D522" i="6"/>
  <c r="BI522" i="6" s="1"/>
  <c r="D523" i="6"/>
  <c r="BI523" i="6" s="1"/>
  <c r="D524" i="6"/>
  <c r="BI524" i="6" s="1"/>
  <c r="D525" i="6"/>
  <c r="BI525" i="6" s="1"/>
  <c r="D526" i="6"/>
  <c r="BI526" i="6" s="1"/>
  <c r="D527" i="6"/>
  <c r="BI527" i="6" s="1"/>
  <c r="D528" i="6"/>
  <c r="BI528" i="6" s="1"/>
  <c r="D529" i="6"/>
  <c r="BI529" i="6" s="1"/>
  <c r="D530" i="6"/>
  <c r="BI530" i="6" s="1"/>
  <c r="D531" i="6"/>
  <c r="BI531" i="6" s="1"/>
  <c r="D532" i="6"/>
  <c r="BI532" i="6" s="1"/>
  <c r="D533" i="6"/>
  <c r="BI533" i="6" s="1"/>
  <c r="D534" i="6"/>
  <c r="BI534" i="6" s="1"/>
  <c r="D535" i="6"/>
  <c r="BI535" i="6" s="1"/>
  <c r="D536" i="6"/>
  <c r="BI536" i="6" s="1"/>
  <c r="D537" i="6"/>
  <c r="BI537" i="6" s="1"/>
  <c r="D538" i="6"/>
  <c r="BI538" i="6" s="1"/>
  <c r="D539" i="6"/>
  <c r="BI539" i="6" s="1"/>
  <c r="D540" i="6"/>
  <c r="BI540" i="6" s="1"/>
  <c r="D541" i="6"/>
  <c r="BI541" i="6" s="1"/>
  <c r="D542" i="6"/>
  <c r="BI542" i="6" s="1"/>
  <c r="D543" i="6"/>
  <c r="BI543" i="6" s="1"/>
  <c r="D544" i="6"/>
  <c r="BI544" i="6" s="1"/>
  <c r="D545" i="6"/>
  <c r="BI545" i="6" s="1"/>
  <c r="D546" i="6"/>
  <c r="BI546" i="6" s="1"/>
  <c r="D547" i="6"/>
  <c r="BI547" i="6" s="1"/>
  <c r="D548" i="6"/>
  <c r="BI548" i="6" s="1"/>
  <c r="D549" i="6"/>
  <c r="BI549" i="6" s="1"/>
  <c r="D550" i="6"/>
  <c r="BI550" i="6" s="1"/>
  <c r="D551" i="6"/>
  <c r="BI551" i="6" s="1"/>
  <c r="D552" i="6"/>
  <c r="BI552" i="6" s="1"/>
  <c r="D553" i="6"/>
  <c r="BI553" i="6" s="1"/>
  <c r="D554" i="6"/>
  <c r="BI554" i="6" s="1"/>
  <c r="D555" i="6"/>
  <c r="BI555" i="6" s="1"/>
  <c r="D556" i="6"/>
  <c r="BI556" i="6" s="1"/>
  <c r="D557" i="6"/>
  <c r="BI557" i="6" s="1"/>
  <c r="D558" i="6"/>
  <c r="BI558" i="6" s="1"/>
  <c r="D559" i="6"/>
  <c r="BI559" i="6" s="1"/>
  <c r="D560" i="6"/>
  <c r="BI560" i="6" s="1"/>
  <c r="D561" i="6"/>
  <c r="BI561" i="6" s="1"/>
  <c r="D562" i="6"/>
  <c r="BI562" i="6" s="1"/>
  <c r="D563" i="6"/>
  <c r="BI563" i="6" s="1"/>
  <c r="D564" i="6"/>
  <c r="BI564" i="6" s="1"/>
  <c r="D565" i="6"/>
  <c r="BI565" i="6" s="1"/>
  <c r="D566" i="6"/>
  <c r="BI566" i="6" s="1"/>
  <c r="D567" i="6"/>
  <c r="BI567" i="6" s="1"/>
  <c r="D568" i="6"/>
  <c r="BI568" i="6" s="1"/>
  <c r="D569" i="6"/>
  <c r="BI569" i="6" s="1"/>
  <c r="D570" i="6"/>
  <c r="BI570" i="6" s="1"/>
  <c r="D571" i="6"/>
  <c r="BI571" i="6" s="1"/>
  <c r="D572" i="6"/>
  <c r="BI572" i="6" s="1"/>
  <c r="D573" i="6"/>
  <c r="BI573" i="6" s="1"/>
  <c r="D574" i="6"/>
  <c r="BI574" i="6" s="1"/>
  <c r="D575" i="6"/>
  <c r="BI575" i="6" s="1"/>
  <c r="D576" i="6"/>
  <c r="BI576" i="6" s="1"/>
  <c r="D577" i="6"/>
  <c r="BI577" i="6" s="1"/>
  <c r="D578" i="6"/>
  <c r="BI578" i="6" s="1"/>
  <c r="D579" i="6"/>
  <c r="BI579" i="6" s="1"/>
  <c r="D580" i="6"/>
  <c r="BI580" i="6" s="1"/>
  <c r="D581" i="6"/>
  <c r="BI581" i="6" s="1"/>
  <c r="D582" i="6"/>
  <c r="BI582" i="6" s="1"/>
  <c r="D583" i="6"/>
  <c r="BI583" i="6" s="1"/>
  <c r="D584" i="6"/>
  <c r="BI584" i="6" s="1"/>
  <c r="D585" i="6"/>
  <c r="BI585" i="6" s="1"/>
  <c r="D586" i="6"/>
  <c r="BI586" i="6" s="1"/>
  <c r="D587" i="6"/>
  <c r="BI587" i="6" s="1"/>
  <c r="D588" i="6"/>
  <c r="BI588" i="6" s="1"/>
  <c r="D589" i="6"/>
  <c r="BI589" i="6" s="1"/>
  <c r="D590" i="6"/>
  <c r="BI590" i="6" s="1"/>
  <c r="D591" i="6"/>
  <c r="BI591" i="6" s="1"/>
  <c r="D592" i="6"/>
  <c r="BI592" i="6" s="1"/>
  <c r="D593" i="6"/>
  <c r="BI593" i="6" s="1"/>
  <c r="D594" i="6"/>
  <c r="BI594" i="6" s="1"/>
  <c r="D595" i="6"/>
  <c r="BI595" i="6" s="1"/>
  <c r="D596" i="6"/>
  <c r="BI596" i="6" s="1"/>
  <c r="D597" i="6"/>
  <c r="BI597" i="6" s="1"/>
  <c r="D598" i="6"/>
  <c r="BI598" i="6" s="1"/>
  <c r="D599" i="6"/>
  <c r="BI599" i="6" s="1"/>
  <c r="D600" i="6"/>
  <c r="BI600" i="6" s="1"/>
  <c r="D601" i="6"/>
  <c r="BI601" i="6" s="1"/>
  <c r="D602" i="6"/>
  <c r="BI602" i="6" s="1"/>
  <c r="D603" i="6"/>
  <c r="BI603" i="6" s="1"/>
  <c r="D604" i="6"/>
  <c r="BI604" i="6" s="1"/>
  <c r="D605" i="6"/>
  <c r="BI605" i="6" s="1"/>
  <c r="D606" i="6"/>
  <c r="BI606" i="6" s="1"/>
  <c r="D607" i="6"/>
  <c r="BI607" i="6" s="1"/>
  <c r="D608" i="6"/>
  <c r="BI608" i="6" s="1"/>
  <c r="D609" i="6"/>
  <c r="BI609" i="6" s="1"/>
  <c r="D610" i="6"/>
  <c r="BI610" i="6" s="1"/>
  <c r="D611" i="6"/>
  <c r="BI611" i="6" s="1"/>
  <c r="D612" i="6"/>
  <c r="BI612" i="6" s="1"/>
  <c r="D613" i="6"/>
  <c r="BI613" i="6" s="1"/>
  <c r="D614" i="6"/>
  <c r="BI614" i="6" s="1"/>
  <c r="D615" i="6"/>
  <c r="BI615" i="6" s="1"/>
  <c r="D616" i="6"/>
  <c r="BI616" i="6" s="1"/>
  <c r="D617" i="6"/>
  <c r="BI617" i="6" s="1"/>
  <c r="D618" i="6"/>
  <c r="BI618" i="6" s="1"/>
  <c r="D619" i="6"/>
  <c r="BI619" i="6" s="1"/>
  <c r="D620" i="6"/>
  <c r="BI620" i="6" s="1"/>
  <c r="D621" i="6"/>
  <c r="BI621" i="6" s="1"/>
  <c r="D622" i="6"/>
  <c r="BI622" i="6" s="1"/>
  <c r="D623" i="6"/>
  <c r="BI623" i="6" s="1"/>
  <c r="D624" i="6"/>
  <c r="BI624" i="6" s="1"/>
  <c r="D625" i="6"/>
  <c r="BI625" i="6" s="1"/>
  <c r="D626" i="6"/>
  <c r="BI626" i="6" s="1"/>
  <c r="D627" i="6"/>
  <c r="BI627" i="6" s="1"/>
  <c r="D628" i="6"/>
  <c r="BI628" i="6" s="1"/>
  <c r="D629" i="6"/>
  <c r="BI629" i="6" s="1"/>
  <c r="D630" i="6"/>
  <c r="BI630" i="6" s="1"/>
  <c r="D631" i="6"/>
  <c r="BI631" i="6" s="1"/>
  <c r="D632" i="6"/>
  <c r="BI632" i="6" s="1"/>
  <c r="D633" i="6"/>
  <c r="BI633" i="6" s="1"/>
  <c r="D634" i="6"/>
  <c r="BI634" i="6" s="1"/>
  <c r="D635" i="6"/>
  <c r="BI635" i="6" s="1"/>
  <c r="D636" i="6"/>
  <c r="BI636" i="6" s="1"/>
  <c r="D637" i="6"/>
  <c r="BI637" i="6" s="1"/>
  <c r="D638" i="6"/>
  <c r="BI638" i="6" s="1"/>
  <c r="D639" i="6"/>
  <c r="BI639" i="6" s="1"/>
  <c r="D640" i="6"/>
  <c r="BI640" i="6" s="1"/>
  <c r="D641" i="6"/>
  <c r="BI641" i="6" s="1"/>
  <c r="D642" i="6"/>
  <c r="BI642" i="6" s="1"/>
  <c r="D643" i="6"/>
  <c r="BI643" i="6" s="1"/>
  <c r="D644" i="6"/>
  <c r="BI644" i="6" s="1"/>
  <c r="D645" i="6"/>
  <c r="BI645" i="6" s="1"/>
  <c r="D646" i="6"/>
  <c r="BI646" i="6" s="1"/>
  <c r="D647" i="6"/>
  <c r="BI647" i="6" s="1"/>
  <c r="D648" i="6"/>
  <c r="BI648" i="6" s="1"/>
  <c r="D649" i="6"/>
  <c r="BI649" i="6" s="1"/>
  <c r="D650" i="6"/>
  <c r="BI650" i="6" s="1"/>
  <c r="D651" i="6"/>
  <c r="BI651" i="6" s="1"/>
  <c r="D652" i="6"/>
  <c r="BI652" i="6" s="1"/>
  <c r="D653" i="6"/>
  <c r="BI653" i="6" s="1"/>
  <c r="D654" i="6"/>
  <c r="BI654" i="6" s="1"/>
  <c r="D655" i="6"/>
  <c r="BI655" i="6" s="1"/>
  <c r="D656" i="6"/>
  <c r="BI656" i="6" s="1"/>
  <c r="D657" i="6"/>
  <c r="BI657" i="6" s="1"/>
  <c r="D658" i="6"/>
  <c r="BI658" i="6" s="1"/>
  <c r="D659" i="6"/>
  <c r="BI659" i="6" s="1"/>
  <c r="D660" i="6"/>
  <c r="BI660" i="6" s="1"/>
  <c r="D661" i="6"/>
  <c r="BI661" i="6" s="1"/>
  <c r="D662" i="6"/>
  <c r="BI662" i="6" s="1"/>
  <c r="D663" i="6"/>
  <c r="BI663" i="6" s="1"/>
  <c r="D664" i="6"/>
  <c r="BI664" i="6" s="1"/>
  <c r="D665" i="6"/>
  <c r="BI665" i="6" s="1"/>
  <c r="D666" i="6"/>
  <c r="BI666" i="6" s="1"/>
  <c r="D667" i="6"/>
  <c r="BI667" i="6" s="1"/>
  <c r="D668" i="6"/>
  <c r="BI668" i="6" s="1"/>
  <c r="D669" i="6"/>
  <c r="BI669" i="6" s="1"/>
  <c r="D670" i="6"/>
  <c r="BI670" i="6" s="1"/>
  <c r="D671" i="6"/>
  <c r="BI671" i="6" s="1"/>
  <c r="D672" i="6"/>
  <c r="BI672" i="6" s="1"/>
  <c r="D673" i="6"/>
  <c r="BI673" i="6" s="1"/>
  <c r="D674" i="6"/>
  <c r="BI674" i="6" s="1"/>
  <c r="D675" i="6"/>
  <c r="BI675" i="6" s="1"/>
  <c r="D676" i="6"/>
  <c r="BI676" i="6" s="1"/>
  <c r="D677" i="6"/>
  <c r="BI677" i="6" s="1"/>
  <c r="D678" i="6"/>
  <c r="BI678" i="6" s="1"/>
  <c r="D679" i="6"/>
  <c r="BI679" i="6" s="1"/>
  <c r="D680" i="6"/>
  <c r="BI680" i="6" s="1"/>
  <c r="D681" i="6"/>
  <c r="BI681" i="6" s="1"/>
  <c r="D682" i="6"/>
  <c r="BI682" i="6" s="1"/>
  <c r="D683" i="6"/>
  <c r="BI683" i="6" s="1"/>
  <c r="D684" i="6"/>
  <c r="BI684" i="6" s="1"/>
  <c r="D685" i="6"/>
  <c r="BI685" i="6" s="1"/>
  <c r="D686" i="6"/>
  <c r="BI686" i="6" s="1"/>
  <c r="D687" i="6"/>
  <c r="BI687" i="6" s="1"/>
  <c r="D688" i="6"/>
  <c r="BI688" i="6" s="1"/>
  <c r="D689" i="6"/>
  <c r="BI689" i="6" s="1"/>
  <c r="D690" i="6"/>
  <c r="BI690" i="6" s="1"/>
  <c r="D691" i="6"/>
  <c r="BI691" i="6" s="1"/>
  <c r="D692" i="6"/>
  <c r="BI692" i="6" s="1"/>
  <c r="D693" i="6"/>
  <c r="BI693" i="6" s="1"/>
  <c r="D694" i="6"/>
  <c r="BI694" i="6" s="1"/>
  <c r="D695" i="6"/>
  <c r="BI695" i="6" s="1"/>
  <c r="D696" i="6"/>
  <c r="BI696" i="6" s="1"/>
  <c r="D697" i="6"/>
  <c r="BI697" i="6" s="1"/>
  <c r="D698" i="6"/>
  <c r="BI698" i="6" s="1"/>
  <c r="D699" i="6"/>
  <c r="BI699" i="6" s="1"/>
  <c r="D700" i="6"/>
  <c r="BI700" i="6" s="1"/>
  <c r="D701" i="6"/>
  <c r="BI701" i="6" s="1"/>
  <c r="D702" i="6"/>
  <c r="BI702" i="6" s="1"/>
  <c r="D703" i="6"/>
  <c r="BI703" i="6" s="1"/>
  <c r="D704" i="6"/>
  <c r="BI704" i="6" s="1"/>
  <c r="D705" i="6"/>
  <c r="BI705" i="6" s="1"/>
  <c r="D706" i="6"/>
  <c r="BI706" i="6" s="1"/>
  <c r="D707" i="6"/>
  <c r="BI707" i="6" s="1"/>
  <c r="D708" i="6"/>
  <c r="BI708" i="6" s="1"/>
  <c r="D709" i="6"/>
  <c r="BI709" i="6" s="1"/>
  <c r="D710" i="6"/>
  <c r="BI710" i="6" s="1"/>
  <c r="D711" i="6"/>
  <c r="BI711" i="6" s="1"/>
  <c r="D712" i="6"/>
  <c r="BI712" i="6" s="1"/>
  <c r="D713" i="6"/>
  <c r="BI713" i="6" s="1"/>
  <c r="D714" i="6"/>
  <c r="BI714" i="6" s="1"/>
  <c r="D715" i="6"/>
  <c r="BI715" i="6" s="1"/>
  <c r="D716" i="6"/>
  <c r="BI716" i="6" s="1"/>
  <c r="D717" i="6"/>
  <c r="BI717" i="6" s="1"/>
  <c r="D718" i="6"/>
  <c r="BI718" i="6" s="1"/>
  <c r="D719" i="6"/>
  <c r="BI719" i="6" s="1"/>
  <c r="D720" i="6"/>
  <c r="BI720" i="6" s="1"/>
  <c r="D721" i="6"/>
  <c r="BI721" i="6" s="1"/>
  <c r="D722" i="6"/>
  <c r="BI722" i="6" s="1"/>
  <c r="D723" i="6"/>
  <c r="BI723" i="6" s="1"/>
  <c r="D724" i="6"/>
  <c r="BI724" i="6" s="1"/>
  <c r="D725" i="6"/>
  <c r="BI725" i="6" s="1"/>
  <c r="D726" i="6"/>
  <c r="BI726" i="6" s="1"/>
  <c r="D727" i="6"/>
  <c r="BI727" i="6" s="1"/>
  <c r="D728" i="6"/>
  <c r="BI728" i="6" s="1"/>
  <c r="D729" i="6"/>
  <c r="BI729" i="6" s="1"/>
  <c r="D730" i="6"/>
  <c r="BI730" i="6" s="1"/>
  <c r="D731" i="6"/>
  <c r="BI731" i="6" s="1"/>
  <c r="D732" i="6"/>
  <c r="BI732" i="6" s="1"/>
  <c r="D733" i="6"/>
  <c r="BI733" i="6" s="1"/>
  <c r="D734" i="6"/>
  <c r="BI734" i="6" s="1"/>
  <c r="D735" i="6"/>
  <c r="BI735" i="6" s="1"/>
  <c r="D736" i="6"/>
  <c r="BI736" i="6" s="1"/>
  <c r="D737" i="6"/>
  <c r="BI737" i="6" s="1"/>
  <c r="D738" i="6"/>
  <c r="BI738" i="6" s="1"/>
  <c r="D739" i="6"/>
  <c r="BI739" i="6" s="1"/>
  <c r="D740" i="6"/>
  <c r="BI740" i="6" s="1"/>
  <c r="D741" i="6"/>
  <c r="BI741" i="6" s="1"/>
  <c r="D742" i="6"/>
  <c r="BI742" i="6" s="1"/>
  <c r="D743" i="6"/>
  <c r="BI743" i="6" s="1"/>
  <c r="D744" i="6"/>
  <c r="BI744" i="6" s="1"/>
  <c r="D745" i="6"/>
  <c r="BI745" i="6" s="1"/>
  <c r="D746" i="6"/>
  <c r="BI746" i="6" s="1"/>
  <c r="D747" i="6"/>
  <c r="BI747" i="6" s="1"/>
  <c r="D748" i="6"/>
  <c r="BI748" i="6" s="1"/>
  <c r="D749" i="6"/>
  <c r="BI749" i="6" s="1"/>
  <c r="D750" i="6"/>
  <c r="BI750" i="6" s="1"/>
  <c r="D751" i="6"/>
  <c r="BI751" i="6" s="1"/>
  <c r="D752" i="6"/>
  <c r="BI752" i="6" s="1"/>
  <c r="D753" i="6"/>
  <c r="BI753" i="6" s="1"/>
  <c r="D754" i="6"/>
  <c r="BI754" i="6" s="1"/>
  <c r="D755" i="6"/>
  <c r="BI755" i="6" s="1"/>
  <c r="D756" i="6"/>
  <c r="BI756" i="6" s="1"/>
  <c r="D757" i="6"/>
  <c r="BI757" i="6" s="1"/>
  <c r="D758" i="6"/>
  <c r="BI758" i="6" s="1"/>
  <c r="D759" i="6"/>
  <c r="BI759" i="6" s="1"/>
  <c r="D760" i="6"/>
  <c r="BI760" i="6" s="1"/>
  <c r="D761" i="6"/>
  <c r="BI761" i="6" s="1"/>
  <c r="D762" i="6"/>
  <c r="BI762" i="6" s="1"/>
  <c r="D763" i="6"/>
  <c r="BI763" i="6" s="1"/>
  <c r="D764" i="6"/>
  <c r="BI764" i="6" s="1"/>
  <c r="D765" i="6"/>
  <c r="BI765" i="6" s="1"/>
  <c r="D766" i="6"/>
  <c r="BI766" i="6" s="1"/>
  <c r="D767" i="6"/>
  <c r="BI767" i="6" s="1"/>
  <c r="D768" i="6"/>
  <c r="BI768" i="6" s="1"/>
  <c r="D769" i="6"/>
  <c r="BI769" i="6" s="1"/>
  <c r="D770" i="6"/>
  <c r="BI770" i="6" s="1"/>
  <c r="D771" i="6"/>
  <c r="BI771" i="6" s="1"/>
  <c r="D772" i="6"/>
  <c r="BI772" i="6" s="1"/>
  <c r="D773" i="6"/>
  <c r="BI773" i="6" s="1"/>
  <c r="D774" i="6"/>
  <c r="BI774" i="6" s="1"/>
  <c r="D775" i="6"/>
  <c r="BI775" i="6" s="1"/>
  <c r="D776" i="6"/>
  <c r="BI776" i="6" s="1"/>
  <c r="D777" i="6"/>
  <c r="BI777" i="6" s="1"/>
  <c r="D778" i="6"/>
  <c r="BI778" i="6" s="1"/>
  <c r="D779" i="6"/>
  <c r="BI779" i="6" s="1"/>
  <c r="D780" i="6"/>
  <c r="BI780" i="6" s="1"/>
  <c r="D781" i="6"/>
  <c r="BI781" i="6" s="1"/>
  <c r="D782" i="6"/>
  <c r="BI782" i="6" s="1"/>
  <c r="D783" i="6"/>
  <c r="BI783" i="6" s="1"/>
  <c r="D784" i="6"/>
  <c r="BI784" i="6" s="1"/>
  <c r="D785" i="6"/>
  <c r="BI785" i="6" s="1"/>
  <c r="D786" i="6"/>
  <c r="BI786" i="6" s="1"/>
  <c r="D787" i="6"/>
  <c r="BI787" i="6" s="1"/>
  <c r="D788" i="6"/>
  <c r="BI788" i="6" s="1"/>
  <c r="D789" i="6"/>
  <c r="BI789" i="6" s="1"/>
  <c r="D790" i="6"/>
  <c r="BI790" i="6" s="1"/>
  <c r="D791" i="6"/>
  <c r="BI791" i="6" s="1"/>
  <c r="D792" i="6"/>
  <c r="BI792" i="6" s="1"/>
  <c r="D793" i="6"/>
  <c r="BI793" i="6" s="1"/>
  <c r="D794" i="6"/>
  <c r="BI794" i="6" s="1"/>
  <c r="D795" i="6"/>
  <c r="BI795" i="6" s="1"/>
  <c r="D796" i="6"/>
  <c r="BI796" i="6" s="1"/>
  <c r="D797" i="6"/>
  <c r="BI797" i="6" s="1"/>
  <c r="D798" i="6"/>
  <c r="BI798" i="6" s="1"/>
  <c r="D799" i="6"/>
  <c r="BI799" i="6" s="1"/>
  <c r="D800" i="6"/>
  <c r="BI800" i="6" s="1"/>
  <c r="D801" i="6"/>
  <c r="BI801" i="6" s="1"/>
  <c r="D802" i="6"/>
  <c r="BI802" i="6" s="1"/>
  <c r="D803" i="6"/>
  <c r="BI803" i="6" s="1"/>
  <c r="D804" i="6"/>
  <c r="BI804" i="6" s="1"/>
  <c r="D805" i="6"/>
  <c r="BI805" i="6" s="1"/>
  <c r="D806" i="6"/>
  <c r="BI806" i="6" s="1"/>
  <c r="D807" i="6"/>
  <c r="BI807" i="6" s="1"/>
  <c r="D808" i="6"/>
  <c r="BI808" i="6" s="1"/>
  <c r="D809" i="6"/>
  <c r="BI809" i="6" s="1"/>
  <c r="D810" i="6"/>
  <c r="BI810" i="6" s="1"/>
  <c r="D811" i="6"/>
  <c r="BI811" i="6" s="1"/>
  <c r="D812" i="6"/>
  <c r="BI812" i="6" s="1"/>
  <c r="D813" i="6"/>
  <c r="BI813" i="6" s="1"/>
  <c r="D814" i="6"/>
  <c r="BI814" i="6" s="1"/>
  <c r="D815" i="6"/>
  <c r="BI815" i="6" s="1"/>
  <c r="D816" i="6"/>
  <c r="BI816" i="6" s="1"/>
  <c r="D817" i="6"/>
  <c r="BI817" i="6" s="1"/>
  <c r="D818" i="6"/>
  <c r="BI818" i="6" s="1"/>
  <c r="D819" i="6"/>
  <c r="BI819" i="6" s="1"/>
  <c r="D820" i="6"/>
  <c r="BI820" i="6" s="1"/>
  <c r="D821" i="6"/>
  <c r="BI821" i="6" s="1"/>
  <c r="D822" i="6"/>
  <c r="BI822" i="6" s="1"/>
  <c r="D823" i="6"/>
  <c r="BI823" i="6" s="1"/>
  <c r="D824" i="6"/>
  <c r="BI824" i="6" s="1"/>
  <c r="D825" i="6"/>
  <c r="BI825" i="6" s="1"/>
  <c r="D826" i="6"/>
  <c r="BI826" i="6" s="1"/>
  <c r="D827" i="6"/>
  <c r="BI827" i="6" s="1"/>
  <c r="D828" i="6"/>
  <c r="BI828" i="6" s="1"/>
  <c r="D829" i="6"/>
  <c r="BI829" i="6" s="1"/>
  <c r="D830" i="6"/>
  <c r="BI830" i="6" s="1"/>
  <c r="D831" i="6"/>
  <c r="BI831" i="6" s="1"/>
  <c r="D832" i="6"/>
  <c r="BI832" i="6" s="1"/>
  <c r="D833" i="6"/>
  <c r="BI833" i="6" s="1"/>
  <c r="D834" i="6"/>
  <c r="BI834" i="6" s="1"/>
  <c r="D835" i="6"/>
  <c r="BI835" i="6" s="1"/>
  <c r="D836" i="6"/>
  <c r="BI836" i="6" s="1"/>
  <c r="D837" i="6"/>
  <c r="BI837" i="6" s="1"/>
  <c r="D838" i="6"/>
  <c r="BI838" i="6" s="1"/>
  <c r="D839" i="6"/>
  <c r="BI839" i="6" s="1"/>
  <c r="D840" i="6"/>
  <c r="BI840" i="6" s="1"/>
  <c r="D841" i="6"/>
  <c r="BI841" i="6" s="1"/>
  <c r="D842" i="6"/>
  <c r="BI842" i="6" s="1"/>
  <c r="D843" i="6"/>
  <c r="BI843" i="6" s="1"/>
  <c r="D844" i="6"/>
  <c r="BI844" i="6" s="1"/>
  <c r="D845" i="6"/>
  <c r="BI845" i="6" s="1"/>
  <c r="D846" i="6"/>
  <c r="BI846" i="6" s="1"/>
  <c r="D847" i="6"/>
  <c r="BI847" i="6" s="1"/>
  <c r="D848" i="6"/>
  <c r="BI848" i="6" s="1"/>
  <c r="D849" i="6"/>
  <c r="BI849" i="6" s="1"/>
  <c r="D850" i="6"/>
  <c r="BI850" i="6" s="1"/>
  <c r="D851" i="6"/>
  <c r="BI851" i="6" s="1"/>
  <c r="D852" i="6"/>
  <c r="BI852" i="6" s="1"/>
  <c r="D853" i="6"/>
  <c r="BI853" i="6" s="1"/>
  <c r="D854" i="6"/>
  <c r="BI854" i="6" s="1"/>
  <c r="D855" i="6"/>
  <c r="BI855" i="6" s="1"/>
  <c r="D856" i="6"/>
  <c r="BI856" i="6" s="1"/>
  <c r="D857" i="6"/>
  <c r="BI857" i="6" s="1"/>
  <c r="D858" i="6"/>
  <c r="BI858" i="6" s="1"/>
  <c r="D859" i="6"/>
  <c r="BI859" i="6" s="1"/>
  <c r="D860" i="6"/>
  <c r="BI860" i="6" s="1"/>
  <c r="D861" i="6"/>
  <c r="BI861" i="6" s="1"/>
  <c r="D862" i="6"/>
  <c r="BI862" i="6" s="1"/>
  <c r="D863" i="6"/>
  <c r="BI863" i="6" s="1"/>
  <c r="D864" i="6"/>
  <c r="BI864" i="6" s="1"/>
  <c r="D865" i="6"/>
  <c r="BI865" i="6" s="1"/>
  <c r="D866" i="6"/>
  <c r="BI866" i="6" s="1"/>
  <c r="D867" i="6"/>
  <c r="BI867" i="6" s="1"/>
  <c r="D868" i="6"/>
  <c r="BI868" i="6" s="1"/>
  <c r="D869" i="6"/>
  <c r="BI869" i="6" s="1"/>
  <c r="D870" i="6"/>
  <c r="BI870" i="6" s="1"/>
  <c r="D871" i="6"/>
  <c r="BI871" i="6" s="1"/>
  <c r="D872" i="6"/>
  <c r="BI872" i="6" s="1"/>
  <c r="D873" i="6"/>
  <c r="BI873" i="6" s="1"/>
  <c r="D874" i="6"/>
  <c r="BI874" i="6" s="1"/>
  <c r="D875" i="6"/>
  <c r="BI875" i="6" s="1"/>
  <c r="D876" i="6"/>
  <c r="BI876" i="6" s="1"/>
  <c r="D877" i="6"/>
  <c r="BI877" i="6" s="1"/>
  <c r="D878" i="6"/>
  <c r="BI878" i="6" s="1"/>
  <c r="D879" i="6"/>
  <c r="BI879" i="6" s="1"/>
  <c r="D880" i="6"/>
  <c r="BI880" i="6" s="1"/>
  <c r="D881" i="6"/>
  <c r="BI881" i="6" s="1"/>
  <c r="D882" i="6"/>
  <c r="BI882" i="6" s="1"/>
  <c r="D883" i="6"/>
  <c r="BI883" i="6" s="1"/>
  <c r="D884" i="6"/>
  <c r="BI884" i="6" s="1"/>
  <c r="D885" i="6"/>
  <c r="BI885" i="6" s="1"/>
  <c r="D886" i="6"/>
  <c r="BI886" i="6" s="1"/>
  <c r="D887" i="6"/>
  <c r="BI887" i="6" s="1"/>
  <c r="D888" i="6"/>
  <c r="BI888" i="6" s="1"/>
  <c r="D889" i="6"/>
  <c r="BI889" i="6" s="1"/>
  <c r="D890" i="6"/>
  <c r="BI890" i="6" s="1"/>
  <c r="D891" i="6"/>
  <c r="BI891" i="6" s="1"/>
  <c r="D892" i="6"/>
  <c r="BI892" i="6" s="1"/>
  <c r="D893" i="6"/>
  <c r="BI893" i="6" s="1"/>
  <c r="D894" i="6"/>
  <c r="BI894" i="6" s="1"/>
  <c r="D895" i="6"/>
  <c r="BI895" i="6" s="1"/>
  <c r="D896" i="6"/>
  <c r="BI896" i="6" s="1"/>
  <c r="D897" i="6"/>
  <c r="BI897" i="6" s="1"/>
  <c r="D898" i="6"/>
  <c r="BI898" i="6" s="1"/>
  <c r="D899" i="6"/>
  <c r="BI899" i="6" s="1"/>
  <c r="D900" i="6"/>
  <c r="BI900" i="6" s="1"/>
  <c r="D901" i="6"/>
  <c r="BI901" i="6" s="1"/>
  <c r="D902" i="6"/>
  <c r="BI902" i="6" s="1"/>
  <c r="D903" i="6"/>
  <c r="BI903" i="6" s="1"/>
  <c r="D904" i="6"/>
  <c r="BI904" i="6" s="1"/>
  <c r="D905" i="6"/>
  <c r="BI905" i="6" s="1"/>
  <c r="D906" i="6"/>
  <c r="BI906" i="6" s="1"/>
  <c r="D907" i="6"/>
  <c r="BI907" i="6" s="1"/>
  <c r="D908" i="6"/>
  <c r="BI908" i="6" s="1"/>
  <c r="D909" i="6"/>
  <c r="BI909" i="6" s="1"/>
  <c r="D910" i="6"/>
  <c r="BI910" i="6" s="1"/>
  <c r="D911" i="6"/>
  <c r="BI911" i="6" s="1"/>
  <c r="D912" i="6"/>
  <c r="BI912" i="6" s="1"/>
  <c r="D913" i="6"/>
  <c r="BI913" i="6" s="1"/>
  <c r="D914" i="6"/>
  <c r="BI914" i="6" s="1"/>
  <c r="D915" i="6"/>
  <c r="BI915" i="6" s="1"/>
  <c r="D916" i="6"/>
  <c r="BI916" i="6" s="1"/>
  <c r="D917" i="6"/>
  <c r="BI917" i="6" s="1"/>
  <c r="D918" i="6"/>
  <c r="BI918" i="6" s="1"/>
  <c r="D919" i="6"/>
  <c r="BI919" i="6" s="1"/>
  <c r="D920" i="6"/>
  <c r="BI920" i="6" s="1"/>
  <c r="D921" i="6"/>
  <c r="BI921" i="6" s="1"/>
  <c r="D922" i="6"/>
  <c r="BI922" i="6" s="1"/>
  <c r="D923" i="6"/>
  <c r="BI923" i="6" s="1"/>
  <c r="D924" i="6"/>
  <c r="BI924" i="6" s="1"/>
  <c r="D925" i="6"/>
  <c r="BI925" i="6" s="1"/>
  <c r="D926" i="6"/>
  <c r="BI926" i="6" s="1"/>
  <c r="D927" i="6"/>
  <c r="BI927" i="6" s="1"/>
  <c r="D928" i="6"/>
  <c r="BI928" i="6" s="1"/>
  <c r="D929" i="6"/>
  <c r="BI929" i="6" s="1"/>
  <c r="D930" i="6"/>
  <c r="BI930" i="6" s="1"/>
  <c r="D931" i="6"/>
  <c r="BI931" i="6" s="1"/>
  <c r="D932" i="6"/>
  <c r="BI932" i="6" s="1"/>
  <c r="D933" i="6"/>
  <c r="BI933" i="6" s="1"/>
  <c r="D934" i="6"/>
  <c r="BI934" i="6" s="1"/>
  <c r="D935" i="6"/>
  <c r="BI935" i="6" s="1"/>
  <c r="D936" i="6"/>
  <c r="BI936" i="6" s="1"/>
  <c r="D937" i="6"/>
  <c r="BI937" i="6" s="1"/>
  <c r="D938" i="6"/>
  <c r="BI938" i="6" s="1"/>
  <c r="D939" i="6"/>
  <c r="BI939" i="6" s="1"/>
  <c r="D940" i="6"/>
  <c r="BI940" i="6" s="1"/>
  <c r="D941" i="6"/>
  <c r="BI941" i="6" s="1"/>
  <c r="D942" i="6"/>
  <c r="BI942" i="6" s="1"/>
  <c r="D943" i="6"/>
  <c r="BI943" i="6" s="1"/>
  <c r="D944" i="6"/>
  <c r="BI944" i="6" s="1"/>
  <c r="D945" i="6"/>
  <c r="BI945" i="6" s="1"/>
  <c r="D946" i="6"/>
  <c r="BI946" i="6" s="1"/>
  <c r="D947" i="6"/>
  <c r="BI947" i="6" s="1"/>
  <c r="D948" i="6"/>
  <c r="BI948" i="6" s="1"/>
  <c r="D949" i="6"/>
  <c r="BI949" i="6" s="1"/>
  <c r="D950" i="6"/>
  <c r="BI950" i="6" s="1"/>
  <c r="D951" i="6"/>
  <c r="BI951" i="6" s="1"/>
  <c r="D952" i="6"/>
  <c r="BI952" i="6" s="1"/>
  <c r="D953" i="6"/>
  <c r="BI953" i="6" s="1"/>
  <c r="D954" i="6"/>
  <c r="BI954" i="6" s="1"/>
  <c r="D955" i="6"/>
  <c r="BI955" i="6" s="1"/>
  <c r="D956" i="6"/>
  <c r="BI956" i="6" s="1"/>
  <c r="D957" i="6"/>
  <c r="BI957" i="6" s="1"/>
  <c r="D958" i="6"/>
  <c r="BI958" i="6" s="1"/>
  <c r="D959" i="6"/>
  <c r="BI959" i="6" s="1"/>
  <c r="D960" i="6"/>
  <c r="BI960" i="6" s="1"/>
  <c r="D961" i="6"/>
  <c r="BI961" i="6" s="1"/>
  <c r="D962" i="6"/>
  <c r="BI962" i="6" s="1"/>
  <c r="D963" i="6"/>
  <c r="BI963" i="6" s="1"/>
  <c r="D964" i="6"/>
  <c r="BI964" i="6" s="1"/>
  <c r="D965" i="6"/>
  <c r="BI965" i="6" s="1"/>
  <c r="D966" i="6"/>
  <c r="BI966" i="6" s="1"/>
  <c r="D967" i="6"/>
  <c r="BI967" i="6" s="1"/>
  <c r="D968" i="6"/>
  <c r="BI968" i="6" s="1"/>
  <c r="D969" i="6"/>
  <c r="BI969" i="6" s="1"/>
  <c r="D970" i="6"/>
  <c r="BI970" i="6" s="1"/>
  <c r="D971" i="6"/>
  <c r="BI971" i="6" s="1"/>
  <c r="D972" i="6"/>
  <c r="BI972" i="6" s="1"/>
  <c r="D973" i="6"/>
  <c r="BI973" i="6" s="1"/>
  <c r="D974" i="6"/>
  <c r="BI974" i="6" s="1"/>
  <c r="D975" i="6"/>
  <c r="BI975" i="6" s="1"/>
  <c r="D976" i="6"/>
  <c r="BI976" i="6" s="1"/>
  <c r="D977" i="6"/>
  <c r="BI977" i="6" s="1"/>
  <c r="D978" i="6"/>
  <c r="BI978" i="6" s="1"/>
  <c r="D979" i="6"/>
  <c r="BI979" i="6" s="1"/>
  <c r="D980" i="6"/>
  <c r="BI980" i="6" s="1"/>
  <c r="D981" i="6"/>
  <c r="BI981" i="6" s="1"/>
  <c r="D982" i="6"/>
  <c r="BI982" i="6" s="1"/>
  <c r="D983" i="6"/>
  <c r="BI983" i="6" s="1"/>
  <c r="D984" i="6"/>
  <c r="BI984" i="6" s="1"/>
  <c r="D985" i="6"/>
  <c r="BI985" i="6" s="1"/>
  <c r="D986" i="6"/>
  <c r="BI986" i="6" s="1"/>
  <c r="D987" i="6"/>
  <c r="BI987" i="6" s="1"/>
  <c r="D988" i="6"/>
  <c r="BI988" i="6" s="1"/>
  <c r="D989" i="6"/>
  <c r="BI989" i="6" s="1"/>
  <c r="D990" i="6"/>
  <c r="BI990" i="6" s="1"/>
  <c r="D991" i="6"/>
  <c r="BI991" i="6" s="1"/>
  <c r="D992" i="6"/>
  <c r="BI992" i="6" s="1"/>
  <c r="D993" i="6"/>
  <c r="BI993" i="6" s="1"/>
  <c r="D994" i="6"/>
  <c r="BI994" i="6" s="1"/>
  <c r="D995" i="6"/>
  <c r="BI995" i="6" s="1"/>
  <c r="D996" i="6"/>
  <c r="BI996" i="6" s="1"/>
  <c r="D997" i="6"/>
  <c r="BI997" i="6" s="1"/>
  <c r="D998" i="6"/>
  <c r="BI998" i="6" s="1"/>
  <c r="D999" i="6"/>
  <c r="BI999" i="6" s="1"/>
  <c r="D1000" i="6"/>
  <c r="BI1000" i="6" s="1"/>
  <c r="D1001" i="6"/>
  <c r="BI1001" i="6" s="1"/>
  <c r="D1002" i="6"/>
  <c r="BI1002" i="6" s="1"/>
  <c r="D1003" i="6"/>
  <c r="D1004" i="6"/>
  <c r="D1005" i="6"/>
  <c r="D1006" i="6"/>
  <c r="D1007" i="6"/>
  <c r="D1008" i="6"/>
  <c r="D1009" i="6"/>
  <c r="D1010" i="6"/>
  <c r="D1011" i="6"/>
  <c r="D1012" i="6"/>
  <c r="D1013" i="6"/>
  <c r="D1014" i="6"/>
  <c r="D1015" i="6"/>
  <c r="D1016" i="6"/>
  <c r="D1017" i="6"/>
  <c r="D1018" i="6"/>
  <c r="D1019" i="6"/>
  <c r="D1020" i="6"/>
  <c r="D1021" i="6"/>
  <c r="D1022" i="6"/>
  <c r="D1023" i="6"/>
  <c r="D1024" i="6"/>
  <c r="D1025" i="6"/>
  <c r="D1026" i="6"/>
  <c r="D1027" i="6"/>
  <c r="D1028" i="6"/>
  <c r="D1029" i="6"/>
  <c r="D1030" i="6"/>
  <c r="D1031" i="6"/>
  <c r="D1032" i="6"/>
  <c r="D1033" i="6"/>
  <c r="D1034" i="6"/>
  <c r="D1035" i="6"/>
  <c r="D1036" i="6"/>
  <c r="D1037" i="6"/>
  <c r="D1038" i="6"/>
  <c r="D1039" i="6"/>
  <c r="D1040" i="6"/>
  <c r="D1041" i="6"/>
  <c r="D1042" i="6"/>
  <c r="D1043" i="6"/>
  <c r="D1044" i="6"/>
  <c r="D1045" i="6"/>
  <c r="D1046" i="6"/>
  <c r="D1047" i="6"/>
  <c r="D1048" i="6"/>
  <c r="D1049" i="6"/>
  <c r="D1050" i="6"/>
  <c r="D1051" i="6"/>
  <c r="D1052" i="6"/>
  <c r="D1053" i="6"/>
  <c r="D1054" i="6"/>
  <c r="D1055" i="6"/>
  <c r="D1056" i="6"/>
  <c r="D1057" i="6"/>
  <c r="D1058" i="6"/>
  <c r="D1059" i="6"/>
  <c r="D1060" i="6"/>
  <c r="D1061" i="6"/>
  <c r="D1062" i="6"/>
  <c r="D1063" i="6"/>
  <c r="D1064" i="6"/>
  <c r="D1065" i="6"/>
  <c r="D1066" i="6"/>
  <c r="D1067" i="6"/>
  <c r="D1068" i="6"/>
  <c r="D1069" i="6"/>
  <c r="D1070" i="6"/>
  <c r="D1071" i="6"/>
  <c r="D1072" i="6"/>
  <c r="D1073" i="6"/>
  <c r="D1074" i="6"/>
  <c r="D1075" i="6"/>
  <c r="D1076" i="6"/>
  <c r="D1077" i="6"/>
  <c r="D1078" i="6"/>
  <c r="D1079" i="6"/>
  <c r="D1080" i="6"/>
  <c r="D1081" i="6"/>
  <c r="D1082" i="6"/>
  <c r="D1083" i="6"/>
  <c r="D1084" i="6"/>
  <c r="D1085" i="6"/>
  <c r="D1086" i="6"/>
  <c r="D1087" i="6"/>
  <c r="D1088" i="6"/>
  <c r="D1089" i="6"/>
  <c r="D1090" i="6"/>
  <c r="D1091" i="6"/>
  <c r="D1092" i="6"/>
  <c r="D1093" i="6"/>
  <c r="D1094" i="6"/>
  <c r="D1095" i="6"/>
  <c r="D1096" i="6"/>
  <c r="D1097" i="6"/>
  <c r="D1098" i="6"/>
  <c r="D1099" i="6"/>
  <c r="D1100" i="6"/>
  <c r="D1101" i="6"/>
  <c r="D1102" i="6"/>
  <c r="D1103" i="6"/>
  <c r="D1104" i="6"/>
  <c r="D1105" i="6"/>
  <c r="D1106" i="6"/>
  <c r="D1107" i="6"/>
  <c r="D1108" i="6"/>
  <c r="D1109" i="6"/>
  <c r="D1110" i="6"/>
  <c r="D1111" i="6"/>
  <c r="D1112" i="6"/>
  <c r="D1113" i="6"/>
  <c r="D1114" i="6"/>
  <c r="D1115" i="6"/>
  <c r="D1116" i="6"/>
  <c r="D1117" i="6"/>
  <c r="D1118" i="6"/>
  <c r="D1119" i="6"/>
  <c r="D1120" i="6"/>
  <c r="D1121" i="6"/>
  <c r="D1122" i="6"/>
  <c r="D1123" i="6"/>
  <c r="D1124" i="6"/>
  <c r="D1125" i="6"/>
  <c r="D1126" i="6"/>
  <c r="D1127" i="6"/>
  <c r="D1128" i="6"/>
  <c r="D1129" i="6"/>
  <c r="D1130" i="6"/>
  <c r="D1131" i="6"/>
  <c r="D1132" i="6"/>
  <c r="D1133" i="6"/>
  <c r="D1134" i="6"/>
  <c r="D1135" i="6"/>
  <c r="D1136" i="6"/>
  <c r="D1137" i="6"/>
  <c r="D1138" i="6"/>
  <c r="D1139" i="6"/>
  <c r="D1140" i="6"/>
  <c r="D1141" i="6"/>
  <c r="D1142" i="6"/>
  <c r="D1143" i="6"/>
  <c r="D1144" i="6"/>
  <c r="D1145" i="6"/>
  <c r="D1146" i="6"/>
  <c r="D1147" i="6"/>
  <c r="D1148" i="6"/>
  <c r="D1149" i="6"/>
  <c r="D1150" i="6"/>
  <c r="D1151" i="6"/>
  <c r="D1152" i="6"/>
  <c r="D1153" i="6"/>
  <c r="D1154" i="6"/>
  <c r="D1155" i="6"/>
  <c r="D1156" i="6"/>
  <c r="D1157" i="6"/>
  <c r="D1158" i="6"/>
  <c r="D1159" i="6"/>
  <c r="D1160" i="6"/>
  <c r="D1161" i="6"/>
  <c r="D1162" i="6"/>
  <c r="D1163" i="6"/>
  <c r="D1164" i="6"/>
  <c r="D1165" i="6"/>
  <c r="D1166" i="6"/>
  <c r="D1167" i="6"/>
  <c r="D1168" i="6"/>
  <c r="D1169" i="6"/>
  <c r="D1170" i="6"/>
  <c r="D1171" i="6"/>
  <c r="D1172" i="6"/>
  <c r="D1173" i="6"/>
  <c r="D1174" i="6"/>
  <c r="D1175" i="6"/>
  <c r="D1176" i="6"/>
  <c r="D1177" i="6"/>
  <c r="D1178" i="6"/>
  <c r="D1179" i="6"/>
  <c r="D1180" i="6"/>
  <c r="D1181" i="6"/>
  <c r="D1182" i="6"/>
  <c r="D1183" i="6"/>
  <c r="D1184" i="6"/>
  <c r="D1185" i="6"/>
  <c r="D1186" i="6"/>
  <c r="D1187" i="6"/>
  <c r="D1188" i="6"/>
  <c r="D1189" i="6"/>
  <c r="D1190" i="6"/>
  <c r="D1191" i="6"/>
  <c r="D1192" i="6"/>
  <c r="D1193" i="6"/>
  <c r="D1194" i="6"/>
  <c r="D1195" i="6"/>
  <c r="D1196" i="6"/>
  <c r="D1197" i="6"/>
  <c r="D1198" i="6"/>
  <c r="D1199" i="6"/>
  <c r="D1200" i="6"/>
  <c r="D1201" i="6"/>
  <c r="D1202" i="6"/>
  <c r="D1203" i="6"/>
  <c r="D1204" i="6"/>
  <c r="D1205" i="6"/>
  <c r="D1206" i="6"/>
  <c r="D1207" i="6"/>
  <c r="D1208" i="6"/>
  <c r="D1209" i="6"/>
  <c r="D1210" i="6"/>
  <c r="D1211" i="6"/>
  <c r="D1212" i="6"/>
  <c r="D1213" i="6"/>
  <c r="D1214" i="6"/>
  <c r="D1215" i="6"/>
  <c r="D1216" i="6"/>
  <c r="D1217" i="6"/>
  <c r="D1218" i="6"/>
  <c r="D1219" i="6"/>
  <c r="D1220" i="6"/>
  <c r="D1221" i="6"/>
  <c r="D1222" i="6"/>
  <c r="D1223" i="6"/>
  <c r="D1224" i="6"/>
  <c r="D1225" i="6"/>
  <c r="D1226" i="6"/>
  <c r="D1227" i="6"/>
  <c r="D1228" i="6"/>
  <c r="D1229" i="6"/>
  <c r="D1230" i="6"/>
  <c r="D1231" i="6"/>
  <c r="D1232" i="6"/>
  <c r="D1233" i="6"/>
  <c r="D1234" i="6"/>
  <c r="D1235" i="6"/>
  <c r="D1236" i="6"/>
  <c r="D1237" i="6"/>
  <c r="D1238" i="6"/>
  <c r="D1239" i="6"/>
  <c r="D1240" i="6"/>
  <c r="D1241" i="6"/>
  <c r="D1242" i="6"/>
  <c r="D1243" i="6"/>
  <c r="D1244" i="6"/>
  <c r="D1245" i="6"/>
  <c r="D1246" i="6"/>
  <c r="D1247" i="6"/>
  <c r="D1248" i="6"/>
  <c r="D1249" i="6"/>
  <c r="D1250" i="6"/>
  <c r="D1251" i="6"/>
  <c r="D1252" i="6"/>
  <c r="D1253" i="6"/>
  <c r="D1254" i="6"/>
  <c r="D1255" i="6"/>
  <c r="D1256" i="6"/>
  <c r="D1257" i="6"/>
  <c r="D1258" i="6"/>
  <c r="D1259" i="6"/>
  <c r="D1260" i="6"/>
  <c r="D1261" i="6"/>
  <c r="D1262" i="6"/>
  <c r="D1263" i="6"/>
  <c r="D1264" i="6"/>
  <c r="D1265" i="6"/>
  <c r="D1266" i="6"/>
  <c r="D1267" i="6"/>
  <c r="D1268" i="6"/>
  <c r="D1269" i="6"/>
  <c r="D1270" i="6"/>
  <c r="D1271" i="6"/>
  <c r="D1272" i="6"/>
  <c r="D1273" i="6"/>
  <c r="D1274" i="6"/>
  <c r="D1275" i="6"/>
  <c r="D1276" i="6"/>
  <c r="D1277" i="6"/>
  <c r="D1278" i="6"/>
  <c r="D1279" i="6"/>
  <c r="D1280" i="6"/>
  <c r="D1281" i="6"/>
  <c r="D1282" i="6"/>
  <c r="D1283" i="6"/>
  <c r="D1284" i="6"/>
  <c r="D1285" i="6"/>
  <c r="D1286" i="6"/>
  <c r="D1287" i="6"/>
  <c r="D1288" i="6"/>
  <c r="D1289" i="6"/>
  <c r="D1290" i="6"/>
  <c r="D1291" i="6"/>
  <c r="D1292" i="6"/>
  <c r="D1293" i="6"/>
  <c r="D1294" i="6"/>
  <c r="D1295" i="6"/>
  <c r="D1296" i="6"/>
  <c r="D1297" i="6"/>
  <c r="D1298" i="6"/>
  <c r="D1299" i="6"/>
  <c r="D1300" i="6"/>
  <c r="D1301" i="6"/>
  <c r="D1302" i="6"/>
  <c r="D1303" i="6"/>
  <c r="D1304" i="6"/>
  <c r="D1305" i="6"/>
  <c r="D1306" i="6"/>
  <c r="D1307" i="6"/>
  <c r="D1308" i="6"/>
  <c r="D1309" i="6"/>
  <c r="D1310" i="6"/>
  <c r="D1311" i="6"/>
  <c r="D1312" i="6"/>
  <c r="D1313" i="6"/>
  <c r="D1314" i="6"/>
  <c r="D1315" i="6"/>
  <c r="D1316" i="6"/>
  <c r="D1317" i="6"/>
  <c r="D1318" i="6"/>
  <c r="D1319" i="6"/>
  <c r="D1320" i="6"/>
  <c r="D1321" i="6"/>
  <c r="D1322" i="6"/>
  <c r="D1323" i="6"/>
  <c r="D1324" i="6"/>
  <c r="D1325" i="6"/>
  <c r="D1326" i="6"/>
  <c r="D1327" i="6"/>
  <c r="D1328" i="6"/>
  <c r="D1329" i="6"/>
  <c r="D1330" i="6"/>
  <c r="D1331" i="6"/>
  <c r="D1332" i="6"/>
  <c r="D1333" i="6"/>
  <c r="D1334" i="6"/>
  <c r="D1335" i="6"/>
  <c r="D1336" i="6"/>
  <c r="D1337" i="6"/>
  <c r="D1338" i="6"/>
  <c r="D1339" i="6"/>
  <c r="D1340" i="6"/>
  <c r="D1341" i="6"/>
  <c r="D1342" i="6"/>
  <c r="D1343" i="6"/>
  <c r="D1344" i="6"/>
  <c r="D1345" i="6"/>
  <c r="D1346" i="6"/>
  <c r="D1347" i="6"/>
  <c r="D1348" i="6"/>
  <c r="D1349" i="6"/>
  <c r="D1350" i="6"/>
  <c r="D1351" i="6"/>
  <c r="D1352" i="6"/>
  <c r="D1353" i="6"/>
  <c r="D1354" i="6"/>
  <c r="D1355" i="6"/>
  <c r="D1356" i="6"/>
  <c r="D1357" i="6"/>
  <c r="D1358" i="6"/>
  <c r="D1359" i="6"/>
  <c r="D1360" i="6"/>
  <c r="D1361" i="6"/>
  <c r="D1362" i="6"/>
  <c r="D1363" i="6"/>
  <c r="D1364" i="6"/>
  <c r="D1365" i="6"/>
  <c r="D1366" i="6"/>
  <c r="D1367" i="6"/>
  <c r="D1368" i="6"/>
  <c r="D1369" i="6"/>
  <c r="D1370" i="6"/>
  <c r="D1371" i="6"/>
  <c r="D1372" i="6"/>
  <c r="D1373" i="6"/>
  <c r="D1374" i="6"/>
  <c r="D1375" i="6"/>
  <c r="D1376" i="6"/>
  <c r="D1377" i="6"/>
  <c r="D1378" i="6"/>
  <c r="D1379" i="6"/>
  <c r="D1380" i="6"/>
  <c r="D1381" i="6"/>
  <c r="D1382" i="6"/>
  <c r="D1383" i="6"/>
  <c r="D1384" i="6"/>
  <c r="D1385" i="6"/>
  <c r="D1386" i="6"/>
  <c r="D1387" i="6"/>
  <c r="D1388" i="6"/>
  <c r="D1389" i="6"/>
  <c r="D1390" i="6"/>
  <c r="D1391" i="6"/>
  <c r="D1392" i="6"/>
  <c r="D1393" i="6"/>
  <c r="D1394" i="6"/>
  <c r="D1395" i="6"/>
  <c r="D1396" i="6"/>
  <c r="D1397" i="6"/>
  <c r="D1398" i="6"/>
  <c r="D1399" i="6"/>
  <c r="D1400" i="6"/>
  <c r="D1401" i="6"/>
  <c r="D1402" i="6"/>
  <c r="D1403" i="6"/>
  <c r="D1404" i="6"/>
  <c r="D1405" i="6"/>
  <c r="D1406" i="6"/>
  <c r="D1407" i="6"/>
  <c r="D1408" i="6"/>
  <c r="D1409" i="6"/>
  <c r="D1410" i="6"/>
  <c r="D1411" i="6"/>
  <c r="D1412" i="6"/>
  <c r="D1413" i="6"/>
  <c r="D1414" i="6"/>
  <c r="D1415" i="6"/>
  <c r="D1416" i="6"/>
  <c r="D1417" i="6"/>
  <c r="D1418" i="6"/>
  <c r="D1419" i="6"/>
  <c r="D1420" i="6"/>
  <c r="D1421" i="6"/>
  <c r="D1422" i="6"/>
  <c r="D1423" i="6"/>
  <c r="D1424" i="6"/>
  <c r="D1425" i="6"/>
  <c r="D1426" i="6"/>
  <c r="D1427" i="6"/>
  <c r="D1428" i="6"/>
  <c r="D1429" i="6"/>
  <c r="D1430" i="6"/>
  <c r="D1431" i="6"/>
  <c r="D1432" i="6"/>
  <c r="D1433" i="6"/>
  <c r="D1434" i="6"/>
  <c r="D1435" i="6"/>
  <c r="D1436" i="6"/>
  <c r="D1437" i="6"/>
  <c r="D1438" i="6"/>
  <c r="D1439" i="6"/>
  <c r="D1440" i="6"/>
  <c r="D1441" i="6"/>
  <c r="D1442" i="6"/>
  <c r="D1443" i="6"/>
  <c r="D1444" i="6"/>
  <c r="D1445" i="6"/>
  <c r="D1446" i="6"/>
  <c r="D1447" i="6"/>
  <c r="D1448" i="6"/>
  <c r="D1449" i="6"/>
  <c r="D1450" i="6"/>
  <c r="D1451" i="6"/>
  <c r="D1452" i="6"/>
  <c r="D1453" i="6"/>
  <c r="D1454" i="6"/>
  <c r="D1455" i="6"/>
  <c r="D1456" i="6"/>
  <c r="D1457" i="6"/>
  <c r="D1458" i="6"/>
  <c r="D1459" i="6"/>
  <c r="D1460" i="6"/>
  <c r="D1461" i="6"/>
  <c r="D1462" i="6"/>
  <c r="D1463" i="6"/>
  <c r="D1464" i="6"/>
  <c r="D1465" i="6"/>
  <c r="D1466" i="6"/>
  <c r="D1467" i="6"/>
  <c r="D1468" i="6"/>
  <c r="D1469" i="6"/>
  <c r="D1470" i="6"/>
  <c r="D1471" i="6"/>
  <c r="D1472" i="6"/>
  <c r="D1473" i="6"/>
  <c r="D1474" i="6"/>
  <c r="D1475" i="6"/>
  <c r="D1476" i="6"/>
  <c r="D1477" i="6"/>
  <c r="D1478" i="6"/>
  <c r="D1479" i="6"/>
  <c r="D1480" i="6"/>
  <c r="D1481" i="6"/>
  <c r="D1482" i="6"/>
  <c r="D1483" i="6"/>
  <c r="D1484" i="6"/>
  <c r="D1485" i="6"/>
  <c r="D1486" i="6"/>
  <c r="D1487" i="6"/>
  <c r="D1488" i="6"/>
  <c r="D1489" i="6"/>
  <c r="D1490" i="6"/>
  <c r="D1491" i="6"/>
  <c r="D1492" i="6"/>
  <c r="D1493" i="6"/>
  <c r="D1494" i="6"/>
  <c r="D1495" i="6"/>
  <c r="D1496" i="6"/>
  <c r="D1497" i="6"/>
  <c r="D1498" i="6"/>
  <c r="D1499" i="6"/>
  <c r="D1500" i="6"/>
  <c r="D1501" i="6"/>
  <c r="D1502" i="6"/>
  <c r="D1503" i="6"/>
  <c r="D1504" i="6"/>
  <c r="D1505" i="6"/>
  <c r="D1506" i="6"/>
  <c r="D1507" i="6"/>
  <c r="D1508" i="6"/>
  <c r="D1509" i="6"/>
  <c r="D1510" i="6"/>
  <c r="D1511" i="6"/>
  <c r="D1512" i="6"/>
  <c r="D1513" i="6"/>
  <c r="D1514" i="6"/>
  <c r="D1515" i="6"/>
  <c r="D1516" i="6"/>
  <c r="D1517" i="6"/>
  <c r="D1518" i="6"/>
  <c r="D1519" i="6"/>
  <c r="D1520" i="6"/>
  <c r="D1521" i="6"/>
  <c r="D1522" i="6"/>
  <c r="D1523" i="6"/>
  <c r="D1524" i="6"/>
  <c r="D1525" i="6"/>
  <c r="D1526" i="6"/>
  <c r="D1527" i="6"/>
  <c r="D1528" i="6"/>
  <c r="D1529" i="6"/>
  <c r="D1530" i="6"/>
  <c r="D1531" i="6"/>
  <c r="D1532" i="6"/>
  <c r="D1533" i="6"/>
  <c r="D1534" i="6"/>
  <c r="D1535" i="6"/>
  <c r="D1536" i="6"/>
  <c r="D1537" i="6"/>
  <c r="D1538" i="6"/>
  <c r="D1539" i="6"/>
  <c r="D1540" i="6"/>
  <c r="D1541" i="6"/>
  <c r="D1542" i="6"/>
  <c r="D1543" i="6"/>
  <c r="D1544" i="6"/>
  <c r="D1545" i="6"/>
  <c r="D1546" i="6"/>
  <c r="D1547" i="6"/>
  <c r="D1548" i="6"/>
  <c r="D1549" i="6"/>
  <c r="D1550" i="6"/>
  <c r="D1551" i="6"/>
  <c r="D1552" i="6"/>
  <c r="D1553" i="6"/>
  <c r="D1554" i="6"/>
  <c r="D1555" i="6"/>
  <c r="D1556" i="6"/>
  <c r="D1557" i="6"/>
  <c r="D1558" i="6"/>
  <c r="D1559" i="6"/>
  <c r="D1560" i="6"/>
  <c r="D1561" i="6"/>
  <c r="D1562" i="6"/>
  <c r="D1563" i="6"/>
  <c r="D1564" i="6"/>
  <c r="D1565" i="6"/>
  <c r="D1566" i="6"/>
  <c r="D1567" i="6"/>
  <c r="D1568" i="6"/>
  <c r="D1569" i="6"/>
  <c r="D1570" i="6"/>
  <c r="D1571" i="6"/>
  <c r="D1572" i="6"/>
  <c r="D1573" i="6"/>
  <c r="D1574" i="6"/>
  <c r="D1575" i="6"/>
  <c r="D1576" i="6"/>
  <c r="D1577" i="6"/>
  <c r="D1578" i="6"/>
  <c r="D1579" i="6"/>
  <c r="D1580" i="6"/>
  <c r="D1581" i="6"/>
  <c r="D1582" i="6"/>
  <c r="D1583" i="6"/>
  <c r="D1584" i="6"/>
  <c r="D1585" i="6"/>
  <c r="D1586" i="6"/>
  <c r="D1587" i="6"/>
  <c r="D1588" i="6"/>
  <c r="D1589" i="6"/>
  <c r="D1590" i="6"/>
  <c r="D1591" i="6"/>
  <c r="D1592" i="6"/>
  <c r="D1593" i="6"/>
  <c r="D1594" i="6"/>
  <c r="D1595" i="6"/>
  <c r="D1596" i="6"/>
  <c r="D1597" i="6"/>
  <c r="D1598" i="6"/>
  <c r="D1599" i="6"/>
  <c r="D1600" i="6"/>
  <c r="D1601" i="6"/>
  <c r="D1602" i="6"/>
  <c r="D1603" i="6"/>
  <c r="D1604" i="6"/>
  <c r="D1605" i="6"/>
  <c r="D1606" i="6"/>
  <c r="D1607" i="6"/>
  <c r="D1608" i="6"/>
  <c r="D1609" i="6"/>
  <c r="D1610" i="6"/>
  <c r="D1611" i="6"/>
  <c r="D1612" i="6"/>
  <c r="D1613" i="6"/>
  <c r="D1614" i="6"/>
  <c r="D1615" i="6"/>
  <c r="D1616" i="6"/>
  <c r="D1617" i="6"/>
  <c r="D1618" i="6"/>
  <c r="D1619" i="6"/>
  <c r="D1620" i="6"/>
  <c r="D1621" i="6"/>
  <c r="D1622" i="6"/>
  <c r="D1623" i="6"/>
  <c r="D1624" i="6"/>
  <c r="D1625" i="6"/>
  <c r="D1626" i="6"/>
  <c r="D1627" i="6"/>
  <c r="D1628" i="6"/>
  <c r="D1629" i="6"/>
  <c r="D1630" i="6"/>
  <c r="D1631" i="6"/>
  <c r="D1632" i="6"/>
  <c r="D1633" i="6"/>
  <c r="D1634" i="6"/>
  <c r="D1635" i="6"/>
  <c r="D1636" i="6"/>
  <c r="D1637" i="6"/>
  <c r="D1638" i="6"/>
  <c r="D1639" i="6"/>
  <c r="D1640" i="6"/>
  <c r="D1641" i="6"/>
  <c r="D1642" i="6"/>
  <c r="D1643" i="6"/>
  <c r="D1644" i="6"/>
  <c r="D1645" i="6"/>
  <c r="D1646" i="6"/>
  <c r="D1647" i="6"/>
  <c r="D1648" i="6"/>
  <c r="D1649" i="6"/>
  <c r="D1650" i="6"/>
  <c r="D1651" i="6"/>
  <c r="D1652" i="6"/>
  <c r="D1653" i="6"/>
  <c r="D1654" i="6"/>
  <c r="D1655" i="6"/>
  <c r="D1656" i="6"/>
  <c r="D1657" i="6"/>
  <c r="D1658" i="6"/>
  <c r="D1659" i="6"/>
  <c r="D1660" i="6"/>
  <c r="D1661" i="6"/>
  <c r="D1662" i="6"/>
  <c r="D1663" i="6"/>
  <c r="D1664" i="6"/>
  <c r="D1665" i="6"/>
  <c r="D1666" i="6"/>
  <c r="D1667" i="6"/>
  <c r="D1668" i="6"/>
  <c r="D1669" i="6"/>
  <c r="D1670" i="6"/>
  <c r="D1671" i="6"/>
  <c r="D1672" i="6"/>
  <c r="D1673" i="6"/>
  <c r="D1674" i="6"/>
  <c r="D1675" i="6"/>
  <c r="D1676" i="6"/>
  <c r="D1677" i="6"/>
  <c r="D1678" i="6"/>
  <c r="D1679" i="6"/>
  <c r="D1680" i="6"/>
  <c r="D1681" i="6"/>
  <c r="D1682" i="6"/>
  <c r="D1683" i="6"/>
  <c r="D1684" i="6"/>
  <c r="D1685" i="6"/>
  <c r="D1686" i="6"/>
  <c r="D1687" i="6"/>
  <c r="D1688" i="6"/>
  <c r="D1689" i="6"/>
  <c r="D1690" i="6"/>
  <c r="D1691" i="6"/>
  <c r="D1692" i="6"/>
  <c r="D1693" i="6"/>
  <c r="D1694" i="6"/>
  <c r="D1695" i="6"/>
  <c r="D1696" i="6"/>
  <c r="D1697" i="6"/>
  <c r="D1698" i="6"/>
  <c r="D1699" i="6"/>
  <c r="D1700" i="6"/>
  <c r="D1701" i="6"/>
  <c r="D1702" i="6"/>
  <c r="D1703" i="6"/>
  <c r="D1704" i="6"/>
  <c r="D1705" i="6"/>
  <c r="D1706" i="6"/>
  <c r="D1707" i="6"/>
  <c r="D1708" i="6"/>
  <c r="D1709" i="6"/>
  <c r="D1710" i="6"/>
  <c r="D1711" i="6"/>
  <c r="D1712" i="6"/>
  <c r="D1713" i="6"/>
  <c r="D1714" i="6"/>
  <c r="D1715" i="6"/>
  <c r="D1716" i="6"/>
  <c r="D1717" i="6"/>
  <c r="D1718" i="6"/>
  <c r="D1719" i="6"/>
  <c r="D1720" i="6"/>
  <c r="D1721" i="6"/>
  <c r="D1722" i="6"/>
  <c r="D1723" i="6"/>
  <c r="D1724" i="6"/>
  <c r="D1725" i="6"/>
  <c r="D1726" i="6"/>
  <c r="D1727" i="6"/>
  <c r="D1728" i="6"/>
  <c r="D1729" i="6"/>
  <c r="D1730" i="6"/>
  <c r="D1731" i="6"/>
  <c r="D1732" i="6"/>
  <c r="D1733" i="6"/>
  <c r="D1734" i="6"/>
  <c r="D1735" i="6"/>
  <c r="D1736" i="6"/>
  <c r="D1737" i="6"/>
  <c r="D1738" i="6"/>
  <c r="D1739" i="6"/>
  <c r="D1740" i="6"/>
  <c r="D1741" i="6"/>
  <c r="D1742" i="6"/>
  <c r="D1743" i="6"/>
  <c r="D1744" i="6"/>
  <c r="D1745" i="6"/>
  <c r="D1746" i="6"/>
  <c r="D1747" i="6"/>
  <c r="D1748" i="6"/>
  <c r="D1749" i="6"/>
  <c r="D1750" i="6"/>
  <c r="D1751" i="6"/>
  <c r="D1752" i="6"/>
  <c r="D1753" i="6"/>
  <c r="D1754" i="6"/>
  <c r="D1755" i="6"/>
  <c r="D1756" i="6"/>
  <c r="D1757" i="6"/>
  <c r="D1758" i="6"/>
  <c r="D1759" i="6"/>
  <c r="D1760" i="6"/>
  <c r="D1761" i="6"/>
  <c r="D1762" i="6"/>
  <c r="D1763" i="6"/>
  <c r="D1764" i="6"/>
  <c r="D1765" i="6"/>
  <c r="D1766" i="6"/>
  <c r="D1767" i="6"/>
  <c r="D1768" i="6"/>
  <c r="D1769" i="6"/>
  <c r="D1770" i="6"/>
  <c r="D1771" i="6"/>
  <c r="D1772" i="6"/>
  <c r="D1773" i="6"/>
  <c r="D1774" i="6"/>
  <c r="D1775" i="6"/>
  <c r="D1776" i="6"/>
  <c r="D1777" i="6"/>
  <c r="D1778" i="6"/>
  <c r="D1779" i="6"/>
  <c r="D1780" i="6"/>
  <c r="D1781" i="6"/>
  <c r="D1782" i="6"/>
  <c r="D1783" i="6"/>
  <c r="D1784" i="6"/>
  <c r="D1785" i="6"/>
  <c r="D1786" i="6"/>
  <c r="D1787" i="6"/>
  <c r="D1788" i="6"/>
  <c r="D1789" i="6"/>
  <c r="D1790" i="6"/>
  <c r="D1791" i="6"/>
  <c r="D1792" i="6"/>
  <c r="D1793" i="6"/>
  <c r="D1794" i="6"/>
  <c r="D1795" i="6"/>
  <c r="D1796" i="6"/>
  <c r="D1797" i="6"/>
  <c r="D1798" i="6"/>
  <c r="D1799" i="6"/>
  <c r="D1800" i="6"/>
  <c r="D1801" i="6"/>
  <c r="D1802" i="6"/>
  <c r="D1803" i="6"/>
  <c r="D1804" i="6"/>
  <c r="D1805" i="6"/>
  <c r="D1806" i="6"/>
  <c r="D1807" i="6"/>
  <c r="D1808" i="6"/>
  <c r="D1809" i="6"/>
  <c r="D1810" i="6"/>
  <c r="D1811" i="6"/>
  <c r="D1812" i="6"/>
  <c r="D1813" i="6"/>
  <c r="D1814" i="6"/>
  <c r="D1815" i="6"/>
  <c r="D1816" i="6"/>
  <c r="D1817" i="6"/>
  <c r="D1818" i="6"/>
  <c r="D1819" i="6"/>
  <c r="D1820" i="6"/>
  <c r="D1821" i="6"/>
  <c r="D1822" i="6"/>
  <c r="D1823" i="6"/>
  <c r="D1824" i="6"/>
  <c r="D1825" i="6"/>
  <c r="D1826" i="6"/>
  <c r="D1827" i="6"/>
  <c r="D1828" i="6"/>
  <c r="D1829" i="6"/>
  <c r="D1830" i="6"/>
  <c r="D1831" i="6"/>
  <c r="D1832" i="6"/>
  <c r="D1833" i="6"/>
  <c r="D1834" i="6"/>
  <c r="D1835" i="6"/>
  <c r="D1836" i="6"/>
  <c r="D1837" i="6"/>
  <c r="D1838" i="6"/>
  <c r="D1839" i="6"/>
  <c r="D1840" i="6"/>
  <c r="D1841" i="6"/>
  <c r="D1842" i="6"/>
  <c r="D1843" i="6"/>
  <c r="D1844" i="6"/>
  <c r="D1845" i="6"/>
  <c r="D1846" i="6"/>
  <c r="D1847" i="6"/>
  <c r="D1848" i="6"/>
  <c r="D1849" i="6"/>
  <c r="D1850" i="6"/>
  <c r="D1851" i="6"/>
  <c r="D1852" i="6"/>
  <c r="D1853" i="6"/>
  <c r="D1854" i="6"/>
  <c r="D1855" i="6"/>
  <c r="D1856" i="6"/>
  <c r="D1857" i="6"/>
  <c r="D1858" i="6"/>
  <c r="D1859" i="6"/>
  <c r="D1860" i="6"/>
  <c r="D1861" i="6"/>
  <c r="D1862" i="6"/>
  <c r="D1863" i="6"/>
  <c r="D1864" i="6"/>
  <c r="D1865" i="6"/>
  <c r="D1866" i="6"/>
  <c r="D1867" i="6"/>
  <c r="D1868" i="6"/>
  <c r="D1869" i="6"/>
  <c r="D1870" i="6"/>
  <c r="D1871" i="6"/>
  <c r="D1872" i="6"/>
  <c r="D1873" i="6"/>
  <c r="D1874" i="6"/>
  <c r="D1875" i="6"/>
  <c r="D1876" i="6"/>
  <c r="D1877" i="6"/>
  <c r="D1878" i="6"/>
  <c r="D1879" i="6"/>
  <c r="D1880" i="6"/>
  <c r="D1881" i="6"/>
  <c r="D1882" i="6"/>
  <c r="D1883" i="6"/>
  <c r="D1884" i="6"/>
  <c r="D1885" i="6"/>
  <c r="D1886" i="6"/>
  <c r="D1887" i="6"/>
  <c r="D1888" i="6"/>
  <c r="D1889" i="6"/>
  <c r="D1890" i="6"/>
  <c r="D1891" i="6"/>
  <c r="D1892" i="6"/>
  <c r="D1893" i="6"/>
  <c r="D1894" i="6"/>
  <c r="D1895" i="6"/>
  <c r="D1896" i="6"/>
  <c r="D1897" i="6"/>
  <c r="D1898" i="6"/>
  <c r="D1899" i="6"/>
  <c r="D1900" i="6"/>
  <c r="D1901" i="6"/>
  <c r="D1902" i="6"/>
  <c r="D1903" i="6"/>
  <c r="D1904" i="6"/>
  <c r="D1905" i="6"/>
  <c r="D1906" i="6"/>
  <c r="D1907" i="6"/>
  <c r="D1908" i="6"/>
  <c r="D1909" i="6"/>
  <c r="D1910" i="6"/>
  <c r="D1911" i="6"/>
  <c r="D1912" i="6"/>
  <c r="D1913" i="6"/>
  <c r="D1914" i="6"/>
  <c r="D1915" i="6"/>
  <c r="D1916" i="6"/>
  <c r="D1917" i="6"/>
  <c r="D1918" i="6"/>
  <c r="D1919" i="6"/>
  <c r="D1920" i="6"/>
  <c r="D1921" i="6"/>
  <c r="D1922" i="6"/>
  <c r="D1923" i="6"/>
  <c r="D1924" i="6"/>
  <c r="D1925" i="6"/>
  <c r="D1926" i="6"/>
  <c r="D1927" i="6"/>
  <c r="D1928" i="6"/>
  <c r="D1929" i="6"/>
  <c r="D1930" i="6"/>
  <c r="D1931" i="6"/>
  <c r="D1932" i="6"/>
  <c r="D1933" i="6"/>
  <c r="D1934" i="6"/>
  <c r="D1935" i="6"/>
  <c r="D1936" i="6"/>
  <c r="D1937" i="6"/>
  <c r="D1938" i="6"/>
  <c r="D1939" i="6"/>
  <c r="D1940" i="6"/>
  <c r="D1941" i="6"/>
  <c r="D1942" i="6"/>
  <c r="D1943" i="6"/>
  <c r="D1944" i="6"/>
  <c r="D1945" i="6"/>
  <c r="D1946" i="6"/>
  <c r="D1947" i="6"/>
  <c r="D1948" i="6"/>
  <c r="D1949" i="6"/>
  <c r="D1950" i="6"/>
  <c r="D1951" i="6"/>
  <c r="D1952" i="6"/>
  <c r="D1953" i="6"/>
  <c r="D1954" i="6"/>
  <c r="D1955" i="6"/>
  <c r="D1956" i="6"/>
  <c r="D1957" i="6"/>
  <c r="D1958" i="6"/>
  <c r="D1959" i="6"/>
  <c r="D1960" i="6"/>
  <c r="D1961" i="6"/>
  <c r="D1962" i="6"/>
  <c r="D1963" i="6"/>
  <c r="D1964" i="6"/>
  <c r="D1965" i="6"/>
  <c r="D1966" i="6"/>
  <c r="D1967" i="6"/>
  <c r="D1968" i="6"/>
  <c r="D1969" i="6"/>
  <c r="D1970" i="6"/>
  <c r="D1971" i="6"/>
  <c r="D1972" i="6"/>
  <c r="D1973" i="6"/>
  <c r="D1974" i="6"/>
  <c r="D1975" i="6"/>
  <c r="D1976" i="6"/>
  <c r="D1977" i="6"/>
  <c r="D1978" i="6"/>
  <c r="D1979" i="6"/>
  <c r="D1980" i="6"/>
  <c r="D1981" i="6"/>
  <c r="D1982" i="6"/>
  <c r="D1983" i="6"/>
  <c r="D1984" i="6"/>
  <c r="D1985" i="6"/>
  <c r="D1986" i="6"/>
  <c r="D1987" i="6"/>
  <c r="D1988" i="6"/>
  <c r="D1989" i="6"/>
  <c r="D1990" i="6"/>
  <c r="D1991" i="6"/>
  <c r="D1992" i="6"/>
  <c r="D1993" i="6"/>
  <c r="D1994" i="6"/>
  <c r="D1995" i="6"/>
  <c r="D1996" i="6"/>
  <c r="D1997" i="6"/>
  <c r="D1998" i="6"/>
  <c r="D1999" i="6"/>
  <c r="D2000" i="6"/>
  <c r="D2001" i="6"/>
  <c r="D2002" i="6"/>
  <c r="D2003" i="6"/>
  <c r="D2004" i="6"/>
  <c r="D2005" i="6"/>
  <c r="D2006" i="6"/>
  <c r="D2007" i="6"/>
  <c r="D2008" i="6"/>
  <c r="D2009" i="6"/>
  <c r="D2010" i="6"/>
  <c r="D2011" i="6"/>
  <c r="D2012" i="6"/>
  <c r="D2013" i="6"/>
  <c r="D2014" i="6"/>
  <c r="D2015" i="6"/>
  <c r="D2016" i="6"/>
  <c r="D2017" i="6"/>
  <c r="D2018" i="6"/>
  <c r="D2019" i="6"/>
  <c r="D2020" i="6"/>
  <c r="D2021" i="6"/>
  <c r="D2022" i="6"/>
  <c r="D2023" i="6"/>
  <c r="D2024" i="6"/>
  <c r="D2025" i="6"/>
  <c r="D2026" i="6"/>
  <c r="D2027" i="6"/>
  <c r="D2028" i="6"/>
  <c r="D2029" i="6"/>
  <c r="D2030" i="6"/>
  <c r="D2031" i="6"/>
  <c r="D2032" i="6"/>
  <c r="D2033" i="6"/>
  <c r="D2034" i="6"/>
  <c r="D2035" i="6"/>
  <c r="D2036" i="6"/>
  <c r="D2037" i="6"/>
  <c r="D2038" i="6"/>
  <c r="D2039" i="6"/>
  <c r="D2040" i="6"/>
  <c r="D2041" i="6"/>
  <c r="D2042" i="6"/>
  <c r="D2043" i="6"/>
  <c r="D2044" i="6"/>
  <c r="D2045" i="6"/>
  <c r="D2046" i="6"/>
  <c r="D2047" i="6"/>
  <c r="D2048" i="6"/>
  <c r="D2049" i="6"/>
  <c r="D2050" i="6"/>
  <c r="D2051" i="6"/>
  <c r="D2052" i="6"/>
  <c r="D2053" i="6"/>
  <c r="D2054" i="6"/>
  <c r="D2055" i="6"/>
  <c r="D2056" i="6"/>
  <c r="D2057" i="6"/>
  <c r="D2058" i="6"/>
  <c r="D2059" i="6"/>
  <c r="D2060" i="6"/>
  <c r="D2061" i="6"/>
  <c r="D2062" i="6"/>
  <c r="D2063" i="6"/>
  <c r="D2064" i="6"/>
  <c r="D2065" i="6"/>
  <c r="D2066" i="6"/>
  <c r="D2067" i="6"/>
  <c r="D2068" i="6"/>
  <c r="D2069" i="6"/>
  <c r="D2070" i="6"/>
  <c r="D2071" i="6"/>
  <c r="D2072" i="6"/>
  <c r="D2073" i="6"/>
  <c r="D2074" i="6"/>
  <c r="D2075" i="6"/>
  <c r="D2076" i="6"/>
  <c r="D2077" i="6"/>
  <c r="D2078" i="6"/>
  <c r="D2079" i="6"/>
  <c r="D2080" i="6"/>
  <c r="D2081" i="6"/>
  <c r="D2082" i="6"/>
  <c r="D2083" i="6"/>
  <c r="D2084" i="6"/>
  <c r="D2085" i="6"/>
  <c r="D2086" i="6"/>
  <c r="D2087" i="6"/>
  <c r="D2088" i="6"/>
  <c r="D2089" i="6"/>
  <c r="D2090" i="6"/>
  <c r="D2091" i="6"/>
  <c r="D2092" i="6"/>
  <c r="D2093" i="6"/>
  <c r="D2094" i="6"/>
  <c r="D2095" i="6"/>
  <c r="D2096" i="6"/>
  <c r="D2097" i="6"/>
  <c r="D2098" i="6"/>
  <c r="D2099" i="6"/>
  <c r="D2100" i="6"/>
  <c r="D2101" i="6"/>
  <c r="D2102" i="6"/>
  <c r="D2103" i="6"/>
  <c r="D2104" i="6"/>
  <c r="D2105" i="6"/>
  <c r="D2106" i="6"/>
  <c r="D2107" i="6"/>
  <c r="D2108" i="6"/>
  <c r="D2109" i="6"/>
  <c r="D2110" i="6"/>
  <c r="D2111" i="6"/>
  <c r="D2112" i="6"/>
  <c r="D2113" i="6"/>
  <c r="D2114" i="6"/>
  <c r="D2115" i="6"/>
  <c r="D2116" i="6"/>
  <c r="D2117" i="6"/>
  <c r="D2118" i="6"/>
  <c r="D2119" i="6"/>
  <c r="D2120" i="6"/>
  <c r="D2121" i="6"/>
  <c r="D2122" i="6"/>
  <c r="D2123" i="6"/>
  <c r="D2124" i="6"/>
  <c r="D2125" i="6"/>
  <c r="D2126" i="6"/>
  <c r="D2127" i="6"/>
  <c r="D2128" i="6"/>
  <c r="D2129" i="6"/>
  <c r="D2130" i="6"/>
  <c r="D2131" i="6"/>
  <c r="D2132" i="6"/>
  <c r="D2133" i="6"/>
  <c r="D2134" i="6"/>
  <c r="D2135" i="6"/>
  <c r="D2136" i="6"/>
  <c r="D2137" i="6"/>
  <c r="D2138" i="6"/>
  <c r="D2139" i="6"/>
  <c r="D2140" i="6"/>
  <c r="D2141" i="6"/>
  <c r="D2142" i="6"/>
  <c r="D2143" i="6"/>
  <c r="D2144" i="6"/>
  <c r="D2145" i="6"/>
  <c r="D2146" i="6"/>
  <c r="D2147" i="6"/>
  <c r="D2148" i="6"/>
  <c r="D2149" i="6"/>
  <c r="D2150" i="6"/>
  <c r="D2151" i="6"/>
  <c r="D2152" i="6"/>
  <c r="D2153" i="6"/>
  <c r="D2154" i="6"/>
  <c r="D2155" i="6"/>
  <c r="D2156" i="6"/>
  <c r="D2157" i="6"/>
  <c r="D2158" i="6"/>
  <c r="D2159" i="6"/>
  <c r="D2160" i="6"/>
  <c r="D2161" i="6"/>
  <c r="D2162" i="6"/>
  <c r="D2163" i="6"/>
  <c r="D2164" i="6"/>
  <c r="D2165" i="6"/>
  <c r="D2166" i="6"/>
  <c r="D2167" i="6"/>
  <c r="D2168" i="6"/>
  <c r="D2169" i="6"/>
  <c r="D2170" i="6"/>
  <c r="D2171" i="6"/>
  <c r="D2172" i="6"/>
  <c r="D2173" i="6"/>
  <c r="D2174" i="6"/>
  <c r="D2175" i="6"/>
  <c r="D2176" i="6"/>
  <c r="D2177" i="6"/>
  <c r="D2178" i="6"/>
  <c r="D2179" i="6"/>
  <c r="D2180" i="6"/>
  <c r="D2181" i="6"/>
  <c r="D2182" i="6"/>
  <c r="D2183" i="6"/>
  <c r="D2184" i="6"/>
  <c r="D2185" i="6"/>
  <c r="D2186" i="6"/>
  <c r="D2187" i="6"/>
  <c r="D2188" i="6"/>
  <c r="D2189" i="6"/>
  <c r="D2190" i="6"/>
  <c r="D2191" i="6"/>
  <c r="D2192" i="6"/>
  <c r="D2193" i="6"/>
  <c r="D2194" i="6"/>
  <c r="D2195" i="6"/>
  <c r="D2196" i="6"/>
  <c r="D2197" i="6"/>
  <c r="D2198" i="6"/>
  <c r="D2199" i="6"/>
  <c r="D2200" i="6"/>
  <c r="D2201" i="6"/>
  <c r="D2202" i="6"/>
  <c r="D2203" i="6"/>
  <c r="D2204" i="6"/>
  <c r="D2205" i="6"/>
  <c r="D2206" i="6"/>
  <c r="D2207" i="6"/>
  <c r="D2208" i="6"/>
  <c r="D2209" i="6"/>
  <c r="D2210" i="6"/>
  <c r="D2211" i="6"/>
  <c r="D2212" i="6"/>
  <c r="D2213" i="6"/>
  <c r="D2214" i="6"/>
  <c r="D2215" i="6"/>
  <c r="D2216" i="6"/>
  <c r="D2217" i="6"/>
  <c r="D2218" i="6"/>
  <c r="D2219" i="6"/>
  <c r="D2220" i="6"/>
  <c r="D2221" i="6"/>
  <c r="D2222" i="6"/>
  <c r="D2223" i="6"/>
  <c r="D2224" i="6"/>
  <c r="D2225" i="6"/>
  <c r="D2226" i="6"/>
  <c r="D2227" i="6"/>
  <c r="D2228" i="6"/>
  <c r="D2229" i="6"/>
  <c r="D2230" i="6"/>
  <c r="D2231" i="6"/>
  <c r="D2232" i="6"/>
  <c r="D2233" i="6"/>
  <c r="D2234" i="6"/>
  <c r="D2235" i="6"/>
  <c r="D2236" i="6"/>
  <c r="D2237" i="6"/>
  <c r="D2238" i="6"/>
  <c r="D2239" i="6"/>
  <c r="D2240" i="6"/>
  <c r="D2241" i="6"/>
  <c r="D2242" i="6"/>
  <c r="D2243" i="6"/>
  <c r="D2244" i="6"/>
  <c r="D2245" i="6"/>
  <c r="D2246" i="6"/>
  <c r="D2247" i="6"/>
  <c r="D2248" i="6"/>
  <c r="D2249" i="6"/>
  <c r="D2250" i="6"/>
  <c r="D2251" i="6"/>
  <c r="D2252" i="6"/>
  <c r="D2253" i="6"/>
  <c r="D2254" i="6"/>
  <c r="D2255" i="6"/>
  <c r="D2256" i="6"/>
  <c r="D2257" i="6"/>
  <c r="D2258" i="6"/>
  <c r="D2259" i="6"/>
  <c r="D2260" i="6"/>
  <c r="D2261" i="6"/>
  <c r="D2262" i="6"/>
  <c r="D2263" i="6"/>
  <c r="D2264" i="6"/>
  <c r="D2265" i="6"/>
  <c r="D2266" i="6"/>
  <c r="D2267" i="6"/>
  <c r="D2268" i="6"/>
  <c r="D2269" i="6"/>
  <c r="D2270" i="6"/>
  <c r="D2271" i="6"/>
  <c r="D2272" i="6"/>
  <c r="D2273" i="6"/>
  <c r="D2274" i="6"/>
  <c r="D2275" i="6"/>
  <c r="D2276" i="6"/>
  <c r="D2277" i="6"/>
  <c r="D2278" i="6"/>
  <c r="D2279" i="6"/>
  <c r="D2280" i="6"/>
  <c r="D2281" i="6"/>
  <c r="D2282" i="6"/>
  <c r="D2283" i="6"/>
  <c r="D2284" i="6"/>
  <c r="D2285" i="6"/>
  <c r="D2286" i="6"/>
  <c r="D2287" i="6"/>
  <c r="D2288" i="6"/>
  <c r="D2289" i="6"/>
  <c r="D2290" i="6"/>
  <c r="D2291" i="6"/>
  <c r="D2292" i="6"/>
  <c r="D2293" i="6"/>
  <c r="D2294" i="6"/>
  <c r="D2295" i="6"/>
  <c r="D2296" i="6"/>
  <c r="D2297" i="6"/>
  <c r="D2298" i="6"/>
  <c r="D2299" i="6"/>
  <c r="D2300" i="6"/>
  <c r="D2301" i="6"/>
  <c r="D2302" i="6"/>
  <c r="D2303" i="6"/>
  <c r="D2304" i="6"/>
  <c r="D2305" i="6"/>
  <c r="D2306" i="6"/>
  <c r="D2307" i="6"/>
  <c r="D2308" i="6"/>
  <c r="D2309" i="6"/>
  <c r="D2310" i="6"/>
  <c r="D2311" i="6"/>
  <c r="D2312" i="6"/>
  <c r="D2313" i="6"/>
  <c r="D2314" i="6"/>
  <c r="D2315" i="6"/>
  <c r="D2316" i="6"/>
  <c r="D2317" i="6"/>
  <c r="D2318" i="6"/>
  <c r="D2319" i="6"/>
  <c r="D2320" i="6"/>
  <c r="D2321" i="6"/>
  <c r="D2322" i="6"/>
  <c r="D2323" i="6"/>
  <c r="D2324" i="6"/>
  <c r="D2325" i="6"/>
  <c r="D2326" i="6"/>
  <c r="D2327" i="6"/>
  <c r="D2328" i="6"/>
  <c r="D2329" i="6"/>
  <c r="D2330" i="6"/>
  <c r="D2331" i="6"/>
  <c r="D2332" i="6"/>
  <c r="D2333" i="6"/>
  <c r="D2334" i="6"/>
  <c r="D2335" i="6"/>
  <c r="D2336" i="6"/>
  <c r="D2337" i="6"/>
  <c r="D2338" i="6"/>
  <c r="D2339" i="6"/>
  <c r="D2340" i="6"/>
  <c r="D2341" i="6"/>
  <c r="D2342" i="6"/>
  <c r="D2343" i="6"/>
  <c r="D2344" i="6"/>
  <c r="D2345" i="6"/>
  <c r="D2346" i="6"/>
  <c r="D2347" i="6"/>
  <c r="D2348" i="6"/>
  <c r="D2349" i="6"/>
  <c r="D2350" i="6"/>
  <c r="D2351" i="6"/>
  <c r="D2352" i="6"/>
  <c r="D2353" i="6"/>
  <c r="D2354" i="6"/>
  <c r="D2355" i="6"/>
  <c r="D2356" i="6"/>
  <c r="D2357" i="6"/>
  <c r="D2358" i="6"/>
  <c r="D2359" i="6"/>
  <c r="D2360" i="6"/>
  <c r="D2361" i="6"/>
  <c r="D2362" i="6"/>
  <c r="D2363" i="6"/>
  <c r="D2364" i="6"/>
  <c r="D2365" i="6"/>
  <c r="D2366" i="6"/>
  <c r="D2367" i="6"/>
  <c r="D2368" i="6"/>
  <c r="D2369" i="6"/>
  <c r="D2370" i="6"/>
  <c r="D2371" i="6"/>
  <c r="D2372" i="6"/>
  <c r="D2373" i="6"/>
  <c r="D2374" i="6"/>
  <c r="D2375" i="6"/>
  <c r="D2376" i="6"/>
  <c r="D2377" i="6"/>
  <c r="D2378" i="6"/>
  <c r="D2379" i="6"/>
  <c r="D2380" i="6"/>
  <c r="D2381" i="6"/>
  <c r="D2382" i="6"/>
  <c r="D2383" i="6"/>
  <c r="D2384" i="6"/>
  <c r="D2385" i="6"/>
  <c r="D2386" i="6"/>
  <c r="D2387" i="6"/>
  <c r="D2388" i="6"/>
  <c r="D2389" i="6"/>
  <c r="D2390" i="6"/>
  <c r="D2391" i="6"/>
  <c r="D2392" i="6"/>
  <c r="D2393" i="6"/>
  <c r="D2394" i="6"/>
  <c r="D2395" i="6"/>
  <c r="D2396" i="6"/>
  <c r="D2397" i="6"/>
  <c r="D2398" i="6"/>
  <c r="D2399" i="6"/>
  <c r="D2400" i="6"/>
  <c r="D2401" i="6"/>
  <c r="D2402" i="6"/>
  <c r="D2403" i="6"/>
  <c r="D2404" i="6"/>
  <c r="D2405" i="6"/>
  <c r="D2406" i="6"/>
  <c r="D2407" i="6"/>
  <c r="D2408" i="6"/>
  <c r="D2409" i="6"/>
  <c r="D2410" i="6"/>
  <c r="D2411" i="6"/>
  <c r="D2412" i="6"/>
  <c r="D2413" i="6"/>
  <c r="D2414" i="6"/>
  <c r="D2415" i="6"/>
  <c r="D2416" i="6"/>
  <c r="D2417" i="6"/>
  <c r="D2418" i="6"/>
  <c r="D2419" i="6"/>
  <c r="D2420" i="6"/>
  <c r="D2421" i="6"/>
  <c r="D2422" i="6"/>
  <c r="D2423" i="6"/>
  <c r="D2424" i="6"/>
  <c r="D2425" i="6"/>
  <c r="D2426" i="6"/>
  <c r="D2427" i="6"/>
  <c r="D2428" i="6"/>
  <c r="D2429" i="6"/>
  <c r="D2430" i="6"/>
  <c r="D2431" i="6"/>
  <c r="D2432" i="6"/>
  <c r="D2433" i="6"/>
  <c r="D2434" i="6"/>
  <c r="D2435" i="6"/>
  <c r="D2436" i="6"/>
  <c r="D2437" i="6"/>
  <c r="D2438" i="6"/>
  <c r="D2439" i="6"/>
  <c r="D2440" i="6"/>
  <c r="D2441" i="6"/>
  <c r="D2442" i="6"/>
  <c r="D2443" i="6"/>
  <c r="D2444" i="6"/>
  <c r="D2445" i="6"/>
  <c r="D2446" i="6"/>
  <c r="D2447" i="6"/>
  <c r="D2448" i="6"/>
  <c r="D2449" i="6"/>
  <c r="D2450" i="6"/>
  <c r="D2451" i="6"/>
  <c r="D2452" i="6"/>
  <c r="D2453" i="6"/>
  <c r="D2454" i="6"/>
  <c r="D2455" i="6"/>
  <c r="D2456" i="6"/>
  <c r="D2457" i="6"/>
  <c r="D2458" i="6"/>
  <c r="D2459" i="6"/>
  <c r="D2460" i="6"/>
  <c r="D2461" i="6"/>
  <c r="D2462" i="6"/>
  <c r="D2463" i="6"/>
  <c r="D2464" i="6"/>
  <c r="D2465" i="6"/>
  <c r="D2466" i="6"/>
  <c r="D2467" i="6"/>
  <c r="D2468" i="6"/>
  <c r="D2469" i="6"/>
  <c r="D2470" i="6"/>
  <c r="D2471" i="6"/>
  <c r="D2472" i="6"/>
  <c r="D2473" i="6"/>
  <c r="D2474" i="6"/>
  <c r="D2475" i="6"/>
  <c r="D2476" i="6"/>
  <c r="D2477" i="6"/>
  <c r="D2478" i="6"/>
  <c r="D2479" i="6"/>
  <c r="D2480" i="6"/>
  <c r="D2481" i="6"/>
  <c r="D2482" i="6"/>
  <c r="D2483" i="6"/>
  <c r="D2484" i="6"/>
  <c r="D2485" i="6"/>
  <c r="D2486" i="6"/>
  <c r="D2487" i="6"/>
  <c r="D2488" i="6"/>
  <c r="D2489" i="6"/>
  <c r="D2490" i="6"/>
  <c r="D2491" i="6"/>
  <c r="D2492" i="6"/>
  <c r="D2493" i="6"/>
  <c r="D2494" i="6"/>
  <c r="D2495" i="6"/>
  <c r="D2496" i="6"/>
  <c r="D2497" i="6"/>
  <c r="D2498" i="6"/>
  <c r="D2499" i="6"/>
  <c r="D2500" i="6"/>
  <c r="D2501" i="6"/>
  <c r="D2502" i="6"/>
  <c r="D2503" i="6"/>
  <c r="D2504" i="6"/>
  <c r="D2505" i="6"/>
  <c r="D2506" i="6"/>
  <c r="D2507" i="6"/>
  <c r="D2508" i="6"/>
  <c r="D2509" i="6"/>
  <c r="D2510" i="6"/>
  <c r="D2511" i="6"/>
  <c r="D2512" i="6"/>
  <c r="D2513" i="6"/>
  <c r="D2514" i="6"/>
  <c r="D2515" i="6"/>
  <c r="D2516" i="6"/>
  <c r="D2517" i="6"/>
  <c r="D2518" i="6"/>
  <c r="D2519" i="6"/>
  <c r="D2520" i="6"/>
  <c r="D2521" i="6"/>
  <c r="D2522" i="6"/>
  <c r="D2523" i="6"/>
  <c r="D2524" i="6"/>
  <c r="D2525" i="6"/>
  <c r="D2526" i="6"/>
  <c r="D2527" i="6"/>
  <c r="D2528" i="6"/>
  <c r="D2529" i="6"/>
  <c r="D2530" i="6"/>
  <c r="D2531" i="6"/>
  <c r="D2532" i="6"/>
  <c r="D2533" i="6"/>
  <c r="D2534" i="6"/>
  <c r="D2535" i="6"/>
  <c r="D2536" i="6"/>
  <c r="D2537" i="6"/>
  <c r="D2538" i="6"/>
  <c r="D2539" i="6"/>
  <c r="D2540" i="6"/>
  <c r="D2541" i="6"/>
  <c r="D2542" i="6"/>
  <c r="D2543" i="6"/>
  <c r="D2544" i="6"/>
  <c r="D2545" i="6"/>
  <c r="D2546" i="6"/>
  <c r="D2547" i="6"/>
  <c r="D2548" i="6"/>
  <c r="D2549" i="6"/>
  <c r="D2550" i="6"/>
  <c r="D2551" i="6"/>
  <c r="D2552" i="6"/>
  <c r="D2553" i="6"/>
  <c r="D2554" i="6"/>
  <c r="D2555" i="6"/>
  <c r="D2556" i="6"/>
  <c r="D2557" i="6"/>
  <c r="D2558" i="6"/>
  <c r="D2559" i="6"/>
  <c r="D2560" i="6"/>
  <c r="D2561" i="6"/>
  <c r="D2562" i="6"/>
  <c r="D2563" i="6"/>
  <c r="D2564" i="6"/>
  <c r="D2565" i="6"/>
  <c r="D2566" i="6"/>
  <c r="D2567" i="6"/>
  <c r="D2568" i="6"/>
  <c r="D2569" i="6"/>
  <c r="D2570" i="6"/>
  <c r="D2571" i="6"/>
  <c r="D2572" i="6"/>
  <c r="D2573" i="6"/>
  <c r="D2574" i="6"/>
  <c r="D2575" i="6"/>
  <c r="D2576" i="6"/>
  <c r="D2577" i="6"/>
  <c r="D2578" i="6"/>
  <c r="D2579" i="6"/>
  <c r="D2580" i="6"/>
  <c r="D2581" i="6"/>
  <c r="D2582" i="6"/>
  <c r="D2583" i="6"/>
  <c r="D2584" i="6"/>
  <c r="D2585" i="6"/>
  <c r="D2586" i="6"/>
  <c r="D2587" i="6"/>
  <c r="D2588" i="6"/>
  <c r="D2589" i="6"/>
  <c r="D2590" i="6"/>
  <c r="D2591" i="6"/>
  <c r="D2592" i="6"/>
  <c r="D2593" i="6"/>
  <c r="D2594" i="6"/>
  <c r="D2595" i="6"/>
  <c r="D2596" i="6"/>
  <c r="D2597" i="6"/>
  <c r="D2598" i="6"/>
  <c r="D2599" i="6"/>
  <c r="D2600" i="6"/>
  <c r="D2601" i="6"/>
  <c r="D2602" i="6"/>
  <c r="D2603" i="6"/>
  <c r="D2604" i="6"/>
  <c r="D2605" i="6"/>
  <c r="D2606" i="6"/>
  <c r="D2607" i="6"/>
  <c r="D2608" i="6"/>
  <c r="D2609" i="6"/>
  <c r="D2610" i="6"/>
  <c r="D2611" i="6"/>
  <c r="D2612" i="6"/>
  <c r="D2" i="6"/>
  <c r="AK4" i="2"/>
  <c r="AG4" i="2"/>
  <c r="AA4" i="2"/>
  <c r="W4" i="2"/>
  <c r="J4" i="2"/>
  <c r="N4" i="2"/>
  <c r="L4" i="2"/>
  <c r="G4" i="2"/>
  <c r="D4" i="2"/>
  <c r="C3" i="4"/>
  <c r="C2" i="4"/>
  <c r="BG6" i="6" l="1"/>
  <c r="BF60" i="6" s="1"/>
  <c r="BE281" i="6"/>
  <c r="BF675" i="6"/>
  <c r="BF515" i="6"/>
  <c r="BE183" i="6"/>
  <c r="BF810" i="6"/>
  <c r="BE520" i="6"/>
  <c r="BE806" i="6"/>
  <c r="BE774" i="6"/>
  <c r="BE703" i="6"/>
  <c r="BE3" i="6"/>
  <c r="BE384" i="6"/>
  <c r="BF409" i="6"/>
  <c r="BF397" i="6"/>
  <c r="BF456" i="6"/>
  <c r="BF680" i="6"/>
  <c r="BE503" i="6"/>
  <c r="BE599" i="6"/>
  <c r="BE727" i="6"/>
  <c r="BE351" i="6"/>
  <c r="BF623" i="6"/>
  <c r="BE403" i="6"/>
  <c r="BE560" i="6"/>
  <c r="BF718" i="6"/>
  <c r="BE818" i="6"/>
  <c r="BE882" i="6"/>
  <c r="BF415" i="6"/>
  <c r="BF517" i="6"/>
  <c r="BE568" i="6"/>
  <c r="BE722" i="6"/>
  <c r="BE821" i="6"/>
  <c r="BF199" i="6"/>
  <c r="BE344" i="6"/>
  <c r="BE448" i="6"/>
  <c r="BE653" i="6"/>
  <c r="BE780" i="6"/>
  <c r="BE844" i="6"/>
  <c r="BF907" i="6"/>
  <c r="BF943" i="6"/>
  <c r="BF991" i="6"/>
  <c r="BE493" i="6"/>
  <c r="BF173" i="6"/>
  <c r="BE216" i="6"/>
  <c r="BF378" i="6"/>
  <c r="BE453" i="6"/>
  <c r="BF546" i="6"/>
  <c r="BF569" i="6"/>
  <c r="BF618" i="6"/>
  <c r="BF646" i="6"/>
  <c r="BF674" i="6"/>
  <c r="BF739" i="6"/>
  <c r="BF780" i="6"/>
  <c r="BF803" i="6"/>
  <c r="BF812" i="6"/>
  <c r="BF821" i="6"/>
  <c r="BF853" i="6"/>
  <c r="BF899" i="6"/>
  <c r="BE922" i="6"/>
  <c r="BE930" i="6"/>
  <c r="BE954" i="6"/>
  <c r="BE962" i="6"/>
  <c r="BE986" i="6"/>
  <c r="BE1002" i="6"/>
  <c r="BE228" i="6"/>
  <c r="BE271" i="6"/>
  <c r="BF376" i="6"/>
  <c r="BF398" i="6"/>
  <c r="BF410" i="6"/>
  <c r="BE537" i="6"/>
  <c r="BF185" i="6"/>
  <c r="BF263" i="6"/>
  <c r="BF283" i="6"/>
  <c r="BF339" i="6"/>
  <c r="BF454" i="6"/>
  <c r="BF550" i="6"/>
  <c r="BF594" i="6"/>
  <c r="BF617" i="6"/>
  <c r="BE665" i="6"/>
  <c r="BF682" i="6"/>
  <c r="BE726" i="6"/>
  <c r="BF775" i="6"/>
  <c r="BF808" i="6"/>
  <c r="BF843" i="6"/>
  <c r="BF863" i="6"/>
  <c r="BF902" i="6"/>
  <c r="BF912" i="6"/>
  <c r="BF944" i="6"/>
  <c r="BF976" i="6"/>
  <c r="BE988" i="6"/>
  <c r="BF998" i="6"/>
  <c r="BF506" i="6"/>
  <c r="BE598" i="6"/>
  <c r="BF751" i="6"/>
  <c r="BF804" i="6"/>
  <c r="BF859" i="6"/>
  <c r="BE931" i="6"/>
  <c r="BE948" i="6"/>
  <c r="BE995" i="6"/>
  <c r="BF285" i="6"/>
  <c r="BE610" i="6"/>
  <c r="BE680" i="6"/>
  <c r="BE747" i="6"/>
  <c r="BE807" i="6"/>
  <c r="BE831" i="6"/>
  <c r="BE895" i="6"/>
  <c r="BE943" i="6"/>
  <c r="BE960" i="6"/>
  <c r="BE992" i="6"/>
  <c r="BE207" i="6"/>
  <c r="BE371" i="6"/>
  <c r="BE638" i="6"/>
  <c r="BE752" i="6"/>
  <c r="BF831" i="6"/>
  <c r="BF918" i="6"/>
  <c r="BE940" i="6"/>
  <c r="BE153" i="6"/>
  <c r="BF327" i="6"/>
  <c r="BF638" i="6"/>
  <c r="BF89" i="6"/>
  <c r="BF307" i="6"/>
  <c r="BE366" i="6"/>
  <c r="BF388" i="6"/>
  <c r="BF473" i="6"/>
  <c r="BF557" i="6"/>
  <c r="BE586" i="6"/>
  <c r="BF609" i="6"/>
  <c r="BF634" i="6"/>
  <c r="BE677" i="6"/>
  <c r="BE729" i="6"/>
  <c r="BE751" i="6"/>
  <c r="BE760" i="6"/>
  <c r="BE791" i="6"/>
  <c r="BE795" i="6"/>
  <c r="BF817" i="6"/>
  <c r="BF850" i="6"/>
  <c r="BE879" i="6"/>
  <c r="BE888" i="6"/>
  <c r="BE919" i="6"/>
  <c r="BF929" i="6"/>
  <c r="BE941" i="6"/>
  <c r="BE973" i="6"/>
  <c r="BE122" i="6"/>
  <c r="BE191" i="6"/>
  <c r="BE244" i="6"/>
  <c r="BE280" i="6"/>
  <c r="BE363" i="6"/>
  <c r="BF429" i="6"/>
  <c r="BE480" i="6"/>
  <c r="BE564" i="6"/>
  <c r="BE640" i="6"/>
  <c r="BE700" i="6"/>
  <c r="BE800" i="6"/>
  <c r="BE864" i="6"/>
  <c r="BF926" i="6"/>
  <c r="BE953" i="6"/>
  <c r="BF990" i="6"/>
  <c r="BF275" i="6"/>
  <c r="BF400" i="6"/>
  <c r="BE529" i="6"/>
  <c r="BF629" i="6"/>
  <c r="BF657" i="6"/>
  <c r="BE689" i="6"/>
  <c r="BE714" i="6"/>
  <c r="BF745" i="6"/>
  <c r="BF798" i="6"/>
  <c r="BF822" i="6"/>
  <c r="BF866" i="6"/>
  <c r="BE901" i="6"/>
  <c r="BF921" i="6"/>
  <c r="BF970" i="6"/>
  <c r="BF1002" i="6"/>
  <c r="BE308" i="6"/>
  <c r="BE347" i="6"/>
  <c r="BF449" i="6"/>
  <c r="BF465" i="6"/>
  <c r="BF542" i="6"/>
  <c r="BF714" i="6"/>
  <c r="BF893" i="6"/>
  <c r="BE913" i="6"/>
  <c r="BF965" i="6"/>
  <c r="BE977" i="6"/>
  <c r="BE295" i="6"/>
  <c r="BF658" i="6"/>
  <c r="BF698" i="6"/>
  <c r="BF717" i="6"/>
  <c r="BE816" i="6"/>
  <c r="BF875" i="6"/>
  <c r="BF901" i="6"/>
  <c r="BF992" i="6"/>
  <c r="BE456" i="6"/>
  <c r="BE482" i="6"/>
  <c r="BE501" i="6"/>
  <c r="BE552" i="6"/>
  <c r="BE670" i="6"/>
  <c r="BF489" i="6"/>
  <c r="BF725" i="6"/>
  <c r="BF750" i="6"/>
  <c r="BF770" i="6"/>
  <c r="BF801" i="6"/>
  <c r="BF818" i="6"/>
  <c r="BF878" i="6"/>
  <c r="BF898" i="6"/>
  <c r="BF925" i="6"/>
  <c r="BE952" i="6"/>
  <c r="BF1001" i="6"/>
  <c r="BF945" i="6"/>
  <c r="BE137" i="6"/>
  <c r="BF514" i="6"/>
  <c r="BE605" i="6"/>
  <c r="BE768" i="6"/>
  <c r="BF790" i="6"/>
  <c r="BF827" i="6"/>
  <c r="BE839" i="6"/>
  <c r="BE999" i="6"/>
  <c r="BE957" i="6"/>
  <c r="BF81" i="6"/>
  <c r="BE492" i="6"/>
  <c r="BF825" i="6"/>
  <c r="BF889" i="6"/>
  <c r="BF957" i="6"/>
  <c r="BE614" i="6"/>
  <c r="BF856" i="6"/>
  <c r="BF301" i="6"/>
  <c r="BE375" i="6"/>
  <c r="BE566" i="6"/>
  <c r="BE636" i="6"/>
  <c r="BE682" i="6"/>
  <c r="BF706" i="6"/>
  <c r="BE763" i="6"/>
  <c r="BE827" i="6"/>
  <c r="BE891" i="6"/>
  <c r="BE915" i="6"/>
  <c r="BE932" i="6"/>
  <c r="BF962" i="6"/>
  <c r="BE622" i="6"/>
  <c r="BF678" i="6"/>
  <c r="BF763" i="6"/>
  <c r="BF887" i="6"/>
  <c r="BE896" i="6"/>
  <c r="BF932" i="6"/>
  <c r="BF989" i="6"/>
  <c r="BF920" i="6"/>
  <c r="BE550" i="6"/>
  <c r="BE808" i="6"/>
  <c r="BE856" i="6"/>
  <c r="BE937" i="6"/>
  <c r="BE984" i="6"/>
  <c r="BE291" i="6"/>
  <c r="BE454" i="6"/>
  <c r="BF792" i="6"/>
  <c r="BE390" i="6"/>
  <c r="BF421" i="6"/>
  <c r="BE508" i="6"/>
  <c r="BF670" i="6"/>
  <c r="BF768" i="6"/>
  <c r="BE779" i="6"/>
  <c r="BF832" i="6"/>
  <c r="BE843" i="6"/>
  <c r="BF896" i="6"/>
  <c r="BE920" i="6"/>
  <c r="BF969" i="6"/>
  <c r="BF986" i="6"/>
  <c r="BF253" i="6"/>
  <c r="BF390" i="6"/>
  <c r="BF537" i="6"/>
  <c r="BE628" i="6"/>
  <c r="BE650" i="6"/>
  <c r="BE712" i="6"/>
  <c r="BF752" i="6"/>
  <c r="BF783" i="6"/>
  <c r="BF816" i="6"/>
  <c r="BF847" i="6"/>
  <c r="BF344" i="6"/>
  <c r="BF142" i="6"/>
  <c r="BE392" i="6"/>
  <c r="BF177" i="6"/>
  <c r="BE311" i="6"/>
  <c r="BE409" i="6"/>
  <c r="BF472" i="6"/>
  <c r="BF536" i="6"/>
  <c r="BF600" i="6"/>
  <c r="BF664" i="6"/>
  <c r="BF728" i="6"/>
  <c r="BE252" i="6"/>
  <c r="BE374" i="6"/>
  <c r="BE455" i="6"/>
  <c r="BE519" i="6"/>
  <c r="BE583" i="6"/>
  <c r="BE647" i="6"/>
  <c r="BE711" i="6"/>
  <c r="BF193" i="6"/>
  <c r="BE319" i="6"/>
  <c r="BE418" i="6"/>
  <c r="BF479" i="6"/>
  <c r="BF543" i="6"/>
  <c r="BF607" i="6"/>
  <c r="BF671" i="6"/>
  <c r="BF175" i="6"/>
  <c r="BF349" i="6"/>
  <c r="BE466" i="6"/>
  <c r="BE545" i="6"/>
  <c r="BE594" i="6"/>
  <c r="BF654" i="6"/>
  <c r="BF701" i="6"/>
  <c r="BE746" i="6"/>
  <c r="BE778" i="6"/>
  <c r="BE810" i="6"/>
  <c r="BE842" i="6"/>
  <c r="BE874" i="6"/>
  <c r="BF44" i="6"/>
  <c r="BE276" i="6"/>
  <c r="BE370" i="6"/>
  <c r="BF453" i="6"/>
  <c r="BE504" i="6"/>
  <c r="BE553" i="6"/>
  <c r="BE602" i="6"/>
  <c r="BF662" i="6"/>
  <c r="BF709" i="6"/>
  <c r="BE749" i="6"/>
  <c r="BE781" i="6"/>
  <c r="BE813" i="6"/>
  <c r="BE845" i="6"/>
  <c r="BE877" i="6"/>
  <c r="BE130" i="6"/>
  <c r="BE243" i="6"/>
  <c r="BF391" i="6"/>
  <c r="BE469" i="6"/>
  <c r="BE525" i="6"/>
  <c r="BE576" i="6"/>
  <c r="BE646" i="6"/>
  <c r="BF690" i="6"/>
  <c r="BF730" i="6"/>
  <c r="BE771" i="6"/>
  <c r="BE812" i="6"/>
  <c r="BF858" i="6"/>
  <c r="BE899" i="6"/>
  <c r="BF923" i="6"/>
  <c r="BF939" i="6"/>
  <c r="BF955" i="6"/>
  <c r="BF971" i="6"/>
  <c r="BF987" i="6"/>
  <c r="BE430" i="6"/>
  <c r="BE488" i="6"/>
  <c r="BF530" i="6"/>
  <c r="BE19" i="6"/>
  <c r="BF169" i="6"/>
  <c r="BF231" i="6"/>
  <c r="BF337" i="6"/>
  <c r="BF370" i="6"/>
  <c r="BE425" i="6"/>
  <c r="BE460" i="6"/>
  <c r="BF497" i="6"/>
  <c r="BF553" i="6"/>
  <c r="BE588" i="6"/>
  <c r="BF625" i="6"/>
  <c r="BF681" i="6"/>
  <c r="BE716" i="6"/>
  <c r="BF741" i="6"/>
  <c r="BF764" i="6"/>
  <c r="BF787" i="6"/>
  <c r="BF805" i="6"/>
  <c r="BF828" i="6"/>
  <c r="BF851" i="6"/>
  <c r="BF869" i="6"/>
  <c r="BF892" i="6"/>
  <c r="BE910" i="6"/>
  <c r="BE926" i="6"/>
  <c r="BE942" i="6"/>
  <c r="BE958" i="6"/>
  <c r="BE974" i="6"/>
  <c r="BE990" i="6"/>
  <c r="BF19" i="6"/>
  <c r="BE154" i="6"/>
  <c r="BF251" i="6"/>
  <c r="BE275" i="6"/>
  <c r="BE381" i="6"/>
  <c r="BF407" i="6"/>
  <c r="BE465" i="6"/>
  <c r="BE514" i="6"/>
  <c r="BF15" i="6"/>
  <c r="BE248" i="6"/>
  <c r="BE307" i="6"/>
  <c r="BE438" i="6"/>
  <c r="BE473" i="6"/>
  <c r="BE554" i="6"/>
  <c r="BF614" i="6"/>
  <c r="BE645" i="6"/>
  <c r="BE685" i="6"/>
  <c r="BF733" i="6"/>
  <c r="BF779" i="6"/>
  <c r="BF799" i="6"/>
  <c r="BE848" i="6"/>
  <c r="BF872" i="6"/>
  <c r="BF917" i="6"/>
  <c r="BE939" i="6"/>
  <c r="BE961" i="6"/>
  <c r="BF981" i="6"/>
  <c r="BF461" i="6"/>
  <c r="BF589" i="6"/>
  <c r="BF731" i="6"/>
  <c r="BF760" i="6"/>
  <c r="BF855" i="6"/>
  <c r="BE916" i="6"/>
  <c r="BF968" i="6"/>
  <c r="BE11" i="6"/>
  <c r="BF363" i="6"/>
  <c r="BE542" i="6"/>
  <c r="BE686" i="6"/>
  <c r="BF800" i="6"/>
  <c r="BF833" i="6"/>
  <c r="BE875" i="6"/>
  <c r="BE911" i="6"/>
  <c r="BF953" i="6"/>
  <c r="BE53" i="6"/>
  <c r="BF305" i="6"/>
  <c r="BF510" i="6"/>
  <c r="BE678" i="6"/>
  <c r="BF767" i="6"/>
  <c r="BF895" i="6"/>
  <c r="BF950" i="6"/>
  <c r="BF217" i="6"/>
  <c r="BE517" i="6"/>
  <c r="BE630" i="6"/>
  <c r="BF205" i="6"/>
  <c r="BF358" i="6"/>
  <c r="BF395" i="6"/>
  <c r="BE461" i="6"/>
  <c r="BE522" i="6"/>
  <c r="BE573" i="6"/>
  <c r="BF626" i="6"/>
  <c r="BF665" i="6"/>
  <c r="BF713" i="6"/>
  <c r="BE731" i="6"/>
  <c r="BF753" i="6"/>
  <c r="BF786" i="6"/>
  <c r="BE804" i="6"/>
  <c r="BE824" i="6"/>
  <c r="BE855" i="6"/>
  <c r="BF870" i="6"/>
  <c r="BE904" i="6"/>
  <c r="BF924" i="6"/>
  <c r="BF946" i="6"/>
  <c r="BE968" i="6"/>
  <c r="BF988" i="6"/>
  <c r="BF163" i="6"/>
  <c r="BE260" i="6"/>
  <c r="BE335" i="6"/>
  <c r="BF403" i="6"/>
  <c r="BE445" i="6"/>
  <c r="BE561" i="6"/>
  <c r="BE621" i="6"/>
  <c r="BF705" i="6"/>
  <c r="BF813" i="6"/>
  <c r="BF877" i="6"/>
  <c r="BE921" i="6"/>
  <c r="BF958" i="6"/>
  <c r="BF1000" i="6"/>
  <c r="BF408" i="6"/>
  <c r="BE510" i="6"/>
  <c r="BE580" i="6"/>
  <c r="BF649" i="6"/>
  <c r="BE708" i="6"/>
  <c r="BF738" i="6"/>
  <c r="BE767" i="6"/>
  <c r="BF802" i="6"/>
  <c r="BF862" i="6"/>
  <c r="BF886" i="6"/>
  <c r="BE933" i="6"/>
  <c r="BE975" i="6"/>
  <c r="BE111" i="6"/>
  <c r="BE300" i="6"/>
  <c r="BF351" i="6"/>
  <c r="BE452" i="6"/>
  <c r="BF545" i="6"/>
  <c r="BE593" i="6"/>
  <c r="BF765" i="6"/>
  <c r="BE908" i="6"/>
  <c r="BE972" i="6"/>
  <c r="BE118" i="6"/>
  <c r="BF437" i="6"/>
  <c r="BF601" i="6"/>
  <c r="BE706" i="6"/>
  <c r="BF811" i="6"/>
  <c r="BE880" i="6"/>
  <c r="BE987" i="6"/>
  <c r="BF347" i="6"/>
  <c r="BF498" i="6"/>
  <c r="BE556" i="6"/>
  <c r="BE450" i="6"/>
  <c r="BE710" i="6"/>
  <c r="BF754" i="6"/>
  <c r="BF814" i="6"/>
  <c r="BF865" i="6"/>
  <c r="BE905" i="6"/>
  <c r="BE991" i="6"/>
  <c r="BF972" i="6"/>
  <c r="BE524" i="6"/>
  <c r="BE775" i="6"/>
  <c r="BE832" i="6"/>
  <c r="BF913" i="6"/>
  <c r="BF482" i="6"/>
  <c r="BE872" i="6"/>
  <c r="BE582" i="6"/>
  <c r="BF209" i="6"/>
  <c r="BF450" i="6"/>
  <c r="BE642" i="6"/>
  <c r="BE759" i="6"/>
  <c r="BE887" i="6"/>
  <c r="BF922" i="6"/>
  <c r="BE989" i="6"/>
  <c r="BE693" i="6"/>
  <c r="BF891" i="6"/>
  <c r="BE949" i="6"/>
  <c r="BF930" i="6"/>
  <c r="BE852" i="6"/>
  <c r="BE967" i="6"/>
  <c r="BF319" i="6"/>
  <c r="BE365" i="6"/>
  <c r="BE428" i="6"/>
  <c r="BF693" i="6"/>
  <c r="BE783" i="6"/>
  <c r="BE847" i="6"/>
  <c r="BE959" i="6"/>
  <c r="BE996" i="6"/>
  <c r="BF521" i="6"/>
  <c r="BF633" i="6"/>
  <c r="BE735" i="6"/>
  <c r="BE799" i="6"/>
  <c r="BF417" i="6"/>
  <c r="BE360" i="6"/>
  <c r="BE424" i="6"/>
  <c r="BE247" i="6"/>
  <c r="BE367" i="6"/>
  <c r="BF440" i="6"/>
  <c r="BF504" i="6"/>
  <c r="BF568" i="6"/>
  <c r="BF632" i="6"/>
  <c r="BF696" i="6"/>
  <c r="BF183" i="6"/>
  <c r="BE316" i="6"/>
  <c r="BF416" i="6"/>
  <c r="BE487" i="6"/>
  <c r="BE551" i="6"/>
  <c r="BE615" i="6"/>
  <c r="BE679" i="6"/>
  <c r="BF78" i="6"/>
  <c r="BE255" i="6"/>
  <c r="BF374" i="6"/>
  <c r="BF447" i="6"/>
  <c r="BF511" i="6"/>
  <c r="BF575" i="6"/>
  <c r="BF639" i="6"/>
  <c r="BF703" i="6"/>
  <c r="BF269" i="6"/>
  <c r="BF426" i="6"/>
  <c r="BF526" i="6"/>
  <c r="BF573" i="6"/>
  <c r="BE624" i="6"/>
  <c r="BE673" i="6"/>
  <c r="BE730" i="6"/>
  <c r="BE762" i="6"/>
  <c r="BE794" i="6"/>
  <c r="BE826" i="6"/>
  <c r="BE858" i="6"/>
  <c r="BE890" i="6"/>
  <c r="BF223" i="6"/>
  <c r="BF313" i="6"/>
  <c r="BF420" i="6"/>
  <c r="BE474" i="6"/>
  <c r="BF534" i="6"/>
  <c r="BF581" i="6"/>
  <c r="BE632" i="6"/>
  <c r="BE681" i="6"/>
  <c r="BE733" i="6"/>
  <c r="BE765" i="6"/>
  <c r="BE797" i="6"/>
  <c r="BE829" i="6"/>
  <c r="BE861" i="6"/>
  <c r="BE893" i="6"/>
  <c r="BF219" i="6"/>
  <c r="BF375" i="6"/>
  <c r="BF434" i="6"/>
  <c r="BE497" i="6"/>
  <c r="BE546" i="6"/>
  <c r="BF606" i="6"/>
  <c r="BE662" i="6"/>
  <c r="BE720" i="6"/>
  <c r="BE748" i="6"/>
  <c r="BF794" i="6"/>
  <c r="BE835" i="6"/>
  <c r="BE876" i="6"/>
  <c r="BF915" i="6"/>
  <c r="BF931" i="6"/>
  <c r="BF947" i="6"/>
  <c r="BF963" i="6"/>
  <c r="BF979" i="6"/>
  <c r="BF995" i="6"/>
  <c r="BE458" i="6"/>
  <c r="BE500" i="6"/>
  <c r="BE558" i="6"/>
  <c r="BE115" i="6"/>
  <c r="BE196" i="6"/>
  <c r="BE251" i="6"/>
  <c r="BE352" i="6"/>
  <c r="BF383" i="6"/>
  <c r="BE446" i="6"/>
  <c r="BF474" i="6"/>
  <c r="BF525" i="6"/>
  <c r="BE574" i="6"/>
  <c r="BF602" i="6"/>
  <c r="BF653" i="6"/>
  <c r="BE702" i="6"/>
  <c r="BF732" i="6"/>
  <c r="BF755" i="6"/>
  <c r="BF773" i="6"/>
  <c r="BF796" i="6"/>
  <c r="BF819" i="6"/>
  <c r="BF837" i="6"/>
  <c r="BF860" i="6"/>
  <c r="BF883" i="6"/>
  <c r="BE902" i="6"/>
  <c r="BE918" i="6"/>
  <c r="BE934" i="6"/>
  <c r="BE950" i="6"/>
  <c r="BE966" i="6"/>
  <c r="BE982" i="6"/>
  <c r="BE998" i="6"/>
  <c r="BF115" i="6"/>
  <c r="BE224" i="6"/>
  <c r="BE259" i="6"/>
  <c r="BF359" i="6"/>
  <c r="BE395" i="6"/>
  <c r="BE437" i="6"/>
  <c r="BE502" i="6"/>
  <c r="BE565" i="6"/>
  <c r="BF179" i="6"/>
  <c r="BF273" i="6"/>
  <c r="BF402" i="6"/>
  <c r="BF457" i="6"/>
  <c r="BF505" i="6"/>
  <c r="BF570" i="6"/>
  <c r="BE620" i="6"/>
  <c r="BE668" i="6"/>
  <c r="BE721" i="6"/>
  <c r="BF744" i="6"/>
  <c r="BF788" i="6"/>
  <c r="BF839" i="6"/>
  <c r="BF861" i="6"/>
  <c r="BE907" i="6"/>
  <c r="BE929" i="6"/>
  <c r="BF949" i="6"/>
  <c r="BE971" i="6"/>
  <c r="BE993" i="6"/>
  <c r="BF522" i="6"/>
  <c r="BE629" i="6"/>
  <c r="BF749" i="6"/>
  <c r="BF795" i="6"/>
  <c r="BF868" i="6"/>
  <c r="BF941" i="6"/>
  <c r="BE980" i="6"/>
  <c r="BF211" i="6"/>
  <c r="BE436" i="6"/>
  <c r="BE672" i="6"/>
  <c r="BE743" i="6"/>
  <c r="BE811" i="6"/>
  <c r="BF864" i="6"/>
  <c r="BF897" i="6"/>
  <c r="BF938" i="6"/>
  <c r="BF985" i="6"/>
  <c r="BF221" i="6"/>
  <c r="BF412" i="6"/>
  <c r="BF610" i="6"/>
  <c r="BF747" i="6"/>
  <c r="BF840" i="6"/>
  <c r="BE923" i="6"/>
  <c r="BF960" i="6"/>
  <c r="BF271" i="6"/>
  <c r="BE613" i="6"/>
  <c r="BF64" i="6"/>
  <c r="BF303" i="6"/>
  <c r="BF380" i="6"/>
  <c r="BE429" i="6"/>
  <c r="BF493" i="6"/>
  <c r="BF554" i="6"/>
  <c r="BE589" i="6"/>
  <c r="BE637" i="6"/>
  <c r="BF685" i="6"/>
  <c r="BF721" i="6"/>
  <c r="BF742" i="6"/>
  <c r="BF782" i="6"/>
  <c r="BF793" i="6"/>
  <c r="BE815" i="6"/>
  <c r="BF848" i="6"/>
  <c r="BE859" i="6"/>
  <c r="BF881" i="6"/>
  <c r="BF914" i="6"/>
  <c r="BE936" i="6"/>
  <c r="BF956" i="6"/>
  <c r="BF978" i="6"/>
  <c r="BE1000" i="6"/>
  <c r="BE211" i="6"/>
  <c r="BE288" i="6"/>
  <c r="BF366" i="6"/>
  <c r="BE423" i="6"/>
  <c r="BE477" i="6"/>
  <c r="BE606" i="6"/>
  <c r="BE694" i="6"/>
  <c r="BE736" i="6"/>
  <c r="BF824" i="6"/>
  <c r="BF888" i="6"/>
  <c r="BF936" i="6"/>
  <c r="BE985" i="6"/>
  <c r="BF392" i="6"/>
  <c r="BE468" i="6"/>
  <c r="BF561" i="6"/>
  <c r="BF621" i="6"/>
  <c r="BF666" i="6"/>
  <c r="BE717" i="6"/>
  <c r="BE756" i="6"/>
  <c r="BE776" i="6"/>
  <c r="BE820" i="6"/>
  <c r="BF873" i="6"/>
  <c r="BF916" i="6"/>
  <c r="BE965" i="6"/>
  <c r="BE997" i="6"/>
  <c r="BF261" i="6"/>
  <c r="BE327" i="6"/>
  <c r="BF433" i="6"/>
  <c r="BF529" i="6"/>
  <c r="BF565" i="6"/>
  <c r="BF743" i="6"/>
  <c r="BF829" i="6"/>
  <c r="BF928" i="6"/>
  <c r="BF982" i="6"/>
  <c r="BF371" i="6"/>
  <c r="BE644" i="6"/>
  <c r="BF689" i="6"/>
  <c r="BF776" i="6"/>
  <c r="BF871" i="6"/>
  <c r="BF933" i="6"/>
  <c r="BF997" i="6"/>
  <c r="BE478" i="6"/>
  <c r="BE533" i="6"/>
  <c r="BF287" i="6"/>
  <c r="BF501" i="6"/>
  <c r="BF737" i="6"/>
  <c r="BF774" i="6"/>
  <c r="BF834" i="6"/>
  <c r="BF882" i="6"/>
  <c r="BE935" i="6"/>
  <c r="BF942" i="6"/>
  <c r="BE485" i="6"/>
  <c r="BF759" i="6"/>
  <c r="BF823" i="6"/>
  <c r="BE969" i="6"/>
  <c r="BE976" i="6"/>
  <c r="BF650" i="6"/>
  <c r="BF900" i="6"/>
  <c r="BF841" i="6"/>
  <c r="BE315" i="6"/>
  <c r="BF578" i="6"/>
  <c r="BE701" i="6"/>
  <c r="BE823" i="6"/>
  <c r="BF905" i="6"/>
  <c r="BF952" i="6"/>
  <c r="BF673" i="6"/>
  <c r="BF854" i="6"/>
  <c r="BE912" i="6"/>
  <c r="BF910" i="6"/>
  <c r="BF761" i="6"/>
  <c r="BE917" i="6"/>
  <c r="BF75" i="6"/>
  <c r="BE661" i="6"/>
  <c r="BE402" i="6"/>
  <c r="BE633" i="6"/>
  <c r="BE772" i="6"/>
  <c r="BE836" i="6"/>
  <c r="BE903" i="6"/>
  <c r="BE979" i="6"/>
  <c r="BE324" i="6"/>
  <c r="BF585" i="6"/>
  <c r="BE684" i="6"/>
  <c r="BF772" i="6"/>
  <c r="BF836" i="6"/>
  <c r="BF880" i="6"/>
  <c r="BE863" i="6"/>
  <c r="BF940" i="6"/>
  <c r="BF723" i="6"/>
  <c r="BE788" i="6"/>
  <c r="BE505" i="6"/>
  <c r="BF777" i="6"/>
  <c r="BF466" i="6"/>
  <c r="BE964" i="6"/>
  <c r="BF977" i="6"/>
  <c r="BF964" i="6"/>
  <c r="BF845" i="6"/>
  <c r="BE925" i="6"/>
  <c r="BF984" i="6"/>
  <c r="BF785" i="6"/>
  <c r="BE947" i="6"/>
  <c r="BE608" i="6"/>
  <c r="BE981" i="6"/>
  <c r="BF661" i="6"/>
  <c r="BE944" i="6"/>
  <c r="BF133" i="6"/>
  <c r="BE47" i="6"/>
  <c r="BF129" i="6"/>
  <c r="BE4" i="6"/>
  <c r="BF40" i="6"/>
  <c r="BF125" i="6"/>
  <c r="BE64" i="6"/>
  <c r="BE14" i="6"/>
  <c r="BE74" i="6"/>
  <c r="BF117" i="6"/>
  <c r="BE128" i="6"/>
  <c r="BF37" i="6"/>
  <c r="BF137" i="6"/>
  <c r="BF56" i="6"/>
  <c r="BE90" i="6"/>
  <c r="BE26" i="6"/>
  <c r="BE51" i="6"/>
  <c r="BE76" i="6"/>
  <c r="BE900" i="6"/>
  <c r="BF996" i="6"/>
  <c r="BE744" i="6"/>
  <c r="BE792" i="6"/>
  <c r="BF533" i="6"/>
  <c r="BE927" i="6"/>
  <c r="BF582" i="6"/>
  <c r="BF908" i="6"/>
  <c r="BF849" i="6"/>
  <c r="BF954" i="6"/>
  <c r="BF781" i="6"/>
  <c r="BF974" i="6"/>
  <c r="BF994" i="6"/>
  <c r="BF894" i="6"/>
  <c r="BE1001" i="6"/>
  <c r="BF830" i="6"/>
  <c r="BF766" i="6"/>
  <c r="BF937" i="6"/>
  <c r="BE124" i="6"/>
  <c r="BE86" i="6"/>
  <c r="BE120" i="6"/>
  <c r="BE9" i="6"/>
  <c r="BE36" i="6"/>
  <c r="BF69" i="6"/>
  <c r="BE103" i="6"/>
  <c r="BE144" i="6"/>
  <c r="BF121" i="6"/>
  <c r="BE99" i="6"/>
  <c r="BE160" i="6"/>
  <c r="BE97" i="6"/>
  <c r="BF3" i="6"/>
  <c r="BF105" i="6"/>
  <c r="BE17" i="6"/>
  <c r="BE58" i="6"/>
  <c r="BE83" i="6"/>
  <c r="BE5" i="6"/>
  <c r="BI2" i="6"/>
  <c r="BE2" i="6" s="1"/>
  <c r="BD11" i="2"/>
  <c r="BD9" i="2"/>
  <c r="BD10" i="2"/>
  <c r="BD8" i="2"/>
  <c r="BD7" i="2"/>
  <c r="Z11" i="4"/>
  <c r="Z12" i="4" s="1"/>
  <c r="Q9" i="4"/>
  <c r="Q10" i="4" s="1"/>
  <c r="D3" i="4"/>
  <c r="D2" i="4"/>
  <c r="BE540" i="6" l="1"/>
  <c r="BE323" i="6"/>
  <c r="BE652" i="6"/>
  <c r="BF756" i="6"/>
  <c r="BF197" i="6"/>
  <c r="BF809" i="6"/>
  <c r="BF577" i="6"/>
  <c r="BF879" i="6"/>
  <c r="BF458" i="6"/>
  <c r="BE983" i="6"/>
  <c r="BF857" i="6"/>
  <c r="BE740" i="6"/>
  <c r="BE512" i="6"/>
  <c r="BF593" i="6"/>
  <c r="BE692" i="6"/>
  <c r="BF906" i="6"/>
  <c r="BF423" i="6"/>
  <c r="BF791" i="6"/>
  <c r="BE956" i="6"/>
  <c r="BE784" i="6"/>
  <c r="BE557" i="6"/>
  <c r="BF574" i="6"/>
  <c r="BE135" i="6"/>
  <c r="BE906" i="6"/>
  <c r="BF757" i="6"/>
  <c r="BF469" i="6"/>
  <c r="BF481" i="6"/>
  <c r="BE674" i="6"/>
  <c r="BE741" i="6"/>
  <c r="BE850" i="6"/>
  <c r="BF559" i="6"/>
  <c r="BF552" i="6"/>
  <c r="BE447" i="6"/>
  <c r="BF200" i="6"/>
  <c r="BF838" i="6"/>
  <c r="BF368" i="6"/>
  <c r="BE945" i="6"/>
  <c r="BE382" i="6"/>
  <c r="BE549" i="6"/>
  <c r="BF980" i="6"/>
  <c r="BF758" i="6"/>
  <c r="BE433" i="6"/>
  <c r="BF815" i="6"/>
  <c r="BE373" i="6"/>
  <c r="BE951" i="6"/>
  <c r="BF846" i="6"/>
  <c r="BF702" i="6"/>
  <c r="BE426" i="6"/>
  <c r="BF237" i="6"/>
  <c r="BE494" i="6"/>
  <c r="BE840" i="6"/>
  <c r="BE175" i="6"/>
  <c r="BE657" i="6"/>
  <c r="BE924" i="6"/>
  <c r="BF735" i="6"/>
  <c r="BE470" i="6"/>
  <c r="BF446" i="6"/>
  <c r="BE994" i="6"/>
  <c r="BF867" i="6"/>
  <c r="BE709" i="6"/>
  <c r="BE407" i="6"/>
  <c r="BF959" i="6"/>
  <c r="BF478" i="6"/>
  <c r="BE666" i="6"/>
  <c r="BE754" i="6"/>
  <c r="BE223" i="6"/>
  <c r="BE343" i="6"/>
  <c r="BF599" i="6"/>
  <c r="BE651" i="6"/>
  <c r="BE544" i="6"/>
  <c r="BF826" i="6"/>
  <c r="BE853" i="6"/>
  <c r="BE256" i="6"/>
  <c r="BF315" i="6"/>
  <c r="BF102" i="6"/>
  <c r="BF227" i="6"/>
  <c r="BE728" i="6"/>
  <c r="BF282" i="6"/>
  <c r="BE578" i="6"/>
  <c r="BF820" i="6"/>
  <c r="BE385" i="6"/>
  <c r="BF948" i="6"/>
  <c r="BF769" i="6"/>
  <c r="BE601" i="6"/>
  <c r="BE963" i="6"/>
  <c r="BF729" i="6"/>
  <c r="BE415" i="6"/>
  <c r="BF993" i="6"/>
  <c r="BE909" i="6"/>
  <c r="BF806" i="6"/>
  <c r="BF719" i="6"/>
  <c r="BF538" i="6"/>
  <c r="BE268" i="6"/>
  <c r="BE955" i="6"/>
  <c r="BE596" i="6"/>
  <c r="BE928" i="6"/>
  <c r="BF736" i="6"/>
  <c r="BF973" i="6"/>
  <c r="BF740" i="6"/>
  <c r="BF966" i="6"/>
  <c r="BF852" i="6"/>
  <c r="BF710" i="6"/>
  <c r="BF486" i="6"/>
  <c r="BE127" i="6"/>
  <c r="BF345" i="6"/>
  <c r="BE970" i="6"/>
  <c r="BF885" i="6"/>
  <c r="BF771" i="6"/>
  <c r="BE581" i="6"/>
  <c r="BE340" i="6"/>
  <c r="BF975" i="6"/>
  <c r="BE704" i="6"/>
  <c r="BE885" i="6"/>
  <c r="BE538" i="6"/>
  <c r="BE786" i="6"/>
  <c r="BE219" i="6"/>
  <c r="BE663" i="6"/>
  <c r="BF488" i="6"/>
  <c r="BE416" i="6"/>
  <c r="BF462" i="6"/>
  <c r="BE18" i="6"/>
  <c r="BE188" i="6"/>
  <c r="BF807" i="6"/>
  <c r="BF26" i="6"/>
  <c r="BE584" i="6"/>
  <c r="BF281" i="6"/>
  <c r="BE884" i="6"/>
  <c r="BF734" i="6"/>
  <c r="BE484" i="6"/>
  <c r="BF904" i="6"/>
  <c r="BE612" i="6"/>
  <c r="BF317" i="6"/>
  <c r="BF961" i="6"/>
  <c r="BE868" i="6"/>
  <c r="BF784" i="6"/>
  <c r="BE654" i="6"/>
  <c r="BF442" i="6"/>
  <c r="BE616" i="6"/>
  <c r="BF884" i="6"/>
  <c r="BF241" i="6"/>
  <c r="BE871" i="6"/>
  <c r="BE526" i="6"/>
  <c r="BF909" i="6"/>
  <c r="BF586" i="6"/>
  <c r="BF934" i="6"/>
  <c r="BF797" i="6"/>
  <c r="BF642" i="6"/>
  <c r="BE414" i="6"/>
  <c r="BE509" i="6"/>
  <c r="BE204" i="6"/>
  <c r="BE938" i="6"/>
  <c r="BF844" i="6"/>
  <c r="BF722" i="6"/>
  <c r="BF490" i="6"/>
  <c r="BF130" i="6"/>
  <c r="BF927" i="6"/>
  <c r="BE534" i="6"/>
  <c r="BE789" i="6"/>
  <c r="BF293" i="6"/>
  <c r="BF637" i="6"/>
  <c r="BF527" i="6"/>
  <c r="BE471" i="6"/>
  <c r="BE215" i="6"/>
  <c r="BE368" i="6"/>
  <c r="BE745" i="6"/>
  <c r="BF476" i="6"/>
  <c r="BF278" i="6"/>
  <c r="BE609" i="6"/>
  <c r="BF431" i="6"/>
  <c r="BF394" i="6"/>
  <c r="BE408" i="6"/>
  <c r="BF656" i="6"/>
  <c r="BE841" i="6"/>
  <c r="BE459" i="6"/>
  <c r="BE181" i="6"/>
  <c r="BF712" i="6"/>
  <c r="BE179" i="6"/>
  <c r="BE399" i="6"/>
  <c r="BE263" i="6"/>
  <c r="BF385" i="6"/>
  <c r="BE134" i="6"/>
  <c r="BE387" i="6"/>
  <c r="BE105" i="6"/>
  <c r="BE946" i="6"/>
  <c r="BF876" i="6"/>
  <c r="BF789" i="6"/>
  <c r="BF697" i="6"/>
  <c r="BF518" i="6"/>
  <c r="BE236" i="6"/>
  <c r="BE444" i="6"/>
  <c r="BE867" i="6"/>
  <c r="BE597" i="6"/>
  <c r="BE869" i="6"/>
  <c r="BE617" i="6"/>
  <c r="BE172" i="6"/>
  <c r="BE658" i="6"/>
  <c r="BF687" i="6"/>
  <c r="BE110" i="6"/>
  <c r="BE284" i="6"/>
  <c r="BF425" i="6"/>
  <c r="BE187" i="6"/>
  <c r="BF464" i="6"/>
  <c r="BE641" i="6"/>
  <c r="BF118" i="6"/>
  <c r="BF348" i="6"/>
  <c r="BF379" i="6"/>
  <c r="BF256" i="6"/>
  <c r="BE486" i="6"/>
  <c r="BF255" i="6"/>
  <c r="BE978" i="6"/>
  <c r="BE914" i="6"/>
  <c r="BF835" i="6"/>
  <c r="BF748" i="6"/>
  <c r="BF597" i="6"/>
  <c r="BF441" i="6"/>
  <c r="BF36" i="6"/>
  <c r="BF951" i="6"/>
  <c r="BE739" i="6"/>
  <c r="BE419" i="6"/>
  <c r="BE757" i="6"/>
  <c r="BF470" i="6"/>
  <c r="BE802" i="6"/>
  <c r="BE496" i="6"/>
  <c r="BF495" i="6"/>
  <c r="BE535" i="6"/>
  <c r="BF616" i="6"/>
  <c r="BE376" i="6"/>
  <c r="BE171" i="6"/>
  <c r="BF171" i="6"/>
  <c r="BF502" i="6"/>
  <c r="BE851" i="6"/>
  <c r="BF13" i="6"/>
  <c r="BF494" i="6"/>
  <c r="BE314" i="6"/>
  <c r="BF299" i="6"/>
  <c r="BE698" i="6"/>
  <c r="BF194" i="6"/>
  <c r="BE267" i="6"/>
  <c r="BF191" i="6"/>
  <c r="BF31" i="6"/>
  <c r="BF356" i="6"/>
  <c r="BE572" i="6"/>
  <c r="BF983" i="6"/>
  <c r="BF919" i="6"/>
  <c r="BF762" i="6"/>
  <c r="BF562" i="6"/>
  <c r="BE231" i="6"/>
  <c r="BE805" i="6"/>
  <c r="BF645" i="6"/>
  <c r="BE440" i="6"/>
  <c r="BE866" i="6"/>
  <c r="BE738" i="6"/>
  <c r="BE530" i="6"/>
  <c r="BF655" i="6"/>
  <c r="BF396" i="6"/>
  <c r="BE631" i="6"/>
  <c r="BE348" i="6"/>
  <c r="BF584" i="6"/>
  <c r="BE279" i="6"/>
  <c r="BF304" i="6"/>
  <c r="BF291" i="6"/>
  <c r="BF245" i="6"/>
  <c r="BE49" i="6"/>
  <c r="BF360" i="6"/>
  <c r="BE462" i="6"/>
  <c r="BF264" i="6"/>
  <c r="BF444" i="6"/>
  <c r="BE715" i="6"/>
  <c r="BF294" i="6"/>
  <c r="BE65" i="6"/>
  <c r="BF325" i="6"/>
  <c r="BE516" i="6"/>
  <c r="BF967" i="6"/>
  <c r="BF890" i="6"/>
  <c r="BF726" i="6"/>
  <c r="BE518" i="6"/>
  <c r="BE41" i="6"/>
  <c r="BE773" i="6"/>
  <c r="BF598" i="6"/>
  <c r="BE358" i="6"/>
  <c r="BE834" i="6"/>
  <c r="BE688" i="6"/>
  <c r="BF445" i="6"/>
  <c r="BF591" i="6"/>
  <c r="BE287" i="6"/>
  <c r="BE567" i="6"/>
  <c r="BE220" i="6"/>
  <c r="BF520" i="6"/>
  <c r="BF128" i="6"/>
  <c r="BF120" i="6"/>
  <c r="BE511" i="6"/>
  <c r="BE592" i="6"/>
  <c r="BE600" i="6"/>
  <c r="BF641" i="6"/>
  <c r="BE277" i="6"/>
  <c r="BF572" i="6"/>
  <c r="BF483" i="6"/>
  <c r="BE217" i="6"/>
  <c r="BF212" i="6"/>
  <c r="BF999" i="6"/>
  <c r="BF935" i="6"/>
  <c r="BE803" i="6"/>
  <c r="BE625" i="6"/>
  <c r="BE383" i="6"/>
  <c r="BE837" i="6"/>
  <c r="BE696" i="6"/>
  <c r="BE489" i="6"/>
  <c r="BE898" i="6"/>
  <c r="BE770" i="6"/>
  <c r="BF590" i="6"/>
  <c r="BF11" i="6"/>
  <c r="BF463" i="6"/>
  <c r="BE695" i="6"/>
  <c r="BE439" i="6"/>
  <c r="BF648" i="6"/>
  <c r="BF387" i="6"/>
  <c r="BF77" i="6"/>
  <c r="BE159" i="6"/>
  <c r="BF528" i="6"/>
  <c r="BF535" i="6"/>
  <c r="BE838" i="6"/>
  <c r="BE873" i="6"/>
  <c r="BF352" i="6"/>
  <c r="BE396" i="6"/>
  <c r="BE523" i="6"/>
  <c r="BE398" i="6"/>
  <c r="BF138" i="6"/>
  <c r="BE435" i="6"/>
  <c r="BF668" i="6"/>
  <c r="BF201" i="6"/>
  <c r="BE417" i="6"/>
  <c r="BF336" i="6"/>
  <c r="BE174" i="6"/>
  <c r="BE273" i="6"/>
  <c r="BF257" i="6"/>
  <c r="BE491" i="6"/>
  <c r="BF643" i="6"/>
  <c r="BE309" i="6"/>
  <c r="BF24" i="6"/>
  <c r="BF443" i="6"/>
  <c r="BF720" i="6"/>
  <c r="BE575" i="6"/>
  <c r="BF471" i="6"/>
  <c r="BF335" i="6"/>
  <c r="BE690" i="6"/>
  <c r="BE7" i="6"/>
  <c r="BF549" i="6"/>
  <c r="BE777" i="6"/>
  <c r="BF386" i="6"/>
  <c r="BE676" i="6"/>
  <c r="BE892" i="6"/>
  <c r="BE73" i="6"/>
  <c r="BE29" i="6"/>
  <c r="BE168" i="6"/>
  <c r="BF414" i="6"/>
  <c r="BF604" i="6"/>
  <c r="BE331" i="6"/>
  <c r="BE619" i="6"/>
  <c r="BF329" i="6"/>
  <c r="BF547" i="6"/>
  <c r="BE312" i="6"/>
  <c r="BE513" i="6"/>
  <c r="BE350" i="6"/>
  <c r="BF401" i="6"/>
  <c r="BF218" i="6"/>
  <c r="BF260" i="6"/>
  <c r="BF20" i="6"/>
  <c r="BE301" i="6"/>
  <c r="BF192" i="6"/>
  <c r="BE32" i="6"/>
  <c r="BE193" i="6"/>
  <c r="BE8" i="6"/>
  <c r="BE272" i="6"/>
  <c r="BE180" i="6"/>
  <c r="BE285" i="6"/>
  <c r="BE318" i="6"/>
  <c r="BE213" i="6"/>
  <c r="BE238" i="6"/>
  <c r="BE87" i="6"/>
  <c r="BF61" i="6"/>
  <c r="BF667" i="6"/>
  <c r="BE707" i="6"/>
  <c r="BF516" i="6"/>
  <c r="BF150" i="6"/>
  <c r="BE84" i="6"/>
  <c r="BF180" i="6"/>
  <c r="BF186" i="6"/>
  <c r="BF160" i="6"/>
  <c r="BF230" i="6"/>
  <c r="BF571" i="6"/>
  <c r="BE563" i="6"/>
  <c r="BF357" i="6"/>
  <c r="BF381" i="6"/>
  <c r="BF259" i="6"/>
  <c r="BF592" i="6"/>
  <c r="BF362" i="6"/>
  <c r="BE639" i="6"/>
  <c r="BF406" i="6"/>
  <c r="BF663" i="6"/>
  <c r="BF541" i="6"/>
  <c r="BE742" i="6"/>
  <c r="BE870" i="6"/>
  <c r="BE442" i="6"/>
  <c r="BE649" i="6"/>
  <c r="BE809" i="6"/>
  <c r="BF239" i="6"/>
  <c r="BE569" i="6"/>
  <c r="BE764" i="6"/>
  <c r="BF361" i="6"/>
  <c r="BF350" i="6"/>
  <c r="BF76" i="6"/>
  <c r="BF312" i="6"/>
  <c r="BE364" i="6"/>
  <c r="BF321" i="6"/>
  <c r="BF540" i="6"/>
  <c r="BF700" i="6"/>
  <c r="BE379" i="6"/>
  <c r="BE587" i="6"/>
  <c r="BE89" i="6"/>
  <c r="BE421" i="6"/>
  <c r="BF611" i="6"/>
  <c r="BF249" i="6"/>
  <c r="BE434" i="6"/>
  <c r="BF284" i="6"/>
  <c r="BE337" i="6"/>
  <c r="BF330" i="6"/>
  <c r="BE305" i="6"/>
  <c r="BE266" i="6"/>
  <c r="BF196" i="6"/>
  <c r="BE185" i="6"/>
  <c r="BF276" i="6"/>
  <c r="BF310" i="6"/>
  <c r="BE145" i="6"/>
  <c r="BE16" i="6"/>
  <c r="BF314" i="6"/>
  <c r="BF12" i="6"/>
  <c r="BE164" i="6"/>
  <c r="BF651" i="6"/>
  <c r="BF523" i="6"/>
  <c r="BF411" i="6"/>
  <c r="BE240" i="6"/>
  <c r="BE675" i="6"/>
  <c r="BE547" i="6"/>
  <c r="BE389" i="6"/>
  <c r="BF692" i="6"/>
  <c r="BF422" i="6"/>
  <c r="BF208" i="6"/>
  <c r="BF111" i="6"/>
  <c r="BF603" i="6"/>
  <c r="BF507" i="6"/>
  <c r="BE391" i="6"/>
  <c r="BF106" i="6"/>
  <c r="BE643" i="6"/>
  <c r="BE531" i="6"/>
  <c r="BF311" i="6"/>
  <c r="BF676" i="6"/>
  <c r="BE232" i="6"/>
  <c r="BE313" i="6"/>
  <c r="BF699" i="6"/>
  <c r="BF587" i="6"/>
  <c r="BF475" i="6"/>
  <c r="BE304" i="6"/>
  <c r="BF68" i="6"/>
  <c r="BE627" i="6"/>
  <c r="BE467" i="6"/>
  <c r="BF215" i="6"/>
  <c r="BF644" i="6"/>
  <c r="BE356" i="6"/>
  <c r="BE548" i="6"/>
  <c r="BF70" i="6"/>
  <c r="BF252" i="6"/>
  <c r="BF5" i="6"/>
  <c r="BE13" i="6"/>
  <c r="BF372" i="6"/>
  <c r="BF508" i="6"/>
  <c r="BF636" i="6"/>
  <c r="BE203" i="6"/>
  <c r="BE427" i="6"/>
  <c r="BE555" i="6"/>
  <c r="BE683" i="6"/>
  <c r="BF265" i="6"/>
  <c r="BF451" i="6"/>
  <c r="BF579" i="6"/>
  <c r="BF707" i="6"/>
  <c r="BE339" i="6"/>
  <c r="BE464" i="6"/>
  <c r="BE270" i="6"/>
  <c r="BF94" i="6"/>
  <c r="BF222" i="6"/>
  <c r="BF168" i="6"/>
  <c r="BE142" i="6"/>
  <c r="BF135" i="6"/>
  <c r="BE234" i="6"/>
  <c r="BE349" i="6"/>
  <c r="BE354" i="6"/>
  <c r="BF119" i="6"/>
  <c r="BF33" i="6"/>
  <c r="BE133" i="6"/>
  <c r="BF298" i="6"/>
  <c r="BF112" i="6"/>
  <c r="BE151" i="6"/>
  <c r="BF202" i="6"/>
  <c r="BF99" i="6"/>
  <c r="BF114" i="6"/>
  <c r="BF715" i="6"/>
  <c r="BF635" i="6"/>
  <c r="BF539" i="6"/>
  <c r="BF459" i="6"/>
  <c r="BE369" i="6"/>
  <c r="BF187" i="6"/>
  <c r="BE691" i="6"/>
  <c r="BE611" i="6"/>
  <c r="BE483" i="6"/>
  <c r="BF343" i="6"/>
  <c r="BE57" i="6"/>
  <c r="BF612" i="6"/>
  <c r="BF500" i="6"/>
  <c r="BF382" i="6"/>
  <c r="BF116" i="6"/>
  <c r="BE176" i="6"/>
  <c r="BF340" i="6"/>
  <c r="BE341" i="6"/>
  <c r="BF272" i="6"/>
  <c r="BE227" i="6"/>
  <c r="BF580" i="6"/>
  <c r="BF484" i="6"/>
  <c r="BE328" i="6"/>
  <c r="BE420" i="6"/>
  <c r="BF63" i="6"/>
  <c r="BF268" i="6"/>
  <c r="BE297" i="6"/>
  <c r="BE860" i="6"/>
  <c r="BE585" i="6"/>
  <c r="BF564" i="6"/>
  <c r="BF436" i="6"/>
  <c r="BE264" i="6"/>
  <c r="BE404" i="6"/>
  <c r="BF393" i="6"/>
  <c r="BF240" i="6"/>
  <c r="BF326" i="6"/>
  <c r="BE724" i="6"/>
  <c r="BE577" i="6"/>
  <c r="BE148" i="6"/>
  <c r="BE214" i="6"/>
  <c r="BE212" i="6"/>
  <c r="BF683" i="6"/>
  <c r="BF619" i="6"/>
  <c r="BF555" i="6"/>
  <c r="BF491" i="6"/>
  <c r="BF427" i="6"/>
  <c r="BE336" i="6"/>
  <c r="BE208" i="6"/>
  <c r="BE723" i="6"/>
  <c r="BE659" i="6"/>
  <c r="BE595" i="6"/>
  <c r="BE499" i="6"/>
  <c r="BE411" i="6"/>
  <c r="BF279" i="6"/>
  <c r="BF708" i="6"/>
  <c r="BF628" i="6"/>
  <c r="BF548" i="6"/>
  <c r="BF452" i="6"/>
  <c r="BE362" i="6"/>
  <c r="BE200" i="6"/>
  <c r="BE372" i="6"/>
  <c r="BF413" i="6"/>
  <c r="BF320" i="6"/>
  <c r="BF49" i="6"/>
  <c r="BF250" i="6"/>
  <c r="BE229" i="6"/>
  <c r="BF373" i="6"/>
  <c r="BF842" i="6"/>
  <c r="BE697" i="6"/>
  <c r="BE476" i="6"/>
  <c r="BE897" i="6"/>
  <c r="BE413" i="6"/>
  <c r="BE199" i="6"/>
  <c r="BE282" i="6"/>
  <c r="BF46" i="6"/>
  <c r="BF324" i="6"/>
  <c r="BE796" i="6"/>
  <c r="BE618" i="6"/>
  <c r="BE441" i="6"/>
  <c r="BE865" i="6"/>
  <c r="BE862" i="6"/>
  <c r="BE386" i="6"/>
  <c r="BE197" i="6"/>
  <c r="BE293" i="6"/>
  <c r="BF389" i="6"/>
  <c r="BE755" i="6"/>
  <c r="BE590" i="6"/>
  <c r="BE378" i="6"/>
  <c r="BE769" i="6"/>
  <c r="BE734" i="6"/>
  <c r="BF672" i="6"/>
  <c r="BE579" i="6"/>
  <c r="BE515" i="6"/>
  <c r="BE451" i="6"/>
  <c r="BF367" i="6"/>
  <c r="BF247" i="6"/>
  <c r="BF724" i="6"/>
  <c r="BF660" i="6"/>
  <c r="BF596" i="6"/>
  <c r="BF532" i="6"/>
  <c r="BF468" i="6"/>
  <c r="BF404" i="6"/>
  <c r="BE296" i="6"/>
  <c r="BE167" i="6"/>
  <c r="BE388" i="6"/>
  <c r="BE123" i="6"/>
  <c r="BF377" i="6"/>
  <c r="BF296" i="6"/>
  <c r="BF189" i="6"/>
  <c r="BE257" i="6"/>
  <c r="BF165" i="6"/>
  <c r="BF155" i="6"/>
  <c r="BF288" i="6"/>
  <c r="BE883" i="6"/>
  <c r="BF778" i="6"/>
  <c r="BE669" i="6"/>
  <c r="BF513" i="6"/>
  <c r="BE320" i="6"/>
  <c r="BE849" i="6"/>
  <c r="BE713" i="6"/>
  <c r="BE536" i="6"/>
  <c r="BF333" i="6"/>
  <c r="BE830" i="6"/>
  <c r="BE705" i="6"/>
  <c r="BE528" i="6"/>
  <c r="BF647" i="6"/>
  <c r="BE719" i="6"/>
  <c r="BF512" i="6"/>
  <c r="BE801" i="6"/>
  <c r="BF694" i="6"/>
  <c r="BE506" i="6"/>
  <c r="BF108" i="6"/>
  <c r="BE798" i="6"/>
  <c r="BF686" i="6"/>
  <c r="BE432" i="6"/>
  <c r="BF615" i="6"/>
  <c r="BE559" i="6"/>
  <c r="BF29" i="6"/>
  <c r="BE785" i="6"/>
  <c r="BE634" i="6"/>
  <c r="BF438" i="6"/>
  <c r="BE894" i="6"/>
  <c r="BE782" i="6"/>
  <c r="BF605" i="6"/>
  <c r="BF295" i="6"/>
  <c r="BF583" i="6"/>
  <c r="BF341" i="6"/>
  <c r="BF235" i="6"/>
  <c r="BE155" i="6"/>
  <c r="BE126" i="6"/>
  <c r="BF110" i="6"/>
  <c r="BF232" i="6"/>
  <c r="BF332" i="6"/>
  <c r="BF903" i="6"/>
  <c r="BE819" i="6"/>
  <c r="BE732" i="6"/>
  <c r="BE648" i="6"/>
  <c r="BE532" i="6"/>
  <c r="BE397" i="6"/>
  <c r="BF158" i="6"/>
  <c r="BE833" i="6"/>
  <c r="BE737" i="6"/>
  <c r="BF613" i="6"/>
  <c r="BF485" i="6"/>
  <c r="BF243" i="6"/>
  <c r="BE846" i="6"/>
  <c r="BE766" i="6"/>
  <c r="BE626" i="6"/>
  <c r="BE481" i="6"/>
  <c r="BF711" i="6"/>
  <c r="BF519" i="6"/>
  <c r="BF331" i="6"/>
  <c r="BE687" i="6"/>
  <c r="BE495" i="6"/>
  <c r="BF277" i="6"/>
  <c r="BF640" i="6"/>
  <c r="BF448" i="6"/>
  <c r="BF432" i="6"/>
  <c r="BF439" i="6"/>
  <c r="BF487" i="6"/>
  <c r="BF267" i="6"/>
  <c r="BE623" i="6"/>
  <c r="BE463" i="6"/>
  <c r="BF213" i="6"/>
  <c r="BF576" i="6"/>
  <c r="BF419" i="6"/>
  <c r="BF560" i="6"/>
  <c r="BF567" i="6"/>
  <c r="BF455" i="6"/>
  <c r="BF93" i="6"/>
  <c r="BE591" i="6"/>
  <c r="BE431" i="6"/>
  <c r="BF704" i="6"/>
  <c r="BF544" i="6"/>
  <c r="BE377" i="6"/>
  <c r="BE607" i="6"/>
  <c r="BE790" i="6"/>
  <c r="BE881" i="6"/>
  <c r="BE817" i="6"/>
  <c r="BE753" i="6"/>
  <c r="BE664" i="6"/>
  <c r="BF566" i="6"/>
  <c r="BE457" i="6"/>
  <c r="BE283" i="6"/>
  <c r="BE878" i="6"/>
  <c r="BE814" i="6"/>
  <c r="BE750" i="6"/>
  <c r="BE656" i="6"/>
  <c r="BF558" i="6"/>
  <c r="BE393" i="6"/>
  <c r="BF679" i="6"/>
  <c r="BF551" i="6"/>
  <c r="BF424" i="6"/>
  <c r="BF203" i="6"/>
  <c r="BE655" i="6"/>
  <c r="BE527" i="6"/>
  <c r="BF384" i="6"/>
  <c r="BF47" i="6"/>
  <c r="BF608" i="6"/>
  <c r="BF480" i="6"/>
  <c r="BF323" i="6"/>
  <c r="BF146" i="6"/>
  <c r="BF624" i="6"/>
  <c r="BF688" i="6"/>
  <c r="BF57" i="6"/>
  <c r="BF503" i="6"/>
  <c r="BF695" i="6"/>
  <c r="BE239" i="6"/>
  <c r="BE758" i="6"/>
  <c r="BE195" i="6"/>
  <c r="BF355" i="6"/>
  <c r="BF167" i="6"/>
  <c r="BF309" i="6"/>
  <c r="BF364" i="6"/>
  <c r="BF631" i="6"/>
  <c r="BE410" i="6"/>
  <c r="BF622" i="6"/>
  <c r="BF181" i="6"/>
  <c r="BE400" i="6"/>
  <c r="BF496" i="6"/>
  <c r="BE406" i="6"/>
  <c r="BE479" i="6"/>
  <c r="BE543" i="6"/>
  <c r="BE671" i="6"/>
  <c r="BE562" i="6"/>
  <c r="BE725" i="6"/>
  <c r="BE472" i="6"/>
  <c r="BF509" i="6"/>
  <c r="BE854" i="6"/>
  <c r="BE822" i="6"/>
  <c r="BE521" i="6"/>
  <c r="BF669" i="6"/>
  <c r="BE303" i="6"/>
  <c r="BE570" i="6"/>
  <c r="BF630" i="6"/>
  <c r="BE886" i="6"/>
  <c r="BE761" i="6"/>
  <c r="BE857" i="6"/>
  <c r="BF677" i="6"/>
  <c r="BF418" i="6"/>
  <c r="BE793" i="6"/>
  <c r="BF207" i="6"/>
  <c r="BE422" i="6"/>
  <c r="BE541" i="6"/>
  <c r="BE660" i="6"/>
  <c r="BF746" i="6"/>
  <c r="BE828" i="6"/>
  <c r="BF911" i="6"/>
  <c r="BF316" i="6"/>
  <c r="BF204" i="6"/>
  <c r="BE353" i="6"/>
  <c r="BF140" i="6"/>
  <c r="BE225" i="6"/>
  <c r="BF132" i="6"/>
  <c r="BF280" i="6"/>
  <c r="BF365" i="6"/>
  <c r="BE81" i="6"/>
  <c r="BE380" i="6"/>
  <c r="BE147" i="6"/>
  <c r="BF289" i="6"/>
  <c r="BE394" i="6"/>
  <c r="BF460" i="6"/>
  <c r="BF524" i="6"/>
  <c r="BF588" i="6"/>
  <c r="BF652" i="6"/>
  <c r="BF716" i="6"/>
  <c r="BE235" i="6"/>
  <c r="BE357" i="6"/>
  <c r="BE443" i="6"/>
  <c r="BE507" i="6"/>
  <c r="BE571" i="6"/>
  <c r="BE635" i="6"/>
  <c r="BE699" i="6"/>
  <c r="BE125" i="6"/>
  <c r="BF297" i="6"/>
  <c r="BE401" i="6"/>
  <c r="BF467" i="6"/>
  <c r="BF531" i="6"/>
  <c r="BF595" i="6"/>
  <c r="BF659" i="6"/>
  <c r="BF21" i="6"/>
  <c r="BE292" i="6"/>
  <c r="BE355" i="6"/>
  <c r="BF430" i="6"/>
  <c r="BF477" i="6"/>
  <c r="BF131" i="6"/>
  <c r="BF48" i="6"/>
  <c r="BF7" i="6"/>
  <c r="BF266" i="6"/>
  <c r="BE289" i="6"/>
  <c r="BE206" i="6"/>
  <c r="BE209" i="6"/>
  <c r="BF100" i="6"/>
  <c r="BF300" i="6"/>
  <c r="BE345" i="6"/>
  <c r="BF318" i="6"/>
  <c r="BF144" i="6"/>
  <c r="BF182" i="6"/>
  <c r="BE146" i="6"/>
  <c r="BF228" i="6"/>
  <c r="BE317" i="6"/>
  <c r="BF342" i="6"/>
  <c r="BE254" i="6"/>
  <c r="BE143" i="6"/>
  <c r="BE182" i="6"/>
  <c r="BF244" i="6"/>
  <c r="BE333" i="6"/>
  <c r="BF91" i="6"/>
  <c r="BE310" i="6"/>
  <c r="BE24" i="6"/>
  <c r="BF246" i="6"/>
  <c r="BF96" i="6"/>
  <c r="BF71" i="6"/>
  <c r="BE45" i="6"/>
  <c r="BE190" i="6"/>
  <c r="BE21" i="6"/>
  <c r="BF87" i="6"/>
  <c r="BF59" i="6"/>
  <c r="BF9" i="6"/>
  <c r="BF161" i="6"/>
  <c r="BE286" i="6"/>
  <c r="BF124" i="6"/>
  <c r="BE59" i="6"/>
  <c r="BE48" i="6"/>
  <c r="BE63" i="6"/>
  <c r="BE55" i="6"/>
  <c r="BE102" i="6"/>
  <c r="BE269" i="6"/>
  <c r="BE205" i="6"/>
  <c r="BF42" i="6"/>
  <c r="BF306" i="6"/>
  <c r="BF242" i="6"/>
  <c r="BE157" i="6"/>
  <c r="BE346" i="6"/>
  <c r="BE250" i="6"/>
  <c r="BF126" i="6"/>
  <c r="BF98" i="6"/>
  <c r="BF95" i="6"/>
  <c r="BF154" i="6"/>
  <c r="BE69" i="6"/>
  <c r="BE91" i="6"/>
  <c r="BE54" i="6"/>
  <c r="BE233" i="6"/>
  <c r="BF143" i="6"/>
  <c r="BF334" i="6"/>
  <c r="BF270" i="6"/>
  <c r="BF206" i="6"/>
  <c r="BF80" i="6"/>
  <c r="BE298" i="6"/>
  <c r="BF188" i="6"/>
  <c r="BE163" i="6"/>
  <c r="BE161" i="6"/>
  <c r="BE10" i="6"/>
  <c r="BF66" i="6"/>
  <c r="BE39" i="6"/>
  <c r="BE112" i="6"/>
  <c r="BE253" i="6"/>
  <c r="BF162" i="6"/>
  <c r="BF354" i="6"/>
  <c r="BF290" i="6"/>
  <c r="BF226" i="6"/>
  <c r="BE138" i="6"/>
  <c r="BE330" i="6"/>
  <c r="BE222" i="6"/>
  <c r="BF34" i="6"/>
  <c r="BF51" i="6"/>
  <c r="BF38" i="6"/>
  <c r="BF127" i="6"/>
  <c r="BE70" i="6"/>
  <c r="BE88" i="6"/>
  <c r="BE156" i="6"/>
  <c r="BE294" i="6"/>
  <c r="BE230" i="6"/>
  <c r="BF152" i="6"/>
  <c r="BE177" i="6"/>
  <c r="BF85" i="6"/>
  <c r="BF139" i="6"/>
  <c r="BE25" i="6"/>
  <c r="BE166" i="6"/>
  <c r="BE61" i="6"/>
  <c r="BF113" i="6"/>
  <c r="BF27" i="6"/>
  <c r="BE35" i="6"/>
  <c r="BE100" i="6"/>
  <c r="BE290" i="6"/>
  <c r="BE226" i="6"/>
  <c r="BF147" i="6"/>
  <c r="BE173" i="6"/>
  <c r="BE77" i="6"/>
  <c r="BF134" i="6"/>
  <c r="BE20" i="6"/>
  <c r="BF159" i="6"/>
  <c r="BF53" i="6"/>
  <c r="BE136" i="6"/>
  <c r="BE52" i="6"/>
  <c r="BE37" i="6"/>
  <c r="BE101" i="6"/>
  <c r="BE274" i="6"/>
  <c r="BE210" i="6"/>
  <c r="BF123" i="6"/>
  <c r="BF151" i="6"/>
  <c r="BF43" i="6"/>
  <c r="BE114" i="6"/>
  <c r="BE12" i="6"/>
  <c r="BE139" i="6"/>
  <c r="BE23" i="6"/>
  <c r="BE140" i="6"/>
  <c r="BE66" i="6"/>
  <c r="BE71" i="6"/>
  <c r="BE40" i="6"/>
  <c r="BF52" i="6"/>
  <c r="BE78" i="6"/>
  <c r="BE34" i="6"/>
  <c r="BF73" i="6"/>
  <c r="BF16" i="6"/>
  <c r="BE104" i="6"/>
  <c r="BE31" i="6"/>
  <c r="BF17" i="6"/>
  <c r="BE98" i="6"/>
  <c r="BE108" i="6"/>
  <c r="BE43" i="6"/>
  <c r="BF54" i="6"/>
  <c r="BE132" i="6"/>
  <c r="BE42" i="6"/>
  <c r="BE27" i="6"/>
  <c r="BE95" i="6"/>
  <c r="BF39" i="6"/>
  <c r="BE82" i="6"/>
  <c r="BF727" i="6"/>
  <c r="BE825" i="6"/>
  <c r="BE889" i="6"/>
  <c r="BE361" i="6"/>
  <c r="BE490" i="6"/>
  <c r="BE604" i="6"/>
  <c r="BE718" i="6"/>
  <c r="BE787" i="6"/>
  <c r="BF874" i="6"/>
  <c r="BF248" i="6"/>
  <c r="BF220" i="6"/>
  <c r="BE325" i="6"/>
  <c r="BF254" i="6"/>
  <c r="BF286" i="6"/>
  <c r="BE321" i="6"/>
  <c r="BF224" i="6"/>
  <c r="BF328" i="6"/>
  <c r="BF405" i="6"/>
  <c r="BE184" i="6"/>
  <c r="BE412" i="6"/>
  <c r="BF225" i="6"/>
  <c r="BF353" i="6"/>
  <c r="BF428" i="6"/>
  <c r="BF492" i="6"/>
  <c r="BF556" i="6"/>
  <c r="BF620" i="6"/>
  <c r="BF684" i="6"/>
  <c r="BE106" i="6"/>
  <c r="BE299" i="6"/>
  <c r="BF399" i="6"/>
  <c r="BE475" i="6"/>
  <c r="BE539" i="6"/>
  <c r="BE603" i="6"/>
  <c r="BE667" i="6"/>
  <c r="BF23" i="6"/>
  <c r="BF233" i="6"/>
  <c r="BE359" i="6"/>
  <c r="BF435" i="6"/>
  <c r="BF499" i="6"/>
  <c r="BF563" i="6"/>
  <c r="BF627" i="6"/>
  <c r="BF691" i="6"/>
  <c r="BF229" i="6"/>
  <c r="BE332" i="6"/>
  <c r="BE405" i="6"/>
  <c r="BE449" i="6"/>
  <c r="BE498" i="6"/>
  <c r="BF190" i="6"/>
  <c r="BF236" i="6"/>
  <c r="BE245" i="6"/>
  <c r="BE119" i="6"/>
  <c r="BF346" i="6"/>
  <c r="BE329" i="6"/>
  <c r="BF214" i="6"/>
  <c r="BF369" i="6"/>
  <c r="BF216" i="6"/>
  <c r="BE249" i="6"/>
  <c r="BE334" i="6"/>
  <c r="BF164" i="6"/>
  <c r="BF104" i="6"/>
  <c r="BF292" i="6"/>
  <c r="BE113" i="6"/>
  <c r="BE241" i="6"/>
  <c r="BF198" i="6"/>
  <c r="BF107" i="6"/>
  <c r="BF184" i="6"/>
  <c r="BF308" i="6"/>
  <c r="BE165" i="6"/>
  <c r="BE261" i="6"/>
  <c r="BF234" i="6"/>
  <c r="BF72" i="6"/>
  <c r="BE15" i="6"/>
  <c r="BE338" i="6"/>
  <c r="BF32" i="6"/>
  <c r="BF170" i="6"/>
  <c r="BE158" i="6"/>
  <c r="BE46" i="6"/>
  <c r="BF262" i="6"/>
  <c r="BE218" i="6"/>
  <c r="BE170" i="6"/>
  <c r="BE50" i="6"/>
  <c r="BE162" i="6"/>
  <c r="BF55" i="6"/>
  <c r="BE107" i="6"/>
  <c r="BE75" i="6"/>
  <c r="BE28" i="6"/>
  <c r="BE33" i="6"/>
  <c r="BF88" i="6"/>
  <c r="BE22" i="6"/>
  <c r="BE237" i="6"/>
  <c r="BF148" i="6"/>
  <c r="BF338" i="6"/>
  <c r="BF274" i="6"/>
  <c r="BF210" i="6"/>
  <c r="BF83" i="6"/>
  <c r="BE302" i="6"/>
  <c r="BE202" i="6"/>
  <c r="BE169" i="6"/>
  <c r="BF166" i="6"/>
  <c r="BF14" i="6"/>
  <c r="BF74" i="6"/>
  <c r="BE92" i="6"/>
  <c r="BF153" i="6"/>
  <c r="BE265" i="6"/>
  <c r="BE201" i="6"/>
  <c r="BF28" i="6"/>
  <c r="BF302" i="6"/>
  <c r="BF238" i="6"/>
  <c r="BE150" i="6"/>
  <c r="BE342" i="6"/>
  <c r="BE246" i="6"/>
  <c r="BE121" i="6"/>
  <c r="BE93" i="6"/>
  <c r="BF79" i="6"/>
  <c r="BE149" i="6"/>
  <c r="BF141" i="6"/>
  <c r="BF22" i="6"/>
  <c r="BF84" i="6"/>
  <c r="BE221" i="6"/>
  <c r="BF97" i="6"/>
  <c r="BF322" i="6"/>
  <c r="BF258" i="6"/>
  <c r="BE192" i="6"/>
  <c r="BF62" i="6"/>
  <c r="BE278" i="6"/>
  <c r="BF172" i="6"/>
  <c r="BE141" i="6"/>
  <c r="BE129" i="6"/>
  <c r="BE186" i="6"/>
  <c r="BE80" i="6"/>
  <c r="BE79" i="6"/>
  <c r="BF157" i="6"/>
  <c r="BE326" i="6"/>
  <c r="BE262" i="6"/>
  <c r="BE198" i="6"/>
  <c r="BF65" i="6"/>
  <c r="BF136" i="6"/>
  <c r="BF178" i="6"/>
  <c r="BF90" i="6"/>
  <c r="BF6" i="6"/>
  <c r="BF122" i="6"/>
  <c r="BE30" i="6"/>
  <c r="BE67" i="6"/>
  <c r="BE6" i="6"/>
  <c r="BE116" i="6"/>
  <c r="BE322" i="6"/>
  <c r="BE258" i="6"/>
  <c r="BF195" i="6"/>
  <c r="BF58" i="6"/>
  <c r="BE131" i="6"/>
  <c r="BF174" i="6"/>
  <c r="BE85" i="6"/>
  <c r="BE194" i="6"/>
  <c r="BE117" i="6"/>
  <c r="BE62" i="6"/>
  <c r="BF67" i="6"/>
  <c r="BF101" i="6"/>
  <c r="BE68" i="6"/>
  <c r="BE306" i="6"/>
  <c r="BE242" i="6"/>
  <c r="BF176" i="6"/>
  <c r="BE189" i="6"/>
  <c r="BE109" i="6"/>
  <c r="BF156" i="6"/>
  <c r="BF45" i="6"/>
  <c r="BE178" i="6"/>
  <c r="BF92" i="6"/>
  <c r="BF50" i="6"/>
  <c r="BE152" i="6"/>
  <c r="BE38" i="6"/>
  <c r="BF82" i="6"/>
  <c r="BF109" i="6"/>
  <c r="BF25" i="6"/>
  <c r="BF35" i="6"/>
  <c r="BF30" i="6"/>
  <c r="BF18" i="6"/>
  <c r="BE72" i="6"/>
  <c r="BF4" i="6"/>
  <c r="BE60" i="6"/>
  <c r="BF8" i="6"/>
  <c r="BE56" i="6"/>
  <c r="BE96" i="6"/>
  <c r="BF103" i="6"/>
  <c r="BE94" i="6"/>
  <c r="BF149" i="6"/>
  <c r="BF10" i="6"/>
  <c r="BF145" i="6"/>
  <c r="BF86" i="6"/>
  <c r="BF41" i="6"/>
  <c r="BE44" i="6"/>
  <c r="Z13" i="4"/>
  <c r="Z14" i="4" s="1"/>
  <c r="Q11" i="4"/>
  <c r="Q12" i="4" s="1"/>
  <c r="Q13" i="4" s="1"/>
  <c r="BM13" i="6" l="1"/>
  <c r="BL13" i="6" s="1"/>
  <c r="BM2" i="6"/>
  <c r="BV2" i="6" s="1"/>
  <c r="BM7" i="6"/>
  <c r="BL7" i="6" s="1"/>
  <c r="BM3" i="6"/>
  <c r="BS3" i="6" s="1"/>
  <c r="BM16" i="6"/>
  <c r="BL16" i="6" s="1"/>
  <c r="BM20" i="6"/>
  <c r="BL20" i="6" s="1"/>
  <c r="BM8" i="6"/>
  <c r="BL8" i="6" s="1"/>
  <c r="BM15" i="6"/>
  <c r="BL15" i="6" s="1"/>
  <c r="BM18" i="6"/>
  <c r="BL18" i="6" s="1"/>
  <c r="BM11" i="6"/>
  <c r="BL11" i="6" s="1"/>
  <c r="BM19" i="6"/>
  <c r="BL19" i="6" s="1"/>
  <c r="BM9" i="6"/>
  <c r="BL9" i="6" s="1"/>
  <c r="BM10" i="6"/>
  <c r="BL10" i="6" s="1"/>
  <c r="BM6" i="6"/>
  <c r="BL6" i="6" s="1"/>
  <c r="BM4" i="6"/>
  <c r="BS4" i="6" s="1"/>
  <c r="BM14" i="6"/>
  <c r="BL14" i="6" s="1"/>
  <c r="BM5" i="6"/>
  <c r="BO5" i="6" s="1"/>
  <c r="BM17" i="6"/>
  <c r="BL17" i="6" s="1"/>
  <c r="BM12" i="6"/>
  <c r="BL12" i="6" s="1"/>
  <c r="BV3" i="6"/>
  <c r="Z15" i="4"/>
  <c r="Q14" i="4"/>
  <c r="FM4" i="2"/>
  <c r="FJ4" i="2"/>
  <c r="FG4" i="2"/>
  <c r="FD4" i="2"/>
  <c r="FA4" i="2"/>
  <c r="EX4" i="2"/>
  <c r="CE4" i="2"/>
  <c r="CB4" i="2"/>
  <c r="BY4" i="2"/>
  <c r="BV4" i="2"/>
  <c r="BL3" i="6" l="1"/>
  <c r="BO3" i="6" s="1"/>
  <c r="BP2" i="6"/>
  <c r="BS2" i="6"/>
  <c r="BL2" i="6"/>
  <c r="BU2" i="6" s="1"/>
  <c r="BP3" i="6"/>
  <c r="BV5" i="6"/>
  <c r="BL5" i="6"/>
  <c r="BL4" i="6"/>
  <c r="BO4" i="6" s="1"/>
  <c r="BU5" i="6"/>
  <c r="BP5" i="6"/>
  <c r="BR4" i="6"/>
  <c r="BP4" i="6"/>
  <c r="BV4" i="6"/>
  <c r="BU4" i="6"/>
  <c r="BU3" i="6"/>
  <c r="BR3" i="6"/>
  <c r="Z16" i="4"/>
  <c r="Q15" i="4"/>
  <c r="BO2" i="6" l="1"/>
  <c r="BR2" i="6"/>
  <c r="Z17" i="4"/>
  <c r="Q16" i="4"/>
  <c r="Z18" i="4" l="1"/>
  <c r="Z19" i="4" s="1"/>
  <c r="Z20" i="4" s="1"/>
  <c r="Z21" i="4" s="1"/>
  <c r="Z22" i="4" s="1"/>
  <c r="Z23" i="4" s="1"/>
  <c r="Z24" i="4" s="1"/>
  <c r="Z25" i="4" s="1"/>
  <c r="Z26" i="4" s="1"/>
  <c r="Z27" i="4" s="1"/>
  <c r="Z28" i="4" s="1"/>
  <c r="Z29" i="4" s="1"/>
  <c r="Z30" i="4" s="1"/>
  <c r="Z31" i="4" s="1"/>
  <c r="Z32" i="4" s="1"/>
  <c r="Z33" i="4" s="1"/>
  <c r="Z34" i="4" s="1"/>
  <c r="Z35" i="4" s="1"/>
  <c r="Z36" i="4" s="1"/>
  <c r="Z37" i="4" s="1"/>
  <c r="Z38" i="4" s="1"/>
  <c r="Z39" i="4" s="1"/>
  <c r="Z40" i="4" s="1"/>
  <c r="Z41" i="4" s="1"/>
  <c r="Z42" i="4" s="1"/>
  <c r="Z43" i="4" s="1"/>
  <c r="Z44" i="4" s="1"/>
  <c r="Z45" i="4" s="1"/>
  <c r="Z46" i="4" s="1"/>
  <c r="Z47" i="4" s="1"/>
  <c r="Z48" i="4" s="1"/>
  <c r="Z49" i="4" s="1"/>
  <c r="Z50" i="4" s="1"/>
  <c r="Z51" i="4" s="1"/>
  <c r="Z52" i="4" s="1"/>
  <c r="Z53" i="4" s="1"/>
  <c r="Z54" i="4" s="1"/>
  <c r="Z55" i="4" s="1"/>
  <c r="Z56" i="4" s="1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Z67" i="4" s="1"/>
  <c r="Z68" i="4" s="1"/>
  <c r="Z69" i="4" s="1"/>
  <c r="Z70" i="4" s="1"/>
  <c r="Z71" i="4" s="1"/>
  <c r="Z72" i="4" s="1"/>
  <c r="Z73" i="4" s="1"/>
  <c r="Q17" i="4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Q67" i="4" s="1"/>
  <c r="Q68" i="4" s="1"/>
  <c r="Q69" i="4" s="1"/>
  <c r="Q70" i="4" s="1"/>
  <c r="Q71" i="4" s="1"/>
  <c r="Q72" i="4" s="1"/>
  <c r="Q73" i="4" s="1"/>
  <c r="Q74" i="4" s="1"/>
  <c r="Q75" i="4" s="1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Q113" i="4" s="1"/>
  <c r="Q114" i="4" s="1"/>
  <c r="Q115" i="4" s="1"/>
  <c r="Q116" i="4" s="1"/>
  <c r="Q117" i="4" s="1"/>
  <c r="Q118" i="4" s="1"/>
  <c r="Q119" i="4" s="1"/>
  <c r="Q120" i="4" s="1"/>
  <c r="Q121" i="4" s="1"/>
  <c r="Q122" i="4" s="1"/>
  <c r="Q123" i="4" s="1"/>
  <c r="Q124" i="4" s="1"/>
  <c r="Q125" i="4" s="1"/>
  <c r="Q126" i="4" s="1"/>
  <c r="Q127" i="4" s="1"/>
  <c r="Q128" i="4" s="1"/>
  <c r="Q129" i="4" s="1"/>
  <c r="Q130" i="4" s="1"/>
  <c r="Q131" i="4" s="1"/>
  <c r="Q132" i="4" s="1"/>
  <c r="Q133" i="4" s="1"/>
  <c r="Q134" i="4" s="1"/>
  <c r="Q135" i="4" s="1"/>
  <c r="Q136" i="4" s="1"/>
  <c r="Q137" i="4" s="1"/>
  <c r="Q138" i="4" s="1"/>
  <c r="Q139" i="4" s="1"/>
  <c r="Q140" i="4" s="1"/>
  <c r="Q141" i="4" s="1"/>
  <c r="Q142" i="4" s="1"/>
  <c r="Q143" i="4" s="1"/>
  <c r="Q144" i="4" s="1"/>
  <c r="Q145" i="4" s="1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Q179" i="4" s="1"/>
  <c r="Q180" i="4" s="1"/>
  <c r="Q181" i="4" s="1"/>
  <c r="Q182" i="4" s="1"/>
  <c r="Q183" i="4" s="1"/>
  <c r="Q184" i="4" s="1"/>
  <c r="Q185" i="4" s="1"/>
  <c r="Q186" i="4" s="1"/>
  <c r="Q187" i="4" s="1"/>
  <c r="Q188" i="4" s="1"/>
  <c r="Q189" i="4" s="1"/>
  <c r="Q190" i="4" s="1"/>
  <c r="Q191" i="4" s="1"/>
  <c r="Q192" i="4" s="1"/>
  <c r="Q193" i="4" s="1"/>
  <c r="Q194" i="4" s="1"/>
  <c r="Q195" i="4" s="1"/>
  <c r="Q196" i="4" s="1"/>
  <c r="Q197" i="4" s="1"/>
  <c r="Q198" i="4" s="1"/>
  <c r="Q199" i="4" s="1"/>
  <c r="Q200" i="4" s="1"/>
  <c r="Q201" i="4" s="1"/>
  <c r="Q202" i="4" s="1"/>
  <c r="Q203" i="4" s="1"/>
  <c r="Q204" i="4" s="1"/>
  <c r="Q205" i="4" s="1"/>
  <c r="Q206" i="4" s="1"/>
  <c r="Q207" i="4" s="1"/>
  <c r="Q208" i="4" s="1"/>
  <c r="Q209" i="4" s="1"/>
  <c r="Q210" i="4" s="1"/>
  <c r="Q211" i="4" s="1"/>
  <c r="Q212" i="4" s="1"/>
  <c r="Q213" i="4" s="1"/>
  <c r="Q214" i="4" s="1"/>
  <c r="Q215" i="4" s="1"/>
  <c r="Q216" i="4" s="1"/>
  <c r="Q217" i="4" s="1"/>
  <c r="Q218" i="4" s="1"/>
  <c r="Q219" i="4" s="1"/>
  <c r="Q220" i="4" s="1"/>
  <c r="Q221" i="4" s="1"/>
  <c r="Q222" i="4" s="1"/>
  <c r="Q223" i="4" s="1"/>
  <c r="Q224" i="4" s="1"/>
  <c r="Q225" i="4" s="1"/>
  <c r="Q226" i="4" s="1"/>
  <c r="Q227" i="4" s="1"/>
  <c r="Q228" i="4" s="1"/>
  <c r="Q229" i="4" s="1"/>
  <c r="Q230" i="4" s="1"/>
  <c r="Q231" i="4" s="1"/>
  <c r="Q232" i="4" s="1"/>
  <c r="Q233" i="4" s="1"/>
  <c r="Q234" i="4" s="1"/>
  <c r="Q235" i="4" s="1"/>
  <c r="Q236" i="4" s="1"/>
  <c r="Q237" i="4" s="1"/>
  <c r="Q238" i="4" s="1"/>
  <c r="Q239" i="4" s="1"/>
  <c r="Q240" i="4" s="1"/>
  <c r="Q241" i="4" s="1"/>
  <c r="Q242" i="4" s="1"/>
  <c r="Q243" i="4" s="1"/>
  <c r="Q244" i="4" s="1"/>
  <c r="Q245" i="4" s="1"/>
  <c r="Q246" i="4" s="1"/>
  <c r="Q247" i="4" s="1"/>
  <c r="Q248" i="4" s="1"/>
  <c r="Q249" i="4" s="1"/>
  <c r="Q250" i="4" s="1"/>
  <c r="Q251" i="4" s="1"/>
  <c r="Q252" i="4" s="1"/>
  <c r="Q253" i="4" s="1"/>
  <c r="Q254" i="4" s="1"/>
  <c r="Q255" i="4" s="1"/>
  <c r="Q256" i="4" s="1"/>
  <c r="Q257" i="4" s="1"/>
  <c r="Q258" i="4" s="1"/>
  <c r="Q259" i="4" s="1"/>
  <c r="Q260" i="4" s="1"/>
  <c r="Q261" i="4" s="1"/>
  <c r="Q262" i="4" s="1"/>
  <c r="Q263" i="4" s="1"/>
  <c r="Q264" i="4" s="1"/>
  <c r="Q265" i="4" s="1"/>
  <c r="Q266" i="4" s="1"/>
  <c r="Q267" i="4" s="1"/>
  <c r="Q268" i="4" s="1"/>
  <c r="Q269" i="4" s="1"/>
  <c r="Q270" i="4" s="1"/>
  <c r="Q271" i="4" s="1"/>
  <c r="Q272" i="4" s="1"/>
  <c r="Q273" i="4" s="1"/>
  <c r="Q274" i="4" s="1"/>
  <c r="Q275" i="4" s="1"/>
  <c r="Q276" i="4" s="1"/>
  <c r="Q277" i="4" s="1"/>
  <c r="Q278" i="4" s="1"/>
  <c r="Q279" i="4" s="1"/>
  <c r="Q280" i="4" s="1"/>
  <c r="Q281" i="4" s="1"/>
  <c r="Q282" i="4" s="1"/>
  <c r="Q283" i="4" s="1"/>
  <c r="Q284" i="4" s="1"/>
  <c r="Q285" i="4" s="1"/>
  <c r="Q286" i="4" s="1"/>
  <c r="Q287" i="4" s="1"/>
  <c r="Q288" i="4" s="1"/>
  <c r="Q289" i="4" s="1"/>
  <c r="Q290" i="4" s="1"/>
  <c r="Q291" i="4" s="1"/>
  <c r="Q292" i="4" s="1"/>
  <c r="Q293" i="4" s="1"/>
  <c r="Q294" i="4" s="1"/>
  <c r="Q295" i="4" s="1"/>
  <c r="Q296" i="4" s="1"/>
  <c r="Q297" i="4" s="1"/>
  <c r="Q298" i="4" s="1"/>
  <c r="Q299" i="4" s="1"/>
  <c r="Q300" i="4" s="1"/>
  <c r="Q301" i="4" s="1"/>
  <c r="Q302" i="4" s="1"/>
  <c r="Q303" i="4" s="1"/>
  <c r="Q304" i="4" s="1"/>
  <c r="Q305" i="4" s="1"/>
  <c r="Q306" i="4" s="1"/>
  <c r="Q307" i="4" s="1"/>
  <c r="Q308" i="4" s="1"/>
  <c r="Q309" i="4" s="1"/>
  <c r="Q310" i="4" s="1"/>
  <c r="Q311" i="4" s="1"/>
  <c r="Q312" i="4" s="1"/>
  <c r="Q313" i="4" s="1"/>
  <c r="Q314" i="4" s="1"/>
  <c r="Q315" i="4" s="1"/>
  <c r="Q316" i="4" s="1"/>
  <c r="Q317" i="4" s="1"/>
  <c r="Q318" i="4" s="1"/>
  <c r="Q319" i="4" s="1"/>
  <c r="Q320" i="4" s="1"/>
  <c r="Q321" i="4" s="1"/>
  <c r="Q322" i="4" s="1"/>
  <c r="Q323" i="4" s="1"/>
  <c r="Q324" i="4" s="1"/>
  <c r="Q325" i="4" s="1"/>
  <c r="Q326" i="4" s="1"/>
  <c r="Q327" i="4" s="1"/>
  <c r="Q328" i="4" s="1"/>
  <c r="Q329" i="4" s="1"/>
  <c r="Q330" i="4" s="1"/>
  <c r="Q331" i="4" s="1"/>
  <c r="Q332" i="4" s="1"/>
  <c r="Q333" i="4" s="1"/>
  <c r="Q334" i="4" s="1"/>
  <c r="Q335" i="4" s="1"/>
  <c r="Q336" i="4" s="1"/>
  <c r="Q337" i="4" s="1"/>
  <c r="Q338" i="4" s="1"/>
  <c r="Q339" i="4" s="1"/>
  <c r="Q340" i="4" s="1"/>
  <c r="Q341" i="4" s="1"/>
  <c r="Q342" i="4" s="1"/>
  <c r="Q343" i="4" s="1"/>
  <c r="Q344" i="4" s="1"/>
  <c r="Q345" i="4" s="1"/>
  <c r="Q346" i="4" s="1"/>
  <c r="Q347" i="4" s="1"/>
  <c r="Q348" i="4" s="1"/>
  <c r="Q349" i="4" s="1"/>
  <c r="Q350" i="4" s="1"/>
  <c r="Q351" i="4" s="1"/>
  <c r="Q352" i="4" s="1"/>
  <c r="Q353" i="4" s="1"/>
  <c r="Q354" i="4" s="1"/>
  <c r="Q355" i="4" s="1"/>
  <c r="Q356" i="4" s="1"/>
  <c r="Q357" i="4" s="1"/>
  <c r="Q358" i="4" s="1"/>
  <c r="Q359" i="4" s="1"/>
  <c r="Q360" i="4" s="1"/>
  <c r="Q361" i="4" s="1"/>
  <c r="Q362" i="4" s="1"/>
  <c r="Q363" i="4" s="1"/>
  <c r="Q364" i="4" s="1"/>
  <c r="Q365" i="4" s="1"/>
  <c r="Q366" i="4" s="1"/>
  <c r="Q367" i="4" s="1"/>
  <c r="Q368" i="4" s="1"/>
  <c r="Q369" i="4" s="1"/>
  <c r="Q370" i="4" s="1"/>
  <c r="Q371" i="4" s="1"/>
  <c r="Q372" i="4" s="1"/>
  <c r="Q373" i="4" s="1"/>
  <c r="Q374" i="4" s="1"/>
  <c r="Q375" i="4" s="1"/>
  <c r="Q376" i="4" s="1"/>
  <c r="Q377" i="4" s="1"/>
  <c r="Q378" i="4" s="1"/>
  <c r="Q379" i="4" s="1"/>
  <c r="Q380" i="4" s="1"/>
  <c r="Q381" i="4" s="1"/>
  <c r="Q382" i="4" s="1"/>
  <c r="Q383" i="4" s="1"/>
  <c r="Q384" i="4" s="1"/>
  <c r="Q385" i="4" s="1"/>
  <c r="Q386" i="4" s="1"/>
  <c r="Q387" i="4" s="1"/>
  <c r="Q388" i="4" s="1"/>
  <c r="Q389" i="4" s="1"/>
  <c r="Q390" i="4" s="1"/>
  <c r="Q391" i="4" s="1"/>
  <c r="Q392" i="4" s="1"/>
  <c r="Q393" i="4" s="1"/>
  <c r="Q394" i="4" s="1"/>
  <c r="Q395" i="4" s="1"/>
  <c r="Q396" i="4" s="1"/>
  <c r="Q397" i="4" s="1"/>
  <c r="Q398" i="4" s="1"/>
  <c r="Q399" i="4" s="1"/>
  <c r="Q400" i="4" s="1"/>
  <c r="Q401" i="4" s="1"/>
  <c r="Q402" i="4" s="1"/>
  <c r="Q403" i="4" s="1"/>
  <c r="Q404" i="4" s="1"/>
  <c r="Q405" i="4" s="1"/>
  <c r="Q406" i="4" s="1"/>
  <c r="Q407" i="4" s="1"/>
  <c r="Q408" i="4" s="1"/>
  <c r="Q409" i="4" s="1"/>
  <c r="Q410" i="4" s="1"/>
  <c r="Q411" i="4" s="1"/>
  <c r="Q412" i="4" s="1"/>
  <c r="Q413" i="4" s="1"/>
  <c r="Q414" i="4" s="1"/>
  <c r="Q415" i="4" s="1"/>
  <c r="Q416" i="4" s="1"/>
  <c r="Q417" i="4" s="1"/>
  <c r="Q418" i="4" s="1"/>
  <c r="Q419" i="4" s="1"/>
  <c r="Q420" i="4" s="1"/>
  <c r="Q421" i="4" s="1"/>
  <c r="Q422" i="4" s="1"/>
  <c r="Q423" i="4" s="1"/>
  <c r="Q424" i="4" s="1"/>
  <c r="Q425" i="4" s="1"/>
  <c r="Q426" i="4" s="1"/>
  <c r="Q427" i="4" s="1"/>
  <c r="Q428" i="4" s="1"/>
  <c r="Q429" i="4" s="1"/>
  <c r="Q430" i="4" s="1"/>
  <c r="Q431" i="4" s="1"/>
  <c r="Q432" i="4" s="1"/>
  <c r="Q433" i="4" s="1"/>
  <c r="Q434" i="4" s="1"/>
  <c r="Q435" i="4" s="1"/>
  <c r="Q436" i="4" s="1"/>
  <c r="Q437" i="4" s="1"/>
  <c r="Q438" i="4" s="1"/>
  <c r="Q439" i="4" s="1"/>
  <c r="Q440" i="4" s="1"/>
  <c r="Q441" i="4" s="1"/>
  <c r="Q442" i="4" s="1"/>
  <c r="Q443" i="4" s="1"/>
  <c r="Q444" i="4" s="1"/>
  <c r="Q445" i="4" s="1"/>
  <c r="Q446" i="4" s="1"/>
  <c r="Q447" i="4" s="1"/>
  <c r="Q448" i="4" s="1"/>
  <c r="Q449" i="4" s="1"/>
  <c r="Q450" i="4" s="1"/>
  <c r="Q451" i="4" s="1"/>
  <c r="Q452" i="4" s="1"/>
  <c r="Q453" i="4" s="1"/>
  <c r="Q454" i="4" s="1"/>
  <c r="Q455" i="4" s="1"/>
  <c r="Q456" i="4" s="1"/>
  <c r="Q457" i="4" s="1"/>
  <c r="Q458" i="4" s="1"/>
  <c r="Q459" i="4" s="1"/>
  <c r="Q460" i="4" s="1"/>
  <c r="Q461" i="4" s="1"/>
  <c r="Q462" i="4" s="1"/>
  <c r="Q463" i="4" s="1"/>
  <c r="Q464" i="4" s="1"/>
  <c r="Q465" i="4" s="1"/>
  <c r="Q466" i="4" s="1"/>
  <c r="Q467" i="4" s="1"/>
  <c r="Q468" i="4" s="1"/>
  <c r="Q469" i="4" s="1"/>
  <c r="Q470" i="4" s="1"/>
  <c r="Q471" i="4" s="1"/>
  <c r="Q472" i="4" s="1"/>
  <c r="Q473" i="4" s="1"/>
  <c r="Q474" i="4" s="1"/>
  <c r="Q475" i="4" s="1"/>
  <c r="Q476" i="4" s="1"/>
  <c r="Q477" i="4" s="1"/>
  <c r="Q478" i="4" s="1"/>
  <c r="Q479" i="4" s="1"/>
  <c r="Q480" i="4" s="1"/>
  <c r="Q481" i="4" s="1"/>
  <c r="Q482" i="4" s="1"/>
  <c r="Q483" i="4" s="1"/>
  <c r="Q484" i="4" s="1"/>
  <c r="Q485" i="4" s="1"/>
  <c r="Q486" i="4" s="1"/>
  <c r="Q487" i="4" s="1"/>
  <c r="Q488" i="4" s="1"/>
  <c r="Q489" i="4" s="1"/>
  <c r="Q490" i="4" s="1"/>
  <c r="Q491" i="4" s="1"/>
  <c r="Q492" i="4" s="1"/>
  <c r="Q493" i="4" s="1"/>
  <c r="Q494" i="4" s="1"/>
  <c r="Q495" i="4" s="1"/>
  <c r="Q496" i="4" s="1"/>
  <c r="Q497" i="4" s="1"/>
  <c r="Q498" i="4" s="1"/>
  <c r="Q499" i="4" s="1"/>
  <c r="Q500" i="4" s="1"/>
  <c r="Q501" i="4" s="1"/>
  <c r="Q502" i="4" s="1"/>
  <c r="Q503" i="4" s="1"/>
  <c r="Q504" i="4" s="1"/>
  <c r="Q505" i="4" s="1"/>
  <c r="Q506" i="4" s="1"/>
  <c r="Q507" i="4" s="1"/>
  <c r="Q508" i="4" s="1"/>
  <c r="Q509" i="4" s="1"/>
  <c r="Q510" i="4" s="1"/>
  <c r="Q511" i="4" s="1"/>
  <c r="Q512" i="4" s="1"/>
  <c r="Q513" i="4" s="1"/>
  <c r="Q514" i="4" s="1"/>
  <c r="Q515" i="4" s="1"/>
  <c r="Q516" i="4" s="1"/>
  <c r="Q517" i="4" s="1"/>
  <c r="Q518" i="4" s="1"/>
  <c r="Q519" i="4" s="1"/>
  <c r="Q520" i="4" s="1"/>
  <c r="Q521" i="4" s="1"/>
  <c r="Q522" i="4" s="1"/>
  <c r="Q523" i="4" s="1"/>
  <c r="Q524" i="4" s="1"/>
  <c r="Q525" i="4" s="1"/>
  <c r="Q526" i="4" s="1"/>
  <c r="Q527" i="4" s="1"/>
  <c r="Q528" i="4" s="1"/>
  <c r="Q529" i="4" s="1"/>
  <c r="Q530" i="4" s="1"/>
  <c r="Q531" i="4" s="1"/>
  <c r="Q532" i="4" s="1"/>
  <c r="Q533" i="4" s="1"/>
  <c r="Q534" i="4" s="1"/>
  <c r="Q535" i="4" s="1"/>
  <c r="Q536" i="4" s="1"/>
  <c r="Q537" i="4" s="1"/>
  <c r="Q538" i="4" s="1"/>
  <c r="Q539" i="4" s="1"/>
  <c r="Q540" i="4" s="1"/>
  <c r="Q541" i="4" s="1"/>
  <c r="Q542" i="4" s="1"/>
  <c r="Q543" i="4" s="1"/>
  <c r="Q544" i="4" s="1"/>
  <c r="Q545" i="4" s="1"/>
  <c r="Q546" i="4" s="1"/>
  <c r="Q547" i="4" s="1"/>
  <c r="Q548" i="4" s="1"/>
  <c r="Q549" i="4" s="1"/>
  <c r="Q550" i="4" s="1"/>
  <c r="Q551" i="4" s="1"/>
  <c r="Q552" i="4" s="1"/>
  <c r="Q553" i="4" s="1"/>
  <c r="Q554" i="4" s="1"/>
  <c r="Q555" i="4" s="1"/>
  <c r="Q556" i="4" s="1"/>
  <c r="Q557" i="4" s="1"/>
  <c r="Q558" i="4" s="1"/>
  <c r="Q559" i="4" s="1"/>
  <c r="Q560" i="4" s="1"/>
  <c r="Q561" i="4" s="1"/>
  <c r="Q562" i="4" s="1"/>
  <c r="Q563" i="4" s="1"/>
  <c r="Q564" i="4" s="1"/>
  <c r="Q565" i="4" s="1"/>
  <c r="Q566" i="4" s="1"/>
  <c r="Q567" i="4" s="1"/>
  <c r="Q568" i="4" s="1"/>
  <c r="Q569" i="4" s="1"/>
  <c r="Q570" i="4" s="1"/>
  <c r="Q571" i="4" s="1"/>
  <c r="Q572" i="4" s="1"/>
  <c r="Q573" i="4" s="1"/>
  <c r="Q574" i="4" s="1"/>
  <c r="Q575" i="4" s="1"/>
  <c r="Q576" i="4" s="1"/>
  <c r="Q577" i="4" s="1"/>
  <c r="Q578" i="4" s="1"/>
  <c r="Q579" i="4" s="1"/>
  <c r="Q580" i="4" s="1"/>
  <c r="Q581" i="4" s="1"/>
  <c r="Q582" i="4" s="1"/>
  <c r="Q583" i="4" s="1"/>
  <c r="Q584" i="4" s="1"/>
  <c r="Q585" i="4" s="1"/>
  <c r="Q586" i="4" s="1"/>
  <c r="Q587" i="4" s="1"/>
  <c r="Q588" i="4" s="1"/>
  <c r="Q589" i="4" s="1"/>
  <c r="Q590" i="4" s="1"/>
  <c r="Q591" i="4" s="1"/>
  <c r="Q592" i="4" s="1"/>
  <c r="Q593" i="4" s="1"/>
  <c r="Q594" i="4" s="1"/>
  <c r="Q595" i="4" s="1"/>
  <c r="Q596" i="4" s="1"/>
  <c r="Q597" i="4" s="1"/>
  <c r="Q598" i="4" s="1"/>
  <c r="Q599" i="4" s="1"/>
  <c r="Q600" i="4" s="1"/>
  <c r="Q601" i="4" s="1"/>
  <c r="Q602" i="4" s="1"/>
  <c r="Q603" i="4" s="1"/>
  <c r="Q604" i="4" s="1"/>
  <c r="Q605" i="4" s="1"/>
  <c r="Q606" i="4" s="1"/>
  <c r="Q607" i="4" s="1"/>
  <c r="Q608" i="4" s="1"/>
  <c r="Q609" i="4" s="1"/>
  <c r="Q610" i="4" s="1"/>
  <c r="Q611" i="4" s="1"/>
  <c r="Q612" i="4" s="1"/>
  <c r="Q613" i="4" s="1"/>
  <c r="Q614" i="4" s="1"/>
  <c r="Q615" i="4" s="1"/>
  <c r="Q616" i="4" s="1"/>
  <c r="Q617" i="4" s="1"/>
  <c r="Q618" i="4" s="1"/>
  <c r="Q619" i="4" s="1"/>
  <c r="Q620" i="4" s="1"/>
  <c r="Q621" i="4" s="1"/>
  <c r="Q622" i="4" s="1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Q659" i="4" s="1"/>
  <c r="Q660" i="4" s="1"/>
  <c r="Q661" i="4" s="1"/>
  <c r="Q662" i="4" s="1"/>
  <c r="Q663" i="4" s="1"/>
  <c r="Q664" i="4" s="1"/>
  <c r="Q665" i="4" s="1"/>
  <c r="Q666" i="4" s="1"/>
  <c r="Q667" i="4" s="1"/>
  <c r="Q668" i="4" s="1"/>
  <c r="Q669" i="4" s="1"/>
  <c r="Q670" i="4" s="1"/>
  <c r="Q671" i="4" s="1"/>
  <c r="Q672" i="4" s="1"/>
  <c r="Q673" i="4" s="1"/>
  <c r="Q674" i="4" s="1"/>
  <c r="Q675" i="4" s="1"/>
  <c r="Q676" i="4" s="1"/>
  <c r="Q677" i="4" s="1"/>
  <c r="Q678" i="4" s="1"/>
  <c r="Q679" i="4" s="1"/>
  <c r="Q680" i="4" s="1"/>
  <c r="Q681" i="4" s="1"/>
  <c r="Q682" i="4" s="1"/>
  <c r="Q683" i="4" s="1"/>
  <c r="Q684" i="4" s="1"/>
  <c r="Q685" i="4" s="1"/>
  <c r="Q686" i="4" s="1"/>
  <c r="Q687" i="4" s="1"/>
  <c r="Q688" i="4" s="1"/>
  <c r="Q689" i="4" s="1"/>
  <c r="Q690" i="4" s="1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Q727" i="4" s="1"/>
  <c r="Q728" i="4" s="1"/>
  <c r="Q729" i="4" s="1"/>
  <c r="Q730" i="4" s="1"/>
  <c r="Q731" i="4" s="1"/>
  <c r="Q732" i="4" s="1"/>
  <c r="Q733" i="4" s="1"/>
  <c r="Q734" i="4" s="1"/>
  <c r="Q735" i="4" s="1"/>
  <c r="Q736" i="4" s="1"/>
  <c r="Q737" i="4" s="1"/>
  <c r="Q738" i="4" s="1"/>
  <c r="Q739" i="4" s="1"/>
  <c r="Q740" i="4" s="1"/>
  <c r="Q741" i="4" s="1"/>
  <c r="Q742" i="4" s="1"/>
  <c r="Q743" i="4" s="1"/>
  <c r="Q744" i="4" s="1"/>
  <c r="Q745" i="4" s="1"/>
  <c r="Q746" i="4" s="1"/>
  <c r="Q747" i="4" s="1"/>
  <c r="Q748" i="4" s="1"/>
  <c r="Q749" i="4" s="1"/>
  <c r="Q750" i="4" s="1"/>
  <c r="Q751" i="4" s="1"/>
  <c r="Q752" i="4" s="1"/>
  <c r="Q753" i="4" s="1"/>
  <c r="Q754" i="4" s="1"/>
  <c r="Q755" i="4" s="1"/>
  <c r="Q756" i="4" s="1"/>
  <c r="Q757" i="4" s="1"/>
  <c r="Q758" i="4" s="1"/>
  <c r="Q759" i="4" s="1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Q796" i="4" s="1"/>
  <c r="Q797" i="4" s="1"/>
  <c r="Q798" i="4" s="1"/>
  <c r="Q799" i="4" s="1"/>
  <c r="Q800" i="4" s="1"/>
  <c r="Q801" i="4" s="1"/>
  <c r="Q802" i="4" s="1"/>
  <c r="Q803" i="4" s="1"/>
  <c r="Q804" i="4" s="1"/>
  <c r="Q805" i="4" s="1"/>
  <c r="Q806" i="4" s="1"/>
  <c r="Q807" i="4" s="1"/>
  <c r="Q808" i="4" s="1"/>
  <c r="Q809" i="4" s="1"/>
  <c r="Q810" i="4" s="1"/>
  <c r="Q811" i="4" s="1"/>
  <c r="Q812" i="4" s="1"/>
  <c r="Q813" i="4" s="1"/>
  <c r="Q814" i="4" s="1"/>
  <c r="Q815" i="4" s="1"/>
  <c r="Q816" i="4" s="1"/>
  <c r="Q817" i="4" s="1"/>
  <c r="Q818" i="4" s="1"/>
  <c r="Q819" i="4" s="1"/>
  <c r="Q820" i="4" s="1"/>
  <c r="Q821" i="4" s="1"/>
  <c r="Q822" i="4" s="1"/>
  <c r="Q823" i="4" s="1"/>
  <c r="Q824" i="4" s="1"/>
  <c r="Q825" i="4" s="1"/>
  <c r="Q826" i="4" s="1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Q864" i="4" s="1"/>
  <c r="Q865" i="4" s="1"/>
  <c r="Q866" i="4" s="1"/>
  <c r="Q867" i="4" s="1"/>
  <c r="Q868" i="4" s="1"/>
  <c r="Q869" i="4" s="1"/>
  <c r="Q870" i="4" s="1"/>
  <c r="Q871" i="4" s="1"/>
  <c r="Q872" i="4" s="1"/>
  <c r="Q873" i="4" s="1"/>
  <c r="Q874" i="4" s="1"/>
  <c r="Q875" i="4" s="1"/>
  <c r="Q876" i="4" s="1"/>
  <c r="Q877" i="4" s="1"/>
  <c r="Q878" i="4" s="1"/>
  <c r="Q879" i="4" s="1"/>
  <c r="Q880" i="4" s="1"/>
  <c r="Q881" i="4" s="1"/>
  <c r="Q882" i="4" s="1"/>
  <c r="Q883" i="4" s="1"/>
  <c r="Q884" i="4" s="1"/>
  <c r="Q885" i="4" s="1"/>
  <c r="Q886" i="4" s="1"/>
  <c r="Q887" i="4" s="1"/>
  <c r="Q888" i="4" s="1"/>
  <c r="Q889" i="4" s="1"/>
  <c r="Q890" i="4" s="1"/>
  <c r="Q891" i="4" s="1"/>
  <c r="Q892" i="4" s="1"/>
  <c r="Q893" i="4" s="1"/>
  <c r="Q894" i="4" s="1"/>
  <c r="Q895" i="4" s="1"/>
  <c r="Q896" i="4" s="1"/>
  <c r="Q897" i="4" s="1"/>
  <c r="Q898" i="4" s="1"/>
  <c r="Q899" i="4" s="1"/>
  <c r="Q900" i="4" s="1"/>
  <c r="Q901" i="4" s="1"/>
  <c r="Q902" i="4" s="1"/>
  <c r="Q903" i="4" s="1"/>
  <c r="Q904" i="4" s="1"/>
  <c r="Q905" i="4" s="1"/>
  <c r="Q906" i="4" s="1"/>
  <c r="Q907" i="4" s="1"/>
  <c r="Q908" i="4" s="1"/>
  <c r="Q909" i="4" s="1"/>
  <c r="Q910" i="4" s="1"/>
  <c r="Q911" i="4" s="1"/>
  <c r="Q912" i="4" s="1"/>
  <c r="Q913" i="4" s="1"/>
  <c r="Q914" i="4" s="1"/>
  <c r="Q915" i="4" s="1"/>
  <c r="Q916" i="4" s="1"/>
  <c r="Q917" i="4" s="1"/>
  <c r="Q918" i="4" s="1"/>
  <c r="Q919" i="4" s="1"/>
  <c r="Q920" i="4" s="1"/>
  <c r="Q921" i="4" s="1"/>
  <c r="Q922" i="4" s="1"/>
  <c r="Q923" i="4" s="1"/>
  <c r="Q924" i="4" s="1"/>
  <c r="Q925" i="4" s="1"/>
  <c r="Q926" i="4" s="1"/>
  <c r="Q927" i="4" s="1"/>
  <c r="Q928" i="4" s="1"/>
  <c r="Q929" i="4" s="1"/>
  <c r="Q930" i="4" s="1"/>
  <c r="Q931" i="4" s="1"/>
  <c r="Q932" i="4" s="1"/>
  <c r="Q933" i="4" s="1"/>
  <c r="Q934" i="4" s="1"/>
  <c r="Q935" i="4" s="1"/>
  <c r="Q936" i="4" s="1"/>
  <c r="Q937" i="4" s="1"/>
  <c r="Q938" i="4" s="1"/>
  <c r="Q939" i="4" s="1"/>
  <c r="Q940" i="4" s="1"/>
  <c r="Q941" i="4" s="1"/>
  <c r="Q942" i="4" s="1"/>
  <c r="Q943" i="4" s="1"/>
  <c r="Q944" i="4" s="1"/>
  <c r="Q945" i="4" s="1"/>
  <c r="Q946" i="4" s="1"/>
  <c r="Q947" i="4" s="1"/>
  <c r="Q948" i="4" s="1"/>
  <c r="Q949" i="4" s="1"/>
  <c r="Q950" i="4" s="1"/>
  <c r="Q951" i="4" s="1"/>
  <c r="Q952" i="4" s="1"/>
  <c r="Q953" i="4" s="1"/>
  <c r="Q954" i="4" s="1"/>
  <c r="Q955" i="4" s="1"/>
  <c r="Q956" i="4" s="1"/>
  <c r="Q957" i="4" s="1"/>
  <c r="Q958" i="4" s="1"/>
  <c r="Q959" i="4" s="1"/>
  <c r="Q960" i="4" s="1"/>
  <c r="Q961" i="4" s="1"/>
  <c r="Q962" i="4" s="1"/>
  <c r="Q963" i="4" s="1"/>
  <c r="Q964" i="4" s="1"/>
  <c r="Q965" i="4" s="1"/>
  <c r="Q966" i="4" s="1"/>
  <c r="Q967" i="4" s="1"/>
  <c r="Q968" i="4" s="1"/>
  <c r="Q969" i="4" s="1"/>
  <c r="Q970" i="4" s="1"/>
  <c r="Q971" i="4" s="1"/>
  <c r="Q972" i="4" s="1"/>
  <c r="Q973" i="4" s="1"/>
  <c r="Q974" i="4" s="1"/>
  <c r="Q975" i="4" s="1"/>
  <c r="Q976" i="4" s="1"/>
  <c r="Q977" i="4" s="1"/>
  <c r="Q978" i="4" s="1"/>
  <c r="Q979" i="4" s="1"/>
  <c r="Q980" i="4" s="1"/>
  <c r="Q981" i="4" s="1"/>
  <c r="Q982" i="4" s="1"/>
  <c r="Q983" i="4" s="1"/>
  <c r="Q984" i="4" s="1"/>
  <c r="Q985" i="4" s="1"/>
  <c r="Q986" i="4" s="1"/>
  <c r="Q987" i="4" s="1"/>
  <c r="Q988" i="4" s="1"/>
  <c r="Q989" i="4" s="1"/>
  <c r="Q990" i="4" s="1"/>
  <c r="Q991" i="4" s="1"/>
  <c r="Q992" i="4" s="1"/>
  <c r="Q993" i="4" s="1"/>
  <c r="Q994" i="4" s="1"/>
  <c r="Q995" i="4" s="1"/>
  <c r="Q996" i="4" s="1"/>
  <c r="Q997" i="4" s="1"/>
  <c r="Q998" i="4" s="1"/>
  <c r="Q999" i="4" s="1"/>
  <c r="Q1000" i="4" s="1"/>
  <c r="Q1001" i="4" s="1"/>
  <c r="Q1002" i="4" s="1"/>
  <c r="Q1003" i="4" s="1"/>
  <c r="Q1004" i="4" s="1"/>
  <c r="Q1005" i="4" s="1"/>
  <c r="Q1006" i="4" s="1"/>
  <c r="Q1007" i="4" s="1"/>
  <c r="Q1008" i="4" s="1"/>
  <c r="Q1009" i="4" s="1"/>
  <c r="Q1010" i="4" s="1"/>
  <c r="Q1011" i="4" s="1"/>
  <c r="Q1012" i="4" s="1"/>
  <c r="Q1013" i="4" s="1"/>
  <c r="Q1014" i="4" s="1"/>
  <c r="Q1015" i="4" s="1"/>
  <c r="Q1016" i="4" s="1"/>
  <c r="Q1017" i="4" s="1"/>
  <c r="Q1018" i="4" s="1"/>
  <c r="Q1019" i="4" s="1"/>
  <c r="Q1020" i="4" s="1"/>
  <c r="Q1021" i="4" s="1"/>
  <c r="Q1022" i="4" s="1"/>
  <c r="Q1023" i="4" s="1"/>
  <c r="Q1024" i="4" s="1"/>
  <c r="Q1025" i="4" s="1"/>
  <c r="Q1026" i="4" s="1"/>
  <c r="Q1027" i="4" s="1"/>
  <c r="Q1028" i="4" s="1"/>
  <c r="Q1029" i="4" s="1"/>
  <c r="Q1030" i="4" s="1"/>
  <c r="Q1031" i="4" s="1"/>
  <c r="Q1032" i="4" s="1"/>
  <c r="Q1033" i="4" s="1"/>
  <c r="Q1034" i="4" s="1"/>
  <c r="Q1035" i="4" s="1"/>
  <c r="Q1036" i="4" s="1"/>
  <c r="Q1037" i="4" s="1"/>
  <c r="Q1038" i="4" s="1"/>
  <c r="Q1039" i="4" s="1"/>
  <c r="Q1040" i="4" s="1"/>
  <c r="Q1041" i="4" s="1"/>
  <c r="Q1042" i="4" s="1"/>
  <c r="Q1043" i="4" s="1"/>
  <c r="Q1044" i="4" s="1"/>
  <c r="Q1045" i="4" s="1"/>
  <c r="Q1046" i="4" s="1"/>
  <c r="Q1047" i="4" s="1"/>
  <c r="Q1048" i="4" s="1"/>
  <c r="Q1049" i="4" s="1"/>
  <c r="Q1050" i="4" s="1"/>
  <c r="Q1051" i="4" s="1"/>
  <c r="Q1052" i="4" s="1"/>
  <c r="Q1053" i="4" s="1"/>
  <c r="Q1054" i="4" s="1"/>
  <c r="Q1055" i="4" s="1"/>
  <c r="Q1056" i="4" s="1"/>
  <c r="Q1057" i="4" s="1"/>
  <c r="Q1058" i="4" s="1"/>
  <c r="Q1059" i="4" s="1"/>
  <c r="Q1060" i="4" s="1"/>
  <c r="Q1061" i="4" s="1"/>
  <c r="Q1062" i="4" s="1"/>
  <c r="Q1063" i="4" s="1"/>
  <c r="Q1064" i="4" s="1"/>
  <c r="Q1065" i="4" s="1"/>
  <c r="Q1066" i="4" s="1"/>
  <c r="Q1067" i="4" s="1"/>
  <c r="Q1068" i="4" s="1"/>
  <c r="Q1069" i="4" s="1"/>
  <c r="Q1070" i="4" s="1"/>
  <c r="Q1071" i="4" s="1"/>
  <c r="Q1072" i="4" s="1"/>
  <c r="Q1073" i="4" s="1"/>
  <c r="Q1074" i="4" s="1"/>
  <c r="Q1075" i="4" s="1"/>
  <c r="Q1076" i="4" s="1"/>
  <c r="Q1077" i="4" s="1"/>
  <c r="Q1078" i="4" s="1"/>
  <c r="Q1079" i="4" s="1"/>
  <c r="Q1080" i="4" s="1"/>
  <c r="Q1081" i="4" s="1"/>
  <c r="Q1082" i="4" s="1"/>
  <c r="Q1083" i="4" s="1"/>
  <c r="Q1084" i="4" s="1"/>
  <c r="Q1085" i="4" s="1"/>
  <c r="Q1086" i="4" s="1"/>
  <c r="Q1087" i="4" s="1"/>
  <c r="Q1088" i="4" s="1"/>
  <c r="Q1089" i="4" s="1"/>
  <c r="Q1090" i="4" s="1"/>
  <c r="Q1091" i="4" s="1"/>
  <c r="Q1092" i="4" s="1"/>
  <c r="Q1093" i="4" s="1"/>
  <c r="Q1094" i="4" s="1"/>
  <c r="Q1095" i="4" s="1"/>
  <c r="Q1096" i="4" s="1"/>
  <c r="Q1097" i="4" s="1"/>
  <c r="Q1098" i="4" s="1"/>
  <c r="Q1099" i="4" s="1"/>
  <c r="Q1100" i="4" s="1"/>
  <c r="Q1101" i="4" s="1"/>
  <c r="Q1102" i="4" s="1"/>
  <c r="Q1103" i="4" s="1"/>
  <c r="Q1104" i="4" s="1"/>
  <c r="Q1105" i="4" s="1"/>
  <c r="Q1106" i="4" s="1"/>
  <c r="Q1107" i="4" s="1"/>
  <c r="Q1108" i="4" s="1"/>
  <c r="Q1109" i="4" s="1"/>
  <c r="Q1110" i="4" s="1"/>
  <c r="Q1111" i="4" s="1"/>
  <c r="Q1112" i="4" s="1"/>
  <c r="Q1113" i="4" s="1"/>
  <c r="Q1114" i="4" s="1"/>
  <c r="Q1115" i="4" s="1"/>
  <c r="Q1116" i="4" s="1"/>
  <c r="Q1117" i="4" s="1"/>
  <c r="Q1118" i="4" s="1"/>
  <c r="Q1119" i="4" s="1"/>
  <c r="Q1120" i="4" s="1"/>
  <c r="Q1121" i="4" s="1"/>
  <c r="Q1122" i="4" s="1"/>
  <c r="Q1123" i="4" s="1"/>
  <c r="Q1124" i="4" s="1"/>
  <c r="Q1125" i="4" s="1"/>
  <c r="Q1126" i="4" s="1"/>
  <c r="Q1127" i="4" s="1"/>
  <c r="Q1128" i="4" s="1"/>
  <c r="Q1129" i="4" s="1"/>
  <c r="Q1130" i="4" s="1"/>
  <c r="Q1131" i="4" s="1"/>
  <c r="Q1132" i="4" s="1"/>
  <c r="Q1133" i="4" s="1"/>
  <c r="Q1134" i="4" s="1"/>
  <c r="Q1135" i="4" s="1"/>
  <c r="Q1136" i="4" s="1"/>
  <c r="Q1137" i="4" s="1"/>
  <c r="Q1138" i="4" s="1"/>
  <c r="Q1139" i="4" s="1"/>
  <c r="Q1140" i="4" s="1"/>
  <c r="Q1141" i="4" s="1"/>
  <c r="Q1142" i="4" s="1"/>
  <c r="Q1143" i="4" s="1"/>
  <c r="Q1144" i="4" s="1"/>
  <c r="Q1145" i="4" s="1"/>
  <c r="Q1146" i="4" s="1"/>
  <c r="Q1147" i="4" s="1"/>
  <c r="Q1148" i="4" s="1"/>
  <c r="Q1149" i="4" s="1"/>
  <c r="Q1150" i="4" s="1"/>
  <c r="Q1151" i="4" s="1"/>
  <c r="Q1152" i="4" s="1"/>
  <c r="Q1153" i="4" s="1"/>
  <c r="Q1154" i="4" s="1"/>
  <c r="Q1155" i="4" s="1"/>
  <c r="Q1156" i="4" s="1"/>
  <c r="Q1157" i="4" s="1"/>
  <c r="Q1158" i="4" s="1"/>
  <c r="Q1159" i="4" s="1"/>
  <c r="Q1160" i="4" s="1"/>
  <c r="Q1161" i="4" s="1"/>
  <c r="Q1162" i="4" s="1"/>
  <c r="Q1163" i="4" s="1"/>
  <c r="Q1164" i="4" s="1"/>
  <c r="Q1165" i="4" s="1"/>
  <c r="Q1166" i="4" s="1"/>
  <c r="Q1167" i="4" s="1"/>
  <c r="Q1168" i="4" s="1"/>
  <c r="Q1169" i="4" s="1"/>
  <c r="Q1170" i="4" s="1"/>
  <c r="Q1171" i="4" s="1"/>
  <c r="Q1172" i="4" s="1"/>
  <c r="Q1173" i="4" s="1"/>
  <c r="Q1174" i="4" s="1"/>
  <c r="Q1175" i="4" s="1"/>
  <c r="Q1176" i="4" s="1"/>
  <c r="Q1177" i="4" s="1"/>
  <c r="Q1178" i="4" s="1"/>
  <c r="Q1179" i="4" s="1"/>
  <c r="Q1180" i="4" s="1"/>
  <c r="Q1181" i="4" s="1"/>
  <c r="Q1182" i="4" s="1"/>
  <c r="Q1183" i="4" s="1"/>
  <c r="Q1184" i="4" s="1"/>
  <c r="Q1185" i="4" s="1"/>
  <c r="Q1186" i="4" s="1"/>
  <c r="Q1187" i="4" s="1"/>
  <c r="Q1188" i="4" s="1"/>
  <c r="Q1189" i="4" s="1"/>
  <c r="Q1190" i="4" s="1"/>
  <c r="Q1191" i="4" s="1"/>
  <c r="Q1192" i="4" s="1"/>
  <c r="Q1193" i="4" s="1"/>
  <c r="Q1194" i="4" s="1"/>
  <c r="Q1195" i="4" s="1"/>
  <c r="Q1196" i="4" s="1"/>
  <c r="Q1197" i="4" s="1"/>
  <c r="Q1198" i="4" s="1"/>
  <c r="Q1199" i="4" s="1"/>
  <c r="Q1200" i="4" s="1"/>
  <c r="Q1201" i="4" s="1"/>
  <c r="Q1202" i="4" s="1"/>
  <c r="Q1203" i="4" s="1"/>
  <c r="Q1204" i="4" s="1"/>
  <c r="Q1205" i="4" s="1"/>
  <c r="Q1206" i="4" s="1"/>
  <c r="Q1207" i="4" s="1"/>
  <c r="Q1208" i="4" s="1"/>
  <c r="Q1209" i="4" s="1"/>
  <c r="Q1210" i="4" s="1"/>
  <c r="Q1211" i="4" s="1"/>
  <c r="Q1212" i="4" s="1"/>
  <c r="Q1213" i="4" s="1"/>
  <c r="Q1214" i="4" s="1"/>
  <c r="Q1215" i="4" s="1"/>
  <c r="Q1216" i="4" s="1"/>
  <c r="Q1217" i="4" s="1"/>
  <c r="Q1218" i="4" s="1"/>
  <c r="Q1219" i="4" s="1"/>
  <c r="Q1220" i="4" s="1"/>
  <c r="Q1221" i="4" s="1"/>
  <c r="Q1222" i="4" s="1"/>
  <c r="Q1223" i="4" s="1"/>
  <c r="Q1224" i="4" s="1"/>
  <c r="Q1225" i="4" s="1"/>
  <c r="Q1226" i="4" s="1"/>
  <c r="Q1227" i="4" s="1"/>
  <c r="Q1228" i="4" s="1"/>
  <c r="Q1229" i="4" s="1"/>
  <c r="Q1230" i="4" s="1"/>
  <c r="Q1231" i="4" s="1"/>
  <c r="Q1232" i="4" s="1"/>
  <c r="Q1233" i="4" s="1"/>
  <c r="Q1234" i="4" s="1"/>
  <c r="Q1235" i="4" s="1"/>
  <c r="Q1236" i="4" s="1"/>
  <c r="Q1237" i="4" s="1"/>
  <c r="Q1238" i="4" s="1"/>
  <c r="Q1239" i="4" s="1"/>
  <c r="Q1240" i="4" s="1"/>
  <c r="Q1241" i="4" s="1"/>
  <c r="Q1242" i="4" s="1"/>
  <c r="Q1243" i="4" s="1"/>
  <c r="Q1244" i="4" s="1"/>
  <c r="Q1245" i="4" s="1"/>
  <c r="Q1246" i="4" s="1"/>
  <c r="Q1247" i="4" s="1"/>
  <c r="Q1248" i="4" s="1"/>
  <c r="Q1249" i="4" s="1"/>
  <c r="Q1250" i="4" s="1"/>
  <c r="Q1251" i="4" s="1"/>
  <c r="Q1252" i="4" s="1"/>
  <c r="Q1253" i="4" s="1"/>
  <c r="Q1254" i="4" s="1"/>
  <c r="Q1255" i="4" s="1"/>
  <c r="Q1256" i="4" s="1"/>
  <c r="Q1257" i="4" s="1"/>
  <c r="Q1258" i="4" s="1"/>
  <c r="Q1259" i="4" s="1"/>
  <c r="Q1260" i="4" s="1"/>
  <c r="Q1261" i="4" s="1"/>
  <c r="Q1262" i="4" s="1"/>
  <c r="Q1263" i="4" s="1"/>
  <c r="Q1264" i="4" s="1"/>
  <c r="Q1265" i="4" s="1"/>
  <c r="Q1266" i="4" s="1"/>
  <c r="Q1267" i="4" s="1"/>
  <c r="Q1268" i="4" s="1"/>
  <c r="Q1269" i="4" s="1"/>
  <c r="Q1270" i="4" s="1"/>
  <c r="Q1271" i="4" s="1"/>
  <c r="Q1272" i="4" s="1"/>
  <c r="Q1273" i="4" s="1"/>
  <c r="Q1274" i="4" s="1"/>
  <c r="Q1275" i="4" s="1"/>
  <c r="Q1276" i="4" s="1"/>
  <c r="Q1277" i="4" s="1"/>
  <c r="Q1278" i="4" s="1"/>
  <c r="Q1279" i="4" s="1"/>
  <c r="Q1280" i="4" s="1"/>
  <c r="Q1281" i="4" s="1"/>
  <c r="Q1282" i="4" s="1"/>
  <c r="Q1283" i="4" s="1"/>
  <c r="Q1284" i="4" s="1"/>
  <c r="Q1285" i="4" s="1"/>
  <c r="Q1286" i="4" s="1"/>
  <c r="Q1287" i="4" s="1"/>
  <c r="Q1288" i="4" s="1"/>
  <c r="Q1289" i="4" s="1"/>
  <c r="Q1290" i="4" s="1"/>
  <c r="Q1291" i="4" s="1"/>
  <c r="Q1292" i="4" s="1"/>
  <c r="Q1293" i="4" s="1"/>
  <c r="Q1294" i="4" s="1"/>
  <c r="Q1295" i="4" s="1"/>
  <c r="Q1296" i="4" s="1"/>
  <c r="Q1297" i="4" s="1"/>
  <c r="Q1298" i="4" s="1"/>
  <c r="Q1299" i="4" s="1"/>
  <c r="Q1300" i="4" s="1"/>
  <c r="Q1301" i="4" s="1"/>
  <c r="Q1302" i="4" s="1"/>
  <c r="Q1303" i="4" s="1"/>
  <c r="Q1304" i="4" s="1"/>
  <c r="Q1305" i="4" s="1"/>
  <c r="Q1306" i="4" s="1"/>
  <c r="Q1307" i="4" s="1"/>
  <c r="Q1308" i="4" s="1"/>
  <c r="Q1309" i="4" s="1"/>
  <c r="Q1310" i="4" s="1"/>
  <c r="Q1311" i="4" s="1"/>
  <c r="Q1312" i="4" s="1"/>
  <c r="Q1313" i="4" s="1"/>
  <c r="Q1314" i="4" s="1"/>
  <c r="Q1315" i="4" s="1"/>
  <c r="Q1316" i="4" s="1"/>
  <c r="Q1317" i="4" s="1"/>
  <c r="Q1318" i="4" s="1"/>
  <c r="Q1319" i="4" s="1"/>
  <c r="Q1320" i="4" s="1"/>
  <c r="Q1321" i="4" s="1"/>
  <c r="Q1322" i="4" s="1"/>
  <c r="Q1323" i="4" s="1"/>
  <c r="Q1324" i="4" s="1"/>
  <c r="Q1325" i="4" s="1"/>
  <c r="Q1326" i="4" s="1"/>
  <c r="Q1327" i="4" s="1"/>
  <c r="Q1328" i="4" s="1"/>
  <c r="Q1329" i="4" s="1"/>
  <c r="Q1330" i="4" s="1"/>
  <c r="Q1331" i="4" s="1"/>
  <c r="Q1332" i="4" s="1"/>
  <c r="Q1333" i="4" s="1"/>
  <c r="Q1334" i="4" s="1"/>
  <c r="Q1335" i="4" s="1"/>
  <c r="Q1336" i="4" s="1"/>
  <c r="Q1337" i="4" s="1"/>
  <c r="Q1338" i="4" s="1"/>
  <c r="Q1339" i="4" s="1"/>
  <c r="Q1340" i="4" s="1"/>
  <c r="Q1341" i="4" s="1"/>
  <c r="Q1342" i="4" s="1"/>
  <c r="Q1343" i="4" s="1"/>
  <c r="Q1344" i="4" s="1"/>
  <c r="Q1345" i="4" s="1"/>
  <c r="Q1346" i="4" s="1"/>
  <c r="Q1347" i="4" s="1"/>
  <c r="Q1348" i="4" s="1"/>
  <c r="Q1349" i="4" s="1"/>
  <c r="Q1350" i="4" s="1"/>
  <c r="Q1351" i="4" s="1"/>
  <c r="Q1352" i="4" s="1"/>
  <c r="Q1353" i="4" s="1"/>
  <c r="Q1354" i="4" s="1"/>
  <c r="Q1355" i="4" s="1"/>
  <c r="Q1356" i="4" s="1"/>
  <c r="Q1357" i="4" s="1"/>
  <c r="Q1358" i="4" s="1"/>
  <c r="Q1359" i="4" s="1"/>
  <c r="Q1360" i="4" s="1"/>
  <c r="Q1361" i="4" s="1"/>
  <c r="Q1362" i="4" s="1"/>
  <c r="Q1363" i="4" s="1"/>
  <c r="Q1364" i="4" s="1"/>
  <c r="Q1365" i="4" s="1"/>
  <c r="Q1366" i="4" s="1"/>
  <c r="Q1367" i="4" s="1"/>
  <c r="Q1368" i="4" s="1"/>
  <c r="Q1369" i="4" s="1"/>
  <c r="Q1370" i="4" s="1"/>
  <c r="Q1371" i="4" s="1"/>
  <c r="Q1372" i="4" s="1"/>
  <c r="Q1373" i="4" s="1"/>
  <c r="Q1374" i="4" s="1"/>
  <c r="Q1375" i="4" s="1"/>
  <c r="Q1376" i="4" s="1"/>
  <c r="Q1377" i="4" s="1"/>
  <c r="Q1378" i="4" s="1"/>
  <c r="Q1379" i="4" s="1"/>
  <c r="Q1380" i="4" s="1"/>
  <c r="Q1381" i="4" s="1"/>
  <c r="Q1382" i="4" s="1"/>
  <c r="Q1383" i="4" s="1"/>
  <c r="Q1384" i="4" s="1"/>
  <c r="Q1385" i="4" s="1"/>
  <c r="Q1386" i="4" s="1"/>
  <c r="Q1387" i="4" s="1"/>
  <c r="Q1388" i="4" s="1"/>
  <c r="Q1389" i="4" s="1"/>
  <c r="Q1390" i="4" s="1"/>
  <c r="Q1391" i="4" s="1"/>
  <c r="Q1392" i="4" s="1"/>
  <c r="Q1393" i="4" s="1"/>
  <c r="Q1394" i="4" s="1"/>
  <c r="Q1395" i="4" s="1"/>
  <c r="Q1396" i="4" s="1"/>
  <c r="Q1397" i="4" s="1"/>
  <c r="Q1398" i="4" s="1"/>
  <c r="Q1399" i="4" s="1"/>
  <c r="Q1400" i="4" s="1"/>
  <c r="Q1401" i="4" s="1"/>
  <c r="Q1402" i="4" s="1"/>
  <c r="Q1403" i="4" s="1"/>
  <c r="Q1404" i="4" s="1"/>
  <c r="Q1405" i="4" s="1"/>
  <c r="Q1406" i="4" s="1"/>
  <c r="Q1407" i="4" s="1"/>
  <c r="Q1408" i="4" s="1"/>
  <c r="Q1409" i="4" s="1"/>
  <c r="Q1410" i="4" s="1"/>
  <c r="Q1411" i="4" s="1"/>
  <c r="Q1412" i="4" s="1"/>
  <c r="Q1413" i="4" s="1"/>
  <c r="Q1414" i="4" s="1"/>
  <c r="Q1415" i="4" s="1"/>
  <c r="Q1416" i="4" s="1"/>
  <c r="Q1417" i="4" s="1"/>
  <c r="Q1418" i="4" s="1"/>
  <c r="Q1419" i="4" s="1"/>
  <c r="Q1420" i="4" s="1"/>
  <c r="Q1421" i="4" s="1"/>
  <c r="Q1422" i="4" s="1"/>
  <c r="Q1423" i="4" s="1"/>
  <c r="Q1424" i="4" s="1"/>
  <c r="Q1425" i="4" s="1"/>
  <c r="Q1426" i="4" s="1"/>
  <c r="Q1427" i="4" s="1"/>
  <c r="Q1428" i="4" s="1"/>
  <c r="Q1429" i="4" s="1"/>
  <c r="Q1430" i="4" s="1"/>
  <c r="Q1431" i="4" s="1"/>
  <c r="Q1432" i="4" s="1"/>
  <c r="Q1433" i="4" s="1"/>
  <c r="Q1434" i="4" s="1"/>
  <c r="Q1435" i="4" s="1"/>
  <c r="Q1436" i="4" s="1"/>
  <c r="Q1437" i="4" s="1"/>
  <c r="Q1438" i="4" s="1"/>
  <c r="Q1439" i="4" s="1"/>
  <c r="Q1440" i="4" s="1"/>
  <c r="Q1441" i="4" s="1"/>
  <c r="Q1442" i="4" s="1"/>
  <c r="Q1443" i="4" s="1"/>
  <c r="Q1444" i="4" s="1"/>
  <c r="Q1445" i="4" s="1"/>
  <c r="Q1446" i="4" s="1"/>
  <c r="Q1447" i="4" s="1"/>
  <c r="Q1448" i="4" s="1"/>
  <c r="Q1449" i="4" s="1"/>
  <c r="Q1450" i="4" s="1"/>
  <c r="Q1451" i="4" s="1"/>
  <c r="Q1452" i="4" s="1"/>
  <c r="Q1453" i="4" s="1"/>
  <c r="Q1454" i="4" s="1"/>
  <c r="Q1455" i="4" s="1"/>
  <c r="Q1456" i="4" s="1"/>
  <c r="Q1457" i="4" s="1"/>
  <c r="Q1458" i="4" s="1"/>
  <c r="Q1459" i="4" s="1"/>
  <c r="Q1460" i="4" s="1"/>
  <c r="Q1461" i="4" s="1"/>
  <c r="Q1462" i="4" s="1"/>
  <c r="Q1463" i="4" s="1"/>
  <c r="Q1464" i="4" s="1"/>
  <c r="Q1465" i="4" s="1"/>
  <c r="Q1466" i="4" s="1"/>
  <c r="Q1467" i="4" s="1"/>
  <c r="Q1468" i="4" s="1"/>
  <c r="Q1469" i="4" s="1"/>
  <c r="Q1470" i="4" s="1"/>
  <c r="Q1471" i="4" s="1"/>
  <c r="Q1472" i="4" s="1"/>
  <c r="Q1473" i="4" s="1"/>
  <c r="Q1474" i="4" s="1"/>
  <c r="Q1475" i="4" s="1"/>
  <c r="Q1476" i="4" s="1"/>
  <c r="Q1477" i="4" s="1"/>
  <c r="Q1478" i="4" s="1"/>
  <c r="Q1479" i="4" s="1"/>
  <c r="Q1480" i="4" s="1"/>
  <c r="Q1481" i="4" s="1"/>
  <c r="Q1482" i="4" s="1"/>
  <c r="Q1483" i="4" s="1"/>
  <c r="Q1484" i="4" s="1"/>
  <c r="Q1485" i="4" s="1"/>
  <c r="Q1486" i="4" s="1"/>
  <c r="Q1487" i="4" s="1"/>
  <c r="Q1488" i="4" s="1"/>
  <c r="Q1489" i="4" s="1"/>
  <c r="Q1490" i="4" s="1"/>
  <c r="Q1491" i="4" s="1"/>
  <c r="Q1492" i="4" s="1"/>
  <c r="Q1493" i="4" s="1"/>
  <c r="Q1494" i="4" s="1"/>
  <c r="Q1495" i="4" s="1"/>
  <c r="Q1496" i="4" s="1"/>
  <c r="Q1497" i="4" s="1"/>
  <c r="Q1498" i="4" s="1"/>
  <c r="Q1499" i="4" s="1"/>
  <c r="Q1500" i="4" s="1"/>
  <c r="Q1501" i="4" s="1"/>
  <c r="Q1502" i="4" s="1"/>
  <c r="Q1503" i="4" s="1"/>
  <c r="Q1504" i="4" s="1"/>
  <c r="Q1505" i="4" s="1"/>
  <c r="Q1506" i="4" s="1"/>
  <c r="Q1507" i="4" s="1"/>
  <c r="Q1508" i="4" s="1"/>
  <c r="Q1509" i="4" s="1"/>
  <c r="Q1510" i="4" s="1"/>
  <c r="Q1511" i="4" s="1"/>
  <c r="Q1512" i="4" s="1"/>
  <c r="Q1513" i="4" s="1"/>
  <c r="Q1514" i="4" s="1"/>
  <c r="Q1515" i="4" s="1"/>
  <c r="Q1516" i="4" s="1"/>
  <c r="Q1517" i="4" s="1"/>
  <c r="Q1518" i="4" s="1"/>
  <c r="Q1519" i="4" s="1"/>
  <c r="Q1520" i="4" s="1"/>
  <c r="Q1521" i="4" s="1"/>
  <c r="Q1522" i="4" s="1"/>
  <c r="Q1523" i="4" s="1"/>
  <c r="Q1524" i="4" s="1"/>
  <c r="Q1525" i="4" s="1"/>
  <c r="Q1526" i="4" s="1"/>
  <c r="Q1527" i="4" s="1"/>
  <c r="Q1528" i="4" s="1"/>
  <c r="Q1529" i="4" s="1"/>
  <c r="Q1530" i="4" s="1"/>
  <c r="Q1531" i="4" s="1"/>
  <c r="Q1532" i="4" s="1"/>
  <c r="Q1533" i="4" s="1"/>
  <c r="Q1534" i="4" s="1"/>
  <c r="Q1535" i="4" s="1"/>
  <c r="Q1536" i="4" s="1"/>
  <c r="Q1537" i="4" s="1"/>
  <c r="Q1538" i="4" s="1"/>
  <c r="Q1539" i="4" s="1"/>
  <c r="Q1540" i="4" s="1"/>
  <c r="Q1541" i="4" s="1"/>
  <c r="Q1542" i="4" s="1"/>
  <c r="Q1543" i="4" s="1"/>
  <c r="Q1544" i="4" s="1"/>
  <c r="Q1545" i="4" s="1"/>
  <c r="Q1546" i="4" s="1"/>
  <c r="Q1547" i="4" s="1"/>
  <c r="Q1548" i="4" s="1"/>
  <c r="Q1549" i="4" s="1"/>
  <c r="Q1550" i="4" s="1"/>
  <c r="Q1551" i="4" s="1"/>
  <c r="Q1552" i="4" s="1"/>
  <c r="Q1553" i="4" s="1"/>
  <c r="Q1554" i="4" s="1"/>
  <c r="Q1555" i="4" s="1"/>
  <c r="Q1556" i="4" s="1"/>
  <c r="Q1557" i="4" s="1"/>
  <c r="Q1558" i="4" s="1"/>
  <c r="Q1559" i="4" s="1"/>
  <c r="Q1560" i="4" s="1"/>
  <c r="Q1561" i="4" s="1"/>
  <c r="Q1562" i="4" s="1"/>
  <c r="Q1563" i="4" s="1"/>
  <c r="Q1564" i="4" s="1"/>
  <c r="Q1565" i="4" s="1"/>
  <c r="Q1566" i="4" s="1"/>
  <c r="Q1567" i="4" s="1"/>
  <c r="Q1568" i="4" s="1"/>
  <c r="Q1569" i="4" s="1"/>
  <c r="Q1570" i="4" s="1"/>
  <c r="Q1571" i="4" s="1"/>
  <c r="Q1572" i="4" s="1"/>
  <c r="Q1573" i="4" s="1"/>
  <c r="Q1574" i="4" s="1"/>
  <c r="Q1575" i="4" s="1"/>
  <c r="Q1576" i="4" s="1"/>
  <c r="Q1577" i="4" s="1"/>
  <c r="Q1578" i="4" s="1"/>
  <c r="Q1579" i="4" s="1"/>
  <c r="Q1580" i="4" s="1"/>
  <c r="Q1581" i="4" s="1"/>
  <c r="Q1582" i="4" s="1"/>
  <c r="Q1583" i="4" s="1"/>
  <c r="Q1584" i="4" s="1"/>
  <c r="Q1585" i="4" s="1"/>
  <c r="Q1586" i="4" s="1"/>
  <c r="Q1587" i="4" s="1"/>
  <c r="Q1588" i="4" s="1"/>
  <c r="Q1589" i="4" s="1"/>
  <c r="Q1590" i="4" s="1"/>
  <c r="Q1591" i="4" s="1"/>
  <c r="Q1592" i="4" s="1"/>
  <c r="Q1593" i="4" s="1"/>
  <c r="Q1594" i="4" s="1"/>
  <c r="Q1595" i="4" s="1"/>
  <c r="Q1596" i="4" s="1"/>
  <c r="Q1597" i="4" s="1"/>
  <c r="Q1598" i="4" s="1"/>
  <c r="Q1599" i="4" s="1"/>
  <c r="Q1600" i="4" s="1"/>
  <c r="Q1601" i="4" s="1"/>
  <c r="Q1602" i="4" s="1"/>
  <c r="Q1603" i="4" s="1"/>
  <c r="Q1604" i="4" s="1"/>
  <c r="Q1605" i="4" s="1"/>
  <c r="Q1606" i="4" s="1"/>
  <c r="Q1607" i="4" s="1"/>
  <c r="Q1608" i="4" s="1"/>
  <c r="Q1609" i="4" s="1"/>
  <c r="Q1610" i="4" s="1"/>
  <c r="Q1611" i="4" s="1"/>
  <c r="Q1612" i="4" s="1"/>
  <c r="Q1613" i="4" s="1"/>
  <c r="Q1614" i="4" s="1"/>
  <c r="Q1615" i="4" s="1"/>
  <c r="Q1616" i="4" s="1"/>
  <c r="Q1617" i="4" s="1"/>
  <c r="Q1618" i="4" s="1"/>
  <c r="Q1619" i="4" s="1"/>
  <c r="Q1620" i="4" s="1"/>
  <c r="Q1621" i="4" s="1"/>
  <c r="Q1622" i="4" s="1"/>
  <c r="Q1623" i="4" s="1"/>
  <c r="Q1624" i="4" s="1"/>
  <c r="Q1625" i="4" s="1"/>
  <c r="Q1626" i="4" s="1"/>
  <c r="Q1627" i="4" s="1"/>
  <c r="Q1628" i="4" s="1"/>
  <c r="Q1629" i="4" s="1"/>
  <c r="Q1630" i="4" s="1"/>
  <c r="Q1631" i="4" s="1"/>
  <c r="Q1632" i="4" s="1"/>
  <c r="Q1633" i="4" s="1"/>
  <c r="Q1634" i="4" s="1"/>
  <c r="Q1635" i="4" s="1"/>
  <c r="Q1636" i="4" s="1"/>
  <c r="Q1637" i="4" s="1"/>
  <c r="Q1638" i="4" s="1"/>
  <c r="Q1639" i="4" s="1"/>
  <c r="Q1640" i="4" s="1"/>
  <c r="Q1641" i="4" s="1"/>
  <c r="Q1642" i="4" s="1"/>
  <c r="Q1643" i="4" s="1"/>
  <c r="Q1644" i="4" s="1"/>
  <c r="Q1645" i="4" s="1"/>
  <c r="Q1646" i="4" s="1"/>
  <c r="Q1647" i="4" s="1"/>
  <c r="Q1648" i="4" s="1"/>
  <c r="Q1649" i="4" s="1"/>
  <c r="Q1650" i="4" s="1"/>
  <c r="Q1651" i="4" s="1"/>
  <c r="Q1652" i="4" s="1"/>
  <c r="Q1653" i="4" s="1"/>
  <c r="Q1654" i="4" s="1"/>
  <c r="Q1655" i="4" s="1"/>
  <c r="Q1656" i="4" s="1"/>
  <c r="Q1657" i="4" s="1"/>
  <c r="Q1658" i="4" s="1"/>
  <c r="Q1659" i="4" s="1"/>
  <c r="Q1660" i="4" s="1"/>
  <c r="Q1661" i="4" s="1"/>
  <c r="Q1662" i="4" s="1"/>
  <c r="Q1663" i="4" s="1"/>
  <c r="Q1664" i="4" s="1"/>
  <c r="Q1665" i="4" s="1"/>
  <c r="Q1666" i="4" s="1"/>
  <c r="Q1667" i="4" s="1"/>
  <c r="Q1668" i="4" s="1"/>
  <c r="Q1669" i="4" s="1"/>
  <c r="Q1670" i="4" s="1"/>
  <c r="Q1671" i="4" s="1"/>
  <c r="Q1672" i="4" s="1"/>
  <c r="Q1673" i="4" s="1"/>
  <c r="Q1674" i="4" s="1"/>
  <c r="Q1675" i="4" s="1"/>
  <c r="Q1676" i="4" s="1"/>
  <c r="Q1677" i="4" s="1"/>
  <c r="Q1678" i="4" s="1"/>
  <c r="Q1679" i="4" s="1"/>
  <c r="Q1680" i="4" s="1"/>
  <c r="Q1681" i="4" s="1"/>
  <c r="Q1682" i="4" s="1"/>
  <c r="Q1683" i="4" s="1"/>
  <c r="Q1684" i="4" s="1"/>
  <c r="Q1685" i="4" s="1"/>
  <c r="Q1686" i="4" s="1"/>
  <c r="Q1687" i="4" s="1"/>
  <c r="Q1688" i="4" s="1"/>
  <c r="Q1689" i="4" s="1"/>
  <c r="Q1690" i="4" s="1"/>
  <c r="Q1691" i="4" s="1"/>
  <c r="Q1692" i="4" s="1"/>
  <c r="Q1693" i="4" s="1"/>
  <c r="Q1694" i="4" s="1"/>
  <c r="Q1695" i="4" s="1"/>
  <c r="Q1696" i="4" s="1"/>
  <c r="Q1697" i="4" s="1"/>
  <c r="Q1698" i="4" s="1"/>
  <c r="Q1699" i="4" s="1"/>
  <c r="Q1700" i="4" s="1"/>
  <c r="Q1701" i="4" s="1"/>
  <c r="Q1702" i="4" s="1"/>
  <c r="Q1703" i="4" s="1"/>
  <c r="Q1704" i="4" s="1"/>
  <c r="Q1705" i="4" s="1"/>
  <c r="Q1706" i="4" s="1"/>
  <c r="Q1707" i="4" s="1"/>
  <c r="Q1708" i="4" s="1"/>
  <c r="Q1709" i="4" s="1"/>
  <c r="Q1710" i="4" s="1"/>
  <c r="Q1711" i="4" s="1"/>
  <c r="Q1712" i="4" s="1"/>
  <c r="Q1713" i="4" s="1"/>
  <c r="Q1714" i="4" s="1"/>
  <c r="Q1715" i="4" s="1"/>
  <c r="Q1716" i="4" s="1"/>
  <c r="Q1717" i="4" s="1"/>
  <c r="Q1718" i="4" s="1"/>
  <c r="Q1719" i="4" s="1"/>
  <c r="Q1720" i="4" s="1"/>
  <c r="Q1721" i="4" s="1"/>
  <c r="Q1722" i="4" s="1"/>
  <c r="Q1723" i="4" s="1"/>
  <c r="Q1724" i="4" s="1"/>
  <c r="Q1725" i="4" s="1"/>
  <c r="Q1726" i="4" s="1"/>
  <c r="Q1727" i="4" s="1"/>
  <c r="Q1728" i="4" s="1"/>
  <c r="Q1729" i="4" s="1"/>
  <c r="Q1730" i="4" s="1"/>
  <c r="Q1731" i="4" s="1"/>
  <c r="Q1732" i="4" s="1"/>
  <c r="Q1733" i="4" s="1"/>
  <c r="Q1734" i="4" s="1"/>
  <c r="Q1735" i="4" s="1"/>
  <c r="Q1736" i="4" s="1"/>
  <c r="Q1737" i="4" s="1"/>
  <c r="Q1738" i="4" s="1"/>
  <c r="Q1739" i="4" s="1"/>
  <c r="Q1740" i="4" s="1"/>
  <c r="Q1741" i="4" s="1"/>
  <c r="Q1742" i="4" s="1"/>
  <c r="Q1743" i="4" s="1"/>
  <c r="Q1744" i="4" s="1"/>
  <c r="Q1745" i="4" s="1"/>
  <c r="Q1746" i="4" s="1"/>
  <c r="Q1747" i="4" s="1"/>
  <c r="Q1748" i="4" s="1"/>
  <c r="Q1749" i="4" s="1"/>
  <c r="Q1750" i="4" s="1"/>
  <c r="Q1751" i="4" s="1"/>
  <c r="Q1752" i="4" s="1"/>
  <c r="Q1753" i="4" s="1"/>
  <c r="Q1754" i="4" s="1"/>
  <c r="Q1755" i="4" s="1"/>
  <c r="Q1756" i="4" s="1"/>
  <c r="Q1757" i="4" s="1"/>
  <c r="Q1758" i="4" s="1"/>
  <c r="Q1759" i="4" s="1"/>
  <c r="Q1760" i="4" s="1"/>
  <c r="Q1761" i="4" s="1"/>
  <c r="Q1762" i="4" s="1"/>
  <c r="Q1763" i="4" s="1"/>
  <c r="Q1764" i="4" s="1"/>
  <c r="Q1765" i="4" s="1"/>
  <c r="Q1766" i="4" s="1"/>
  <c r="Q1767" i="4" s="1"/>
  <c r="Q1768" i="4" s="1"/>
  <c r="Q1769" i="4" s="1"/>
  <c r="Q1770" i="4" s="1"/>
  <c r="Q1771" i="4" s="1"/>
  <c r="Q1772" i="4" s="1"/>
  <c r="Q1773" i="4" s="1"/>
  <c r="Q1774" i="4" s="1"/>
  <c r="Q1775" i="4" s="1"/>
  <c r="Q1776" i="4" s="1"/>
  <c r="Q1777" i="4" s="1"/>
  <c r="Q1778" i="4" s="1"/>
  <c r="Q1779" i="4" s="1"/>
  <c r="Q1780" i="4" s="1"/>
  <c r="Q1781" i="4" s="1"/>
  <c r="Q1782" i="4" s="1"/>
  <c r="Q1783" i="4" s="1"/>
  <c r="Q1784" i="4" s="1"/>
  <c r="Q1785" i="4" s="1"/>
  <c r="Q1786" i="4" s="1"/>
  <c r="Q1787" i="4" s="1"/>
  <c r="Q1788" i="4" s="1"/>
  <c r="Q1789" i="4" s="1"/>
  <c r="Q1790" i="4" s="1"/>
  <c r="Q1791" i="4" s="1"/>
  <c r="Q1792" i="4" s="1"/>
  <c r="Q1793" i="4" s="1"/>
  <c r="Q1794" i="4" s="1"/>
  <c r="Q1795" i="4" s="1"/>
  <c r="Q1796" i="4" s="1"/>
  <c r="Q1797" i="4" s="1"/>
  <c r="Q1798" i="4" s="1"/>
  <c r="Q1799" i="4" s="1"/>
  <c r="Q1800" i="4" s="1"/>
  <c r="Q1801" i="4" s="1"/>
  <c r="Q1802" i="4" s="1"/>
  <c r="Q1803" i="4" s="1"/>
  <c r="Q1804" i="4" s="1"/>
  <c r="Q1805" i="4" s="1"/>
  <c r="Q1806" i="4" s="1"/>
  <c r="Q1807" i="4" s="1"/>
  <c r="Q1808" i="4" s="1"/>
  <c r="Q1809" i="4" s="1"/>
  <c r="Q1810" i="4" s="1"/>
  <c r="Q1811" i="4" s="1"/>
  <c r="Q1812" i="4" s="1"/>
  <c r="Q1813" i="4" s="1"/>
  <c r="Q1814" i="4" s="1"/>
  <c r="Q1815" i="4" s="1"/>
  <c r="Q1816" i="4" s="1"/>
  <c r="Q1817" i="4" s="1"/>
  <c r="Q1818" i="4" s="1"/>
  <c r="Q1819" i="4" s="1"/>
  <c r="Q1820" i="4" s="1"/>
  <c r="Q1821" i="4" s="1"/>
  <c r="Q1822" i="4" s="1"/>
  <c r="Q1823" i="4" s="1"/>
  <c r="Q1824" i="4" s="1"/>
  <c r="Q1825" i="4" s="1"/>
  <c r="Q1826" i="4" s="1"/>
  <c r="Q1827" i="4" s="1"/>
  <c r="Q1828" i="4" s="1"/>
  <c r="Q1829" i="4" s="1"/>
  <c r="Q1830" i="4" s="1"/>
  <c r="Q1831" i="4" s="1"/>
  <c r="Q1832" i="4" s="1"/>
  <c r="Q1833" i="4" s="1"/>
  <c r="Q1834" i="4" s="1"/>
  <c r="Q1835" i="4" s="1"/>
  <c r="Q1836" i="4" s="1"/>
  <c r="Q1837" i="4" s="1"/>
  <c r="Q1838" i="4" s="1"/>
  <c r="Q1839" i="4" s="1"/>
  <c r="Q1840" i="4" s="1"/>
  <c r="Q1841" i="4" s="1"/>
  <c r="Q1842" i="4" s="1"/>
  <c r="Q1843" i="4" s="1"/>
  <c r="Q1844" i="4" s="1"/>
  <c r="Q1845" i="4" s="1"/>
  <c r="Q1846" i="4" s="1"/>
  <c r="Q1847" i="4" s="1"/>
  <c r="Q1848" i="4" s="1"/>
  <c r="Q1849" i="4" s="1"/>
  <c r="Q1850" i="4" s="1"/>
  <c r="Q1851" i="4" s="1"/>
  <c r="Q1852" i="4" s="1"/>
  <c r="Q1853" i="4" s="1"/>
  <c r="Q1854" i="4" s="1"/>
  <c r="Q1855" i="4" s="1"/>
  <c r="Q1856" i="4" s="1"/>
  <c r="Q1857" i="4" s="1"/>
  <c r="Q1858" i="4" s="1"/>
  <c r="Q1859" i="4" s="1"/>
  <c r="Q1860" i="4" s="1"/>
  <c r="Q1861" i="4" s="1"/>
  <c r="Q1862" i="4" s="1"/>
  <c r="Q1863" i="4" s="1"/>
  <c r="Q1864" i="4" s="1"/>
  <c r="Q1865" i="4" s="1"/>
  <c r="Q1866" i="4" s="1"/>
  <c r="Q1867" i="4" s="1"/>
  <c r="Q1868" i="4" s="1"/>
  <c r="Q1869" i="4" s="1"/>
  <c r="Q1870" i="4" s="1"/>
  <c r="Q1871" i="4" s="1"/>
  <c r="Q1872" i="4" s="1"/>
  <c r="Q1873" i="4" s="1"/>
  <c r="Q1874" i="4" s="1"/>
  <c r="Q1875" i="4" s="1"/>
  <c r="Q1876" i="4" s="1"/>
  <c r="Q1877" i="4" s="1"/>
  <c r="Q1878" i="4" s="1"/>
  <c r="Q1879" i="4" s="1"/>
  <c r="Q1880" i="4" s="1"/>
  <c r="Q1881" i="4" s="1"/>
  <c r="Q1882" i="4" s="1"/>
  <c r="Q1883" i="4" s="1"/>
  <c r="Q1884" i="4" s="1"/>
  <c r="Q1885" i="4" s="1"/>
  <c r="Q1886" i="4" s="1"/>
  <c r="Q1887" i="4" s="1"/>
  <c r="Q1888" i="4" s="1"/>
  <c r="Q1889" i="4" s="1"/>
  <c r="Q1890" i="4" s="1"/>
  <c r="Q1891" i="4" s="1"/>
  <c r="Q1892" i="4" s="1"/>
  <c r="Q1893" i="4" s="1"/>
  <c r="Q1894" i="4" s="1"/>
  <c r="Q1895" i="4" s="1"/>
  <c r="Q1896" i="4" s="1"/>
  <c r="Q1897" i="4" s="1"/>
  <c r="Q1898" i="4" s="1"/>
  <c r="Q1899" i="4" s="1"/>
  <c r="Q1900" i="4" s="1"/>
  <c r="Q1901" i="4" s="1"/>
  <c r="Q1902" i="4" s="1"/>
  <c r="Q1903" i="4" s="1"/>
  <c r="Q1904" i="4" s="1"/>
  <c r="Q1905" i="4" s="1"/>
  <c r="Q1906" i="4" s="1"/>
  <c r="Q1907" i="4" s="1"/>
  <c r="Q1908" i="4" s="1"/>
  <c r="Q1909" i="4" s="1"/>
  <c r="Q1910" i="4" s="1"/>
  <c r="Q1911" i="4" s="1"/>
  <c r="Q1912" i="4" s="1"/>
  <c r="Q1913" i="4" s="1"/>
  <c r="Q1914" i="4" s="1"/>
  <c r="Q1915" i="4" s="1"/>
  <c r="Q1916" i="4" s="1"/>
  <c r="Q1917" i="4" s="1"/>
  <c r="Q1918" i="4" s="1"/>
  <c r="Q1919" i="4" s="1"/>
  <c r="Q1920" i="4" s="1"/>
  <c r="Q1921" i="4" s="1"/>
  <c r="Q1922" i="4" s="1"/>
  <c r="Q1923" i="4" s="1"/>
  <c r="Q1924" i="4" s="1"/>
  <c r="Q1925" i="4" s="1"/>
  <c r="Q1926" i="4" s="1"/>
  <c r="Q1927" i="4" s="1"/>
  <c r="Q1928" i="4" s="1"/>
  <c r="Q1929" i="4" s="1"/>
  <c r="Q1930" i="4" s="1"/>
  <c r="Q1931" i="4" s="1"/>
  <c r="Q1932" i="4" s="1"/>
  <c r="Q1933" i="4" s="1"/>
  <c r="Q1934" i="4" s="1"/>
  <c r="Q1935" i="4" s="1"/>
  <c r="Q1936" i="4" s="1"/>
  <c r="Q1937" i="4" s="1"/>
  <c r="Q1938" i="4" s="1"/>
  <c r="Q1939" i="4" s="1"/>
  <c r="Q1940" i="4" s="1"/>
  <c r="Q1941" i="4" s="1"/>
  <c r="Q1942" i="4" s="1"/>
  <c r="Q1943" i="4" s="1"/>
  <c r="Q1944" i="4" s="1"/>
  <c r="Q1945" i="4" s="1"/>
  <c r="Q1946" i="4" s="1"/>
  <c r="Q1947" i="4" s="1"/>
  <c r="Q1948" i="4" s="1"/>
  <c r="Q1949" i="4" s="1"/>
  <c r="Q1950" i="4" s="1"/>
  <c r="Q1951" i="4" s="1"/>
  <c r="Q1952" i="4" s="1"/>
  <c r="Q1953" i="4" s="1"/>
  <c r="Q1954" i="4" s="1"/>
  <c r="Q1955" i="4" s="1"/>
  <c r="Q1956" i="4" s="1"/>
  <c r="Q1957" i="4" s="1"/>
  <c r="Q1958" i="4" s="1"/>
  <c r="Q1959" i="4" s="1"/>
  <c r="Q1960" i="4" s="1"/>
  <c r="Q1961" i="4" s="1"/>
  <c r="Q1962" i="4" s="1"/>
  <c r="Q1963" i="4" s="1"/>
  <c r="Q1964" i="4" s="1"/>
  <c r="Q1965" i="4" s="1"/>
  <c r="Q1966" i="4" s="1"/>
  <c r="Q1967" i="4" s="1"/>
  <c r="Q1968" i="4" s="1"/>
  <c r="Q1969" i="4" s="1"/>
  <c r="Q1970" i="4" s="1"/>
  <c r="Q1971" i="4" s="1"/>
  <c r="Q1972" i="4" s="1"/>
  <c r="Q1973" i="4" s="1"/>
  <c r="Q1974" i="4" s="1"/>
  <c r="Q1975" i="4" s="1"/>
  <c r="Q1976" i="4" s="1"/>
  <c r="Q1977" i="4" s="1"/>
  <c r="Q1978" i="4" s="1"/>
  <c r="Q1979" i="4" s="1"/>
  <c r="Q1980" i="4" s="1"/>
  <c r="Q1981" i="4" s="1"/>
  <c r="Q1982" i="4" s="1"/>
  <c r="Q1983" i="4" s="1"/>
  <c r="Q1984" i="4" s="1"/>
  <c r="Q1985" i="4" s="1"/>
  <c r="Q1986" i="4" s="1"/>
  <c r="Q1987" i="4" s="1"/>
  <c r="Q1988" i="4" s="1"/>
  <c r="Q1989" i="4" s="1"/>
  <c r="Q1990" i="4" s="1"/>
  <c r="Q1991" i="4" s="1"/>
  <c r="Q1992" i="4" s="1"/>
  <c r="Q1993" i="4" s="1"/>
  <c r="Q1994" i="4" s="1"/>
  <c r="Q1995" i="4" s="1"/>
  <c r="Q1996" i="4" s="1"/>
  <c r="Q1997" i="4" s="1"/>
  <c r="Q1998" i="4" s="1"/>
  <c r="Q1999" i="4" s="1"/>
  <c r="Q2000" i="4" s="1"/>
  <c r="Q2001" i="4" s="1"/>
  <c r="Q2002" i="4" s="1"/>
  <c r="Q2003" i="4" s="1"/>
  <c r="Q2004" i="4" s="1"/>
  <c r="Q2005" i="4" s="1"/>
  <c r="Q2006" i="4" s="1"/>
  <c r="Q2007" i="4" s="1"/>
  <c r="Q2008" i="4" s="1"/>
  <c r="Q2009" i="4" s="1"/>
  <c r="Q2010" i="4" s="1"/>
  <c r="Q2011" i="4" s="1"/>
  <c r="Q2012" i="4" s="1"/>
  <c r="Q2013" i="4" s="1"/>
  <c r="Q2014" i="4" s="1"/>
  <c r="Q2015" i="4" s="1"/>
  <c r="Q2016" i="4" s="1"/>
  <c r="Q2017" i="4" s="1"/>
  <c r="Q2018" i="4" s="1"/>
  <c r="Q2019" i="4" s="1"/>
  <c r="Q2020" i="4" s="1"/>
  <c r="Q2021" i="4" s="1"/>
  <c r="Q2022" i="4" s="1"/>
  <c r="Q2023" i="4" s="1"/>
  <c r="Q2024" i="4" s="1"/>
  <c r="Q2025" i="4" s="1"/>
  <c r="Q2026" i="4" s="1"/>
  <c r="Q2027" i="4" s="1"/>
  <c r="Q2028" i="4" s="1"/>
  <c r="Q2029" i="4" s="1"/>
  <c r="Q2030" i="4" s="1"/>
  <c r="Q2031" i="4" s="1"/>
  <c r="Q2032" i="4" s="1"/>
  <c r="Q2033" i="4" s="1"/>
  <c r="Q2034" i="4" s="1"/>
  <c r="Q2035" i="4" s="1"/>
  <c r="Q2036" i="4" s="1"/>
  <c r="Q2037" i="4" s="1"/>
  <c r="Q2038" i="4" s="1"/>
  <c r="Q2039" i="4" s="1"/>
  <c r="Q2040" i="4" s="1"/>
  <c r="Q2041" i="4" s="1"/>
  <c r="Q2042" i="4" s="1"/>
  <c r="Q2043" i="4" s="1"/>
  <c r="Q2044" i="4" s="1"/>
  <c r="Q2045" i="4" s="1"/>
  <c r="Q2046" i="4" s="1"/>
  <c r="Q2047" i="4" s="1"/>
  <c r="Q2048" i="4" s="1"/>
  <c r="Q2049" i="4" s="1"/>
  <c r="Q2050" i="4" s="1"/>
  <c r="Q2051" i="4" s="1"/>
  <c r="Q2052" i="4" s="1"/>
  <c r="Q2053" i="4" s="1"/>
  <c r="Q2054" i="4" s="1"/>
  <c r="Q2055" i="4" s="1"/>
  <c r="Q2056" i="4" s="1"/>
  <c r="Q2057" i="4" s="1"/>
  <c r="Q2058" i="4" s="1"/>
  <c r="Q2059" i="4" s="1"/>
  <c r="Q2060" i="4" s="1"/>
  <c r="Q2061" i="4" s="1"/>
  <c r="Q2062" i="4" s="1"/>
  <c r="Q2063" i="4" s="1"/>
  <c r="Q2064" i="4" s="1"/>
  <c r="Q2065" i="4" s="1"/>
  <c r="Q2066" i="4" s="1"/>
  <c r="Q2067" i="4" s="1"/>
  <c r="Q2068" i="4" s="1"/>
  <c r="Q2069" i="4" s="1"/>
  <c r="Q2070" i="4" s="1"/>
  <c r="Q2071" i="4" s="1"/>
  <c r="Q2072" i="4" s="1"/>
  <c r="Q2073" i="4" s="1"/>
  <c r="Q2074" i="4" s="1"/>
  <c r="Q2075" i="4" s="1"/>
  <c r="Q2076" i="4" s="1"/>
  <c r="Q2077" i="4" s="1"/>
  <c r="Q2078" i="4" s="1"/>
  <c r="Q2079" i="4" s="1"/>
  <c r="Q2080" i="4" s="1"/>
  <c r="Q2081" i="4" s="1"/>
  <c r="Q2082" i="4" s="1"/>
  <c r="Q2083" i="4" s="1"/>
  <c r="Q2084" i="4" s="1"/>
  <c r="Q2085" i="4" s="1"/>
  <c r="Q2086" i="4" s="1"/>
  <c r="Q2087" i="4" s="1"/>
  <c r="Q2088" i="4" s="1"/>
  <c r="Q2089" i="4" s="1"/>
  <c r="Q2090" i="4" s="1"/>
  <c r="Q2091" i="4" s="1"/>
  <c r="Q2092" i="4" s="1"/>
  <c r="Q2093" i="4" s="1"/>
  <c r="Q2094" i="4" s="1"/>
  <c r="Q2095" i="4" s="1"/>
  <c r="Q2096" i="4" s="1"/>
  <c r="Q2097" i="4" s="1"/>
  <c r="Q2098" i="4" s="1"/>
  <c r="Q2099" i="4" s="1"/>
  <c r="Q2100" i="4" s="1"/>
  <c r="Q2101" i="4" s="1"/>
  <c r="Q2102" i="4" s="1"/>
  <c r="Q2103" i="4" s="1"/>
  <c r="Q2104" i="4" s="1"/>
  <c r="Q2105" i="4" s="1"/>
  <c r="Q2106" i="4" s="1"/>
  <c r="Q2107" i="4" s="1"/>
  <c r="Q2108" i="4" s="1"/>
  <c r="Q2109" i="4" s="1"/>
  <c r="Q2110" i="4" s="1"/>
  <c r="Q2111" i="4" s="1"/>
  <c r="Q2112" i="4" s="1"/>
  <c r="Q2113" i="4" s="1"/>
  <c r="Q2114" i="4" s="1"/>
  <c r="Q2115" i="4" s="1"/>
  <c r="Q2116" i="4" s="1"/>
  <c r="Q2117" i="4" s="1"/>
  <c r="Q2118" i="4" s="1"/>
  <c r="Q2119" i="4" s="1"/>
  <c r="Q2120" i="4" s="1"/>
  <c r="Q2121" i="4" s="1"/>
  <c r="Q2122" i="4" s="1"/>
  <c r="Q2123" i="4" s="1"/>
  <c r="Q2124" i="4" s="1"/>
  <c r="Q2125" i="4" s="1"/>
  <c r="Q2126" i="4" s="1"/>
  <c r="Q2127" i="4" s="1"/>
  <c r="Q2128" i="4" s="1"/>
  <c r="Q2129" i="4" s="1"/>
  <c r="Q2130" i="4" s="1"/>
  <c r="Q2131" i="4" s="1"/>
  <c r="Q2132" i="4" s="1"/>
  <c r="Q2133" i="4" s="1"/>
  <c r="Q2134" i="4" s="1"/>
  <c r="Q2135" i="4" s="1"/>
  <c r="Q2136" i="4" s="1"/>
  <c r="Q2137" i="4" s="1"/>
  <c r="Q2138" i="4" s="1"/>
  <c r="Q2139" i="4" s="1"/>
  <c r="Q2140" i="4" s="1"/>
  <c r="Q2141" i="4" s="1"/>
  <c r="Q2142" i="4" s="1"/>
  <c r="Q2143" i="4" s="1"/>
  <c r="Q2144" i="4" s="1"/>
  <c r="Q2145" i="4" s="1"/>
  <c r="Q2146" i="4" s="1"/>
  <c r="Q2147" i="4" s="1"/>
  <c r="Q2148" i="4" s="1"/>
  <c r="Q2149" i="4" s="1"/>
  <c r="Q2150" i="4" s="1"/>
  <c r="Q2151" i="4" s="1"/>
  <c r="Q2152" i="4" s="1"/>
  <c r="Q2153" i="4" s="1"/>
  <c r="Q2154" i="4" s="1"/>
  <c r="Q2155" i="4" s="1"/>
  <c r="Q2156" i="4" s="1"/>
  <c r="Q2157" i="4" s="1"/>
  <c r="Q2158" i="4" s="1"/>
  <c r="Q2159" i="4" s="1"/>
  <c r="Q2160" i="4" s="1"/>
  <c r="Q2161" i="4" s="1"/>
  <c r="Q2162" i="4" s="1"/>
  <c r="Q2163" i="4" s="1"/>
  <c r="Q2164" i="4" s="1"/>
  <c r="Q2165" i="4" s="1"/>
  <c r="Q2166" i="4" s="1"/>
  <c r="Q2167" i="4" s="1"/>
  <c r="Q2168" i="4" s="1"/>
  <c r="Q2169" i="4" s="1"/>
  <c r="Q2170" i="4" s="1"/>
  <c r="Q2171" i="4" s="1"/>
  <c r="Q2172" i="4" s="1"/>
  <c r="Q2173" i="4" s="1"/>
  <c r="Q2174" i="4" s="1"/>
  <c r="Q2175" i="4" s="1"/>
  <c r="Q2176" i="4" s="1"/>
  <c r="Q2177" i="4" s="1"/>
  <c r="Q2178" i="4" s="1"/>
  <c r="Q2179" i="4" s="1"/>
  <c r="Q2180" i="4" s="1"/>
  <c r="Q2181" i="4" s="1"/>
  <c r="Q2182" i="4" s="1"/>
  <c r="Q2183" i="4" s="1"/>
  <c r="Q2184" i="4" s="1"/>
  <c r="Q2185" i="4" s="1"/>
  <c r="Q2186" i="4" s="1"/>
  <c r="Q2187" i="4" s="1"/>
  <c r="Q2188" i="4" s="1"/>
  <c r="Q2189" i="4" s="1"/>
  <c r="Q2190" i="4" s="1"/>
  <c r="Q2191" i="4" s="1"/>
  <c r="Q2192" i="4" s="1"/>
  <c r="Q2193" i="4" s="1"/>
  <c r="Q2194" i="4" s="1"/>
  <c r="Q2195" i="4" s="1"/>
  <c r="Q2196" i="4" s="1"/>
  <c r="Q2197" i="4" s="1"/>
  <c r="Q2198" i="4" s="1"/>
  <c r="Q2199" i="4" s="1"/>
  <c r="Q2200" i="4" s="1"/>
  <c r="Q2201" i="4" s="1"/>
  <c r="Q2202" i="4" s="1"/>
  <c r="Q2203" i="4" s="1"/>
  <c r="Q2204" i="4" s="1"/>
  <c r="Q2205" i="4" s="1"/>
  <c r="Q2206" i="4" s="1"/>
  <c r="Q2207" i="4" s="1"/>
  <c r="Q2208" i="4" s="1"/>
  <c r="Q2209" i="4" s="1"/>
  <c r="Q2210" i="4" s="1"/>
  <c r="Q2211" i="4" s="1"/>
  <c r="Q2212" i="4" s="1"/>
  <c r="Q2213" i="4" s="1"/>
  <c r="Q2214" i="4" s="1"/>
  <c r="Q2215" i="4" s="1"/>
  <c r="Q2216" i="4" s="1"/>
  <c r="Q2217" i="4" s="1"/>
  <c r="Q2218" i="4" s="1"/>
  <c r="Q2219" i="4" s="1"/>
  <c r="Q2220" i="4" s="1"/>
  <c r="Q2221" i="4" s="1"/>
  <c r="Q2222" i="4" s="1"/>
  <c r="Q2223" i="4" s="1"/>
  <c r="Q2224" i="4" s="1"/>
  <c r="Q2225" i="4" s="1"/>
  <c r="Q2226" i="4" s="1"/>
  <c r="Q2227" i="4" s="1"/>
  <c r="Q2228" i="4" s="1"/>
  <c r="Q2229" i="4" s="1"/>
  <c r="Q2230" i="4" s="1"/>
  <c r="Q2231" i="4" s="1"/>
  <c r="Q2232" i="4" s="1"/>
  <c r="Q2233" i="4" s="1"/>
  <c r="Q2234" i="4" s="1"/>
  <c r="Q2235" i="4" s="1"/>
  <c r="Q2236" i="4" s="1"/>
  <c r="Q2237" i="4" s="1"/>
  <c r="Q2238" i="4" s="1"/>
  <c r="Q2239" i="4" s="1"/>
  <c r="Q2240" i="4" s="1"/>
  <c r="Q2241" i="4" s="1"/>
  <c r="Q2242" i="4" s="1"/>
  <c r="Q2243" i="4" s="1"/>
  <c r="Q2244" i="4" s="1"/>
  <c r="Q2245" i="4" s="1"/>
  <c r="Q2246" i="4" s="1"/>
  <c r="Q2247" i="4" s="1"/>
  <c r="Q2248" i="4" s="1"/>
  <c r="Q2249" i="4" s="1"/>
  <c r="Q2250" i="4" s="1"/>
  <c r="Q2251" i="4" s="1"/>
  <c r="Q2252" i="4" s="1"/>
  <c r="Q2253" i="4" s="1"/>
  <c r="Q2254" i="4" s="1"/>
  <c r="Q2255" i="4" s="1"/>
  <c r="Q2256" i="4" s="1"/>
  <c r="Q2257" i="4" s="1"/>
  <c r="Q2258" i="4" s="1"/>
  <c r="Q2259" i="4" s="1"/>
  <c r="Q2260" i="4" s="1"/>
  <c r="Q2261" i="4" s="1"/>
  <c r="Q2262" i="4" s="1"/>
  <c r="Q2263" i="4" s="1"/>
  <c r="Q2264" i="4" s="1"/>
  <c r="Q2265" i="4" s="1"/>
  <c r="Q2266" i="4" s="1"/>
  <c r="Q2267" i="4" s="1"/>
  <c r="Q2268" i="4" s="1"/>
  <c r="Q2269" i="4" s="1"/>
  <c r="Q2270" i="4" s="1"/>
  <c r="Q2271" i="4" s="1"/>
  <c r="Q2272" i="4" s="1"/>
  <c r="Q2273" i="4" s="1"/>
  <c r="Q2274" i="4" s="1"/>
  <c r="Q2275" i="4" s="1"/>
  <c r="Q2276" i="4" s="1"/>
  <c r="Q2277" i="4" s="1"/>
  <c r="Q2278" i="4" s="1"/>
  <c r="Q2279" i="4" s="1"/>
  <c r="Q2280" i="4" s="1"/>
  <c r="Q2281" i="4" s="1"/>
  <c r="Q2282" i="4" s="1"/>
  <c r="Q2283" i="4" s="1"/>
  <c r="Q2284" i="4" s="1"/>
  <c r="Q2285" i="4" s="1"/>
  <c r="Q2286" i="4" s="1"/>
  <c r="Q2287" i="4" s="1"/>
  <c r="Q2288" i="4" s="1"/>
  <c r="Q2289" i="4" s="1"/>
  <c r="Q2290" i="4" s="1"/>
  <c r="Q2291" i="4" s="1"/>
  <c r="Q2292" i="4" s="1"/>
  <c r="Q2293" i="4" s="1"/>
  <c r="Q2294" i="4" s="1"/>
  <c r="Q2295" i="4" s="1"/>
  <c r="Q2296" i="4" s="1"/>
  <c r="Q2297" i="4" s="1"/>
  <c r="Q2298" i="4" s="1"/>
  <c r="Q2299" i="4" s="1"/>
  <c r="Q2300" i="4" s="1"/>
  <c r="Q2301" i="4" s="1"/>
  <c r="Q2302" i="4" s="1"/>
  <c r="Q2303" i="4" s="1"/>
  <c r="Q2304" i="4" s="1"/>
  <c r="Q2305" i="4" s="1"/>
  <c r="Q2306" i="4" s="1"/>
  <c r="Q2307" i="4" s="1"/>
  <c r="Q2308" i="4" s="1"/>
  <c r="Q2309" i="4" s="1"/>
  <c r="Q2310" i="4" s="1"/>
  <c r="Q2311" i="4" s="1"/>
  <c r="Q2312" i="4" s="1"/>
  <c r="Q2313" i="4" s="1"/>
  <c r="Q2314" i="4" s="1"/>
  <c r="Q2315" i="4" s="1"/>
  <c r="Q2316" i="4" s="1"/>
  <c r="Q2317" i="4" s="1"/>
  <c r="Q2318" i="4" s="1"/>
  <c r="Q2319" i="4" s="1"/>
  <c r="Q2320" i="4" s="1"/>
  <c r="Q2321" i="4" s="1"/>
  <c r="Q2322" i="4" s="1"/>
  <c r="Q2323" i="4" s="1"/>
  <c r="Q2324" i="4" s="1"/>
  <c r="Q2325" i="4" s="1"/>
  <c r="Q2326" i="4" s="1"/>
  <c r="Q2327" i="4" s="1"/>
  <c r="Q2328" i="4" s="1"/>
  <c r="Q2329" i="4" s="1"/>
  <c r="Q2330" i="4" s="1"/>
  <c r="Q2331" i="4" s="1"/>
  <c r="Q2332" i="4" s="1"/>
  <c r="Q2333" i="4" s="1"/>
  <c r="Q2334" i="4" s="1"/>
  <c r="Q2335" i="4" s="1"/>
  <c r="Q2336" i="4" s="1"/>
  <c r="Q2337" i="4" s="1"/>
  <c r="Q2338" i="4" s="1"/>
  <c r="Q2339" i="4" s="1"/>
  <c r="Q2340" i="4" s="1"/>
  <c r="Q2341" i="4" s="1"/>
  <c r="Q2342" i="4" s="1"/>
  <c r="Q2343" i="4" s="1"/>
  <c r="Q2344" i="4" s="1"/>
  <c r="Q2345" i="4" s="1"/>
  <c r="Q2346" i="4" s="1"/>
  <c r="Q2347" i="4" s="1"/>
  <c r="Q2348" i="4" s="1"/>
  <c r="Q2349" i="4" s="1"/>
  <c r="Q2350" i="4" s="1"/>
  <c r="Q2351" i="4" s="1"/>
  <c r="Q2352" i="4" s="1"/>
  <c r="Q2353" i="4" s="1"/>
  <c r="Q2354" i="4" s="1"/>
  <c r="Q2355" i="4" s="1"/>
  <c r="Q2356" i="4" s="1"/>
  <c r="Q2357" i="4" s="1"/>
  <c r="Q2358" i="4" s="1"/>
  <c r="Q2359" i="4" s="1"/>
  <c r="Q2360" i="4" s="1"/>
  <c r="Q2361" i="4" s="1"/>
  <c r="Q2362" i="4" s="1"/>
  <c r="Q2363" i="4" s="1"/>
  <c r="Q2364" i="4" s="1"/>
  <c r="Q2365" i="4" s="1"/>
  <c r="Q2366" i="4" s="1"/>
  <c r="Q2367" i="4" s="1"/>
  <c r="Q2368" i="4" s="1"/>
  <c r="Q2369" i="4" s="1"/>
  <c r="Q2370" i="4" s="1"/>
  <c r="Q2371" i="4" s="1"/>
  <c r="Q2372" i="4" s="1"/>
  <c r="Q2373" i="4" s="1"/>
  <c r="Q2374" i="4" s="1"/>
  <c r="Q2375" i="4" s="1"/>
  <c r="Q2376" i="4" s="1"/>
  <c r="Q2377" i="4" s="1"/>
  <c r="Q2378" i="4" s="1"/>
  <c r="Q2379" i="4" s="1"/>
  <c r="Q2380" i="4" s="1"/>
  <c r="Q2381" i="4" s="1"/>
  <c r="Q2382" i="4" s="1"/>
  <c r="Q2383" i="4" s="1"/>
  <c r="Q2384" i="4" s="1"/>
  <c r="Q2385" i="4" s="1"/>
  <c r="Q2386" i="4" s="1"/>
  <c r="Q2387" i="4" s="1"/>
  <c r="Q2388" i="4" s="1"/>
  <c r="Q2389" i="4" s="1"/>
  <c r="Q2390" i="4" s="1"/>
  <c r="Q2391" i="4" s="1"/>
  <c r="Q2392" i="4" s="1"/>
  <c r="Q2393" i="4" s="1"/>
  <c r="Q2394" i="4" s="1"/>
  <c r="Q2395" i="4" s="1"/>
  <c r="Q2396" i="4" s="1"/>
  <c r="Q2397" i="4" s="1"/>
  <c r="Q2398" i="4" s="1"/>
  <c r="Q2399" i="4" s="1"/>
  <c r="Q2400" i="4" s="1"/>
  <c r="Q2401" i="4" s="1"/>
  <c r="Q2402" i="4" s="1"/>
  <c r="Q2403" i="4" s="1"/>
  <c r="Q2404" i="4" s="1"/>
  <c r="Q2405" i="4" s="1"/>
  <c r="Q2406" i="4" s="1"/>
  <c r="Q2407" i="4" s="1"/>
  <c r="Q2408" i="4" s="1"/>
  <c r="Q2409" i="4" s="1"/>
  <c r="Q2410" i="4" s="1"/>
  <c r="Q2411" i="4" s="1"/>
  <c r="Q2412" i="4" s="1"/>
  <c r="Q2413" i="4" s="1"/>
  <c r="Q2414" i="4" s="1"/>
  <c r="Q2415" i="4" s="1"/>
  <c r="Q2416" i="4" s="1"/>
  <c r="Q2417" i="4" s="1"/>
  <c r="Q2418" i="4" s="1"/>
  <c r="Q2419" i="4" s="1"/>
  <c r="Q2420" i="4" s="1"/>
  <c r="Q2421" i="4" s="1"/>
  <c r="Q2422" i="4" s="1"/>
  <c r="Q2423" i="4" s="1"/>
  <c r="Q2424" i="4" s="1"/>
  <c r="Q2425" i="4" s="1"/>
  <c r="Q2426" i="4" s="1"/>
  <c r="Q2427" i="4" s="1"/>
  <c r="Q2428" i="4" s="1"/>
  <c r="Q2429" i="4" s="1"/>
  <c r="Q2430" i="4" s="1"/>
  <c r="Q2431" i="4" s="1"/>
  <c r="Q2432" i="4" s="1"/>
  <c r="Q2433" i="4" s="1"/>
  <c r="Q2434" i="4" s="1"/>
  <c r="Q2435" i="4" s="1"/>
  <c r="Q2436" i="4" s="1"/>
  <c r="Q2437" i="4" s="1"/>
  <c r="Q2438" i="4" s="1"/>
  <c r="Q2439" i="4" s="1"/>
  <c r="Q2440" i="4" s="1"/>
  <c r="Q2441" i="4" s="1"/>
  <c r="Q2442" i="4" s="1"/>
  <c r="Q2443" i="4" s="1"/>
  <c r="Q2444" i="4" s="1"/>
  <c r="Q2445" i="4" s="1"/>
  <c r="Q2446" i="4" s="1"/>
  <c r="Q2447" i="4" s="1"/>
  <c r="Q2448" i="4" s="1"/>
  <c r="Q2449" i="4" s="1"/>
  <c r="Q2450" i="4" s="1"/>
  <c r="Q2451" i="4" s="1"/>
  <c r="Q2452" i="4" s="1"/>
  <c r="Q2453" i="4" s="1"/>
  <c r="Q2454" i="4" s="1"/>
  <c r="Q2455" i="4" s="1"/>
  <c r="Q2456" i="4" s="1"/>
  <c r="Q2457" i="4" s="1"/>
  <c r="Q2458" i="4" s="1"/>
  <c r="Q2459" i="4" s="1"/>
  <c r="Q2460" i="4" s="1"/>
  <c r="Q2461" i="4" s="1"/>
  <c r="Q2462" i="4" s="1"/>
  <c r="Q2463" i="4" s="1"/>
  <c r="Q2464" i="4" s="1"/>
  <c r="Q2465" i="4" s="1"/>
  <c r="Q2466" i="4" s="1"/>
  <c r="Q2467" i="4" s="1"/>
  <c r="Q2468" i="4" s="1"/>
  <c r="Q2469" i="4" s="1"/>
  <c r="Q2470" i="4" s="1"/>
  <c r="Q2471" i="4" s="1"/>
  <c r="Q2472" i="4" s="1"/>
  <c r="Q2473" i="4" s="1"/>
  <c r="Q2474" i="4" s="1"/>
  <c r="Q2475" i="4" s="1"/>
  <c r="Q2476" i="4" s="1"/>
  <c r="Q2477" i="4" s="1"/>
  <c r="Q2478" i="4" s="1"/>
  <c r="Q2479" i="4" s="1"/>
  <c r="Q2480" i="4" s="1"/>
  <c r="Q2481" i="4" s="1"/>
  <c r="Q2482" i="4" s="1"/>
  <c r="Q2483" i="4" s="1"/>
  <c r="Q2484" i="4" s="1"/>
  <c r="Q2485" i="4" s="1"/>
  <c r="Q2486" i="4" s="1"/>
  <c r="Q2487" i="4" s="1"/>
  <c r="Q2488" i="4" s="1"/>
  <c r="Q2489" i="4" s="1"/>
  <c r="Q2490" i="4" s="1"/>
  <c r="Q2491" i="4" s="1"/>
  <c r="Q2492" i="4" s="1"/>
  <c r="Q2493" i="4" s="1"/>
  <c r="Q2494" i="4" s="1"/>
  <c r="Q2495" i="4" s="1"/>
  <c r="Q2496" i="4" s="1"/>
  <c r="Q2497" i="4" s="1"/>
  <c r="Q2498" i="4" s="1"/>
  <c r="Q2499" i="4" s="1"/>
  <c r="Q2500" i="4" s="1"/>
  <c r="Q2501" i="4" s="1"/>
  <c r="Q2502" i="4" s="1"/>
  <c r="Q2503" i="4" s="1"/>
  <c r="Q2504" i="4" s="1"/>
  <c r="Q2505" i="4" s="1"/>
  <c r="Q2506" i="4" s="1"/>
  <c r="Q2507" i="4" s="1"/>
  <c r="Q2508" i="4" s="1"/>
  <c r="Q2509" i="4" s="1"/>
  <c r="Q2510" i="4" s="1"/>
  <c r="Q2511" i="4" s="1"/>
  <c r="Q2512" i="4" s="1"/>
  <c r="Q2513" i="4" s="1"/>
  <c r="Q2514" i="4" s="1"/>
  <c r="Q2515" i="4" s="1"/>
  <c r="Q2516" i="4" s="1"/>
  <c r="Q2517" i="4" s="1"/>
  <c r="Q2518" i="4" s="1"/>
  <c r="Q2519" i="4" s="1"/>
  <c r="Q2520" i="4" s="1"/>
  <c r="Q2521" i="4" s="1"/>
  <c r="Q2522" i="4" s="1"/>
  <c r="Q2523" i="4" s="1"/>
  <c r="Q2524" i="4" s="1"/>
  <c r="Q2525" i="4" s="1"/>
  <c r="Q2526" i="4" s="1"/>
  <c r="Q2527" i="4" s="1"/>
  <c r="Q2528" i="4" s="1"/>
  <c r="Q2529" i="4" s="1"/>
  <c r="Q2530" i="4" s="1"/>
  <c r="Q2531" i="4" s="1"/>
  <c r="Q2532" i="4" s="1"/>
  <c r="Q2533" i="4" s="1"/>
  <c r="Q2534" i="4" s="1"/>
  <c r="Q2535" i="4" s="1"/>
  <c r="Q2536" i="4" s="1"/>
  <c r="Q2537" i="4" s="1"/>
  <c r="Q2538" i="4" s="1"/>
  <c r="Q2539" i="4" s="1"/>
  <c r="Q2540" i="4" s="1"/>
  <c r="Q2541" i="4" s="1"/>
  <c r="Q2542" i="4" s="1"/>
  <c r="Q2543" i="4" s="1"/>
  <c r="Q2544" i="4" s="1"/>
  <c r="Q2545" i="4" s="1"/>
  <c r="Q2546" i="4" s="1"/>
  <c r="Q2547" i="4" s="1"/>
  <c r="Q2548" i="4" s="1"/>
  <c r="Q2549" i="4" s="1"/>
  <c r="Q2550" i="4" s="1"/>
  <c r="Q2551" i="4" s="1"/>
  <c r="Q2552" i="4" s="1"/>
  <c r="Q2553" i="4" s="1"/>
  <c r="Q2554" i="4" s="1"/>
  <c r="Q2555" i="4" s="1"/>
  <c r="Q2556" i="4" s="1"/>
  <c r="Q2557" i="4" s="1"/>
  <c r="Q2558" i="4" s="1"/>
  <c r="Q2559" i="4" s="1"/>
  <c r="Q2560" i="4" s="1"/>
  <c r="Q2561" i="4" s="1"/>
  <c r="Q2562" i="4" s="1"/>
  <c r="Q2563" i="4" s="1"/>
  <c r="Q2564" i="4" s="1"/>
  <c r="Q2565" i="4" s="1"/>
  <c r="Q2566" i="4" s="1"/>
  <c r="Q2567" i="4" s="1"/>
  <c r="Q2568" i="4" s="1"/>
  <c r="Q2569" i="4" s="1"/>
  <c r="Q2570" i="4" s="1"/>
  <c r="Q2571" i="4" s="1"/>
  <c r="Q2572" i="4" s="1"/>
  <c r="Q2573" i="4" s="1"/>
  <c r="Q2574" i="4" s="1"/>
  <c r="Q2575" i="4" s="1"/>
  <c r="Q2576" i="4" s="1"/>
  <c r="Q2577" i="4" s="1"/>
  <c r="Q2578" i="4" s="1"/>
  <c r="Q2579" i="4" s="1"/>
  <c r="Q2580" i="4" s="1"/>
  <c r="Q2581" i="4" s="1"/>
  <c r="Q2582" i="4" s="1"/>
  <c r="Q2583" i="4" s="1"/>
  <c r="Q2584" i="4" s="1"/>
  <c r="Q2585" i="4" s="1"/>
  <c r="Q2586" i="4" s="1"/>
  <c r="Q2587" i="4" s="1"/>
  <c r="Q2588" i="4" s="1"/>
  <c r="Q2589" i="4" s="1"/>
  <c r="Q2590" i="4" s="1"/>
  <c r="Q2591" i="4" s="1"/>
  <c r="Q2592" i="4" s="1"/>
  <c r="Q2593" i="4" s="1"/>
  <c r="Q2594" i="4" s="1"/>
  <c r="Q2595" i="4" s="1"/>
  <c r="Q2596" i="4" s="1"/>
  <c r="Q2597" i="4" s="1"/>
  <c r="Q2598" i="4" s="1"/>
  <c r="Q2599" i="4" s="1"/>
  <c r="Q2600" i="4" s="1"/>
  <c r="Q2601" i="4" s="1"/>
  <c r="Q2602" i="4" s="1"/>
  <c r="Q2603" i="4" s="1"/>
  <c r="Q2604" i="4" s="1"/>
  <c r="Q2605" i="4" s="1"/>
  <c r="Q2606" i="4" s="1"/>
  <c r="Q2607" i="4" s="1"/>
  <c r="Q2608" i="4" s="1"/>
  <c r="Q2609" i="4" s="1"/>
  <c r="Q2610" i="4" s="1"/>
  <c r="Q2611" i="4" s="1"/>
  <c r="Q2612" i="4" s="1"/>
  <c r="Q2613" i="4" s="1"/>
  <c r="Q2614" i="4" s="1"/>
  <c r="Q2615" i="4" s="1"/>
  <c r="Q2616" i="4" s="1"/>
  <c r="Q2617" i="4" s="1"/>
  <c r="Q2618" i="4" s="1"/>
  <c r="Q2619" i="4" s="1"/>
  <c r="Q2620" i="4" s="1"/>
  <c r="Q2621" i="4" s="1"/>
  <c r="Q2622" i="4" s="1"/>
  <c r="Q2623" i="4" s="1"/>
  <c r="Q2624" i="4" s="1"/>
  <c r="Q2625" i="4" s="1"/>
  <c r="Q2626" i="4" s="1"/>
  <c r="Q2627" i="4" s="1"/>
  <c r="Q2628" i="4" s="1"/>
  <c r="Q2629" i="4" s="1"/>
  <c r="Q2630" i="4" s="1"/>
  <c r="Q2631" i="4" s="1"/>
  <c r="Q2632" i="4" s="1"/>
  <c r="Q2633" i="4" s="1"/>
  <c r="Q2634" i="4" s="1"/>
  <c r="Q2635" i="4" s="1"/>
  <c r="Q2636" i="4" s="1"/>
  <c r="Q2637" i="4" s="1"/>
  <c r="Q2638" i="4" s="1"/>
  <c r="Q2639" i="4" s="1"/>
  <c r="Q2640" i="4" s="1"/>
  <c r="Q2641" i="4" s="1"/>
  <c r="Q2642" i="4" s="1"/>
  <c r="Q2643" i="4" s="1"/>
  <c r="Q2644" i="4" s="1"/>
  <c r="Q2645" i="4" s="1"/>
  <c r="Q2646" i="4" s="1"/>
  <c r="Q2647" i="4" s="1"/>
  <c r="Q2648" i="4" s="1"/>
  <c r="Q2649" i="4" s="1"/>
  <c r="Q2650" i="4" s="1"/>
  <c r="Q2651" i="4" s="1"/>
  <c r="Q2652" i="4" s="1"/>
  <c r="Q2653" i="4" s="1"/>
  <c r="Q2654" i="4" s="1"/>
  <c r="Q2655" i="4" s="1"/>
  <c r="Q2656" i="4" s="1"/>
  <c r="Q2657" i="4" s="1"/>
  <c r="Q2658" i="4" s="1"/>
  <c r="Q2659" i="4" s="1"/>
  <c r="Q2660" i="4" s="1"/>
  <c r="Q2661" i="4" s="1"/>
  <c r="Q2662" i="4" s="1"/>
  <c r="Q2663" i="4" s="1"/>
  <c r="Q2664" i="4" s="1"/>
  <c r="Q2665" i="4" s="1"/>
  <c r="Q2666" i="4" s="1"/>
  <c r="Q2667" i="4" s="1"/>
  <c r="Q2668" i="4" s="1"/>
  <c r="Q2669" i="4" s="1"/>
  <c r="Q2670" i="4" s="1"/>
  <c r="Q2671" i="4" s="1"/>
  <c r="Q2672" i="4" s="1"/>
  <c r="Q2673" i="4" s="1"/>
  <c r="Q2674" i="4" s="1"/>
  <c r="Q2675" i="4" s="1"/>
  <c r="Q2676" i="4" s="1"/>
  <c r="Q2677" i="4" s="1"/>
  <c r="Q2678" i="4" s="1"/>
  <c r="Q2679" i="4" s="1"/>
  <c r="Q2680" i="4" s="1"/>
  <c r="Q2681" i="4" s="1"/>
  <c r="Q2682" i="4" s="1"/>
  <c r="Q2683" i="4" s="1"/>
  <c r="Q2684" i="4" s="1"/>
  <c r="Q2685" i="4" s="1"/>
  <c r="Q2686" i="4" s="1"/>
  <c r="Q2687" i="4" s="1"/>
  <c r="Q2688" i="4" s="1"/>
  <c r="Q2689" i="4" s="1"/>
  <c r="Q2690" i="4" s="1"/>
  <c r="Q2691" i="4" s="1"/>
  <c r="Q2692" i="4" s="1"/>
  <c r="Q2693" i="4" s="1"/>
  <c r="Q2694" i="4" s="1"/>
  <c r="Q2695" i="4" s="1"/>
  <c r="Q2696" i="4" s="1"/>
  <c r="Q2697" i="4" s="1"/>
  <c r="Q2698" i="4" s="1"/>
  <c r="Q2699" i="4" s="1"/>
  <c r="Q2700" i="4" s="1"/>
  <c r="Q2701" i="4" s="1"/>
  <c r="Q2702" i="4" s="1"/>
  <c r="Q2703" i="4" s="1"/>
  <c r="Q2704" i="4" s="1"/>
  <c r="Q2705" i="4" s="1"/>
  <c r="Q2706" i="4" s="1"/>
  <c r="Q2707" i="4" s="1"/>
  <c r="Q2708" i="4" s="1"/>
  <c r="Q2709" i="4" s="1"/>
  <c r="Q2710" i="4" s="1"/>
  <c r="Q2711" i="4" s="1"/>
  <c r="Q2712" i="4" s="1"/>
  <c r="Q2713" i="4" s="1"/>
  <c r="Q2714" i="4" s="1"/>
  <c r="Q2715" i="4" s="1"/>
  <c r="Q2716" i="4" s="1"/>
  <c r="Q2717" i="4" s="1"/>
  <c r="Q2718" i="4" s="1"/>
  <c r="Q2719" i="4" s="1"/>
  <c r="Q2720" i="4" s="1"/>
  <c r="Q2721" i="4" s="1"/>
  <c r="Q2722" i="4" s="1"/>
  <c r="Q2723" i="4" s="1"/>
  <c r="Q2724" i="4" s="1"/>
  <c r="Q2725" i="4" s="1"/>
  <c r="Q2726" i="4" s="1"/>
  <c r="Q2727" i="4" s="1"/>
  <c r="Q2728" i="4" s="1"/>
  <c r="Q2729" i="4" s="1"/>
  <c r="Q2730" i="4" s="1"/>
  <c r="Q2731" i="4" s="1"/>
  <c r="Q2732" i="4" s="1"/>
  <c r="Q2733" i="4" s="1"/>
  <c r="Q2734" i="4" s="1"/>
  <c r="Q2735" i="4" s="1"/>
  <c r="Q2736" i="4" s="1"/>
  <c r="Q2737" i="4" s="1"/>
  <c r="Q2738" i="4" s="1"/>
  <c r="Q2739" i="4" s="1"/>
  <c r="Q2740" i="4" s="1"/>
  <c r="Q2741" i="4" s="1"/>
  <c r="Q2742" i="4" s="1"/>
  <c r="Q2743" i="4" s="1"/>
  <c r="Q2744" i="4" s="1"/>
  <c r="Q2745" i="4" s="1"/>
  <c r="Q2746" i="4" s="1"/>
  <c r="Q2747" i="4" s="1"/>
  <c r="Q2748" i="4" s="1"/>
  <c r="Q2749" i="4" s="1"/>
  <c r="Q2750" i="4" s="1"/>
  <c r="Q2751" i="4" s="1"/>
  <c r="Q2752" i="4" s="1"/>
  <c r="Q2753" i="4" s="1"/>
  <c r="Q2754" i="4" s="1"/>
  <c r="Q2755" i="4" s="1"/>
  <c r="Q2756" i="4" s="1"/>
  <c r="Q2757" i="4" s="1"/>
  <c r="Q2758" i="4" s="1"/>
  <c r="Q2759" i="4" s="1"/>
  <c r="Q2760" i="4" s="1"/>
  <c r="Q2761" i="4" s="1"/>
  <c r="Q2762" i="4" s="1"/>
  <c r="Q2763" i="4" s="1"/>
  <c r="Q2764" i="4" s="1"/>
  <c r="Q2765" i="4" s="1"/>
  <c r="Q2766" i="4" s="1"/>
  <c r="Q2767" i="4" s="1"/>
  <c r="Q2768" i="4" s="1"/>
  <c r="Q2769" i="4" s="1"/>
  <c r="Q2770" i="4" s="1"/>
  <c r="Q2771" i="4" s="1"/>
  <c r="Q2772" i="4" s="1"/>
  <c r="Q2773" i="4" s="1"/>
  <c r="Q2774" i="4" s="1"/>
  <c r="Q2775" i="4" s="1"/>
  <c r="Q2776" i="4" s="1"/>
  <c r="Q2777" i="4" s="1"/>
  <c r="Q2778" i="4" s="1"/>
  <c r="Q2779" i="4" s="1"/>
  <c r="Q2780" i="4" s="1"/>
  <c r="Q2781" i="4" s="1"/>
  <c r="Q2782" i="4" s="1"/>
  <c r="Q2783" i="4" s="1"/>
  <c r="Q2784" i="4" s="1"/>
  <c r="Q2785" i="4" s="1"/>
  <c r="Q2786" i="4" s="1"/>
  <c r="Q2787" i="4" s="1"/>
  <c r="Q2788" i="4" s="1"/>
  <c r="Q2789" i="4" s="1"/>
  <c r="Q2790" i="4" s="1"/>
  <c r="Q2791" i="4" s="1"/>
  <c r="Q2792" i="4" s="1"/>
  <c r="Q2793" i="4" s="1"/>
  <c r="Q2794" i="4" s="1"/>
  <c r="Q2795" i="4" s="1"/>
  <c r="Q2796" i="4" s="1"/>
  <c r="Q2797" i="4" s="1"/>
  <c r="Q2798" i="4" s="1"/>
  <c r="Q2799" i="4" s="1"/>
  <c r="Q2800" i="4" s="1"/>
  <c r="Q2801" i="4" s="1"/>
  <c r="Q2802" i="4" s="1"/>
  <c r="Q2803" i="4" s="1"/>
  <c r="Q2804" i="4" s="1"/>
  <c r="Q2805" i="4" s="1"/>
  <c r="Q2806" i="4" s="1"/>
  <c r="Q2807" i="4" s="1"/>
  <c r="Q2808" i="4" s="1"/>
  <c r="Q2809" i="4" s="1"/>
  <c r="Q2810" i="4" s="1"/>
  <c r="Q2811" i="4" s="1"/>
  <c r="Q2812" i="4" s="1"/>
  <c r="Q2813" i="4" s="1"/>
  <c r="Q2814" i="4" s="1"/>
  <c r="Q2815" i="4" s="1"/>
  <c r="Q2816" i="4" s="1"/>
  <c r="Q2817" i="4" s="1"/>
  <c r="Q2818" i="4" s="1"/>
  <c r="Q2819" i="4" s="1"/>
  <c r="Q2820" i="4" s="1"/>
  <c r="Q2821" i="4" s="1"/>
  <c r="Q2822" i="4" s="1"/>
  <c r="Q2823" i="4" s="1"/>
  <c r="Q2824" i="4" s="1"/>
  <c r="Q2825" i="4" s="1"/>
  <c r="Q2826" i="4" s="1"/>
  <c r="Q2827" i="4" s="1"/>
  <c r="Q2828" i="4" s="1"/>
  <c r="Q2829" i="4" s="1"/>
  <c r="Q2830" i="4" s="1"/>
  <c r="Q2831" i="4" s="1"/>
  <c r="Q2832" i="4" s="1"/>
  <c r="Q2833" i="4" s="1"/>
  <c r="Q2834" i="4" s="1"/>
  <c r="Q2835" i="4" s="1"/>
  <c r="Q2836" i="4" s="1"/>
  <c r="Q2837" i="4" s="1"/>
  <c r="Q2838" i="4" s="1"/>
  <c r="Q2839" i="4" s="1"/>
  <c r="Q2840" i="4" s="1"/>
  <c r="Q2841" i="4" s="1"/>
  <c r="Q2842" i="4" s="1"/>
  <c r="Q2843" i="4" s="1"/>
  <c r="Q2844" i="4" s="1"/>
  <c r="Q2845" i="4" s="1"/>
  <c r="Q2846" i="4" s="1"/>
  <c r="Q2847" i="4" s="1"/>
  <c r="Q2848" i="4" s="1"/>
  <c r="Q2849" i="4" s="1"/>
  <c r="Q2850" i="4" s="1"/>
  <c r="Q2851" i="4" s="1"/>
  <c r="Q2852" i="4" s="1"/>
  <c r="Q2853" i="4" s="1"/>
  <c r="Q2854" i="4" s="1"/>
  <c r="Q2855" i="4" s="1"/>
  <c r="Q2856" i="4" s="1"/>
  <c r="Q2857" i="4" s="1"/>
  <c r="Q2858" i="4" s="1"/>
  <c r="Q2859" i="4" s="1"/>
  <c r="Q2860" i="4" s="1"/>
  <c r="Q2861" i="4" s="1"/>
  <c r="Q2862" i="4" s="1"/>
  <c r="Q2863" i="4" s="1"/>
  <c r="Q2864" i="4" s="1"/>
  <c r="Q2865" i="4" s="1"/>
  <c r="Q2866" i="4" s="1"/>
  <c r="Q2867" i="4" s="1"/>
  <c r="Q2868" i="4" s="1"/>
  <c r="Q2869" i="4" s="1"/>
  <c r="Q2870" i="4" s="1"/>
  <c r="Q2871" i="4" s="1"/>
  <c r="Q2872" i="4" s="1"/>
  <c r="Q2873" i="4" s="1"/>
  <c r="Q2874" i="4" s="1"/>
  <c r="Q2875" i="4" s="1"/>
  <c r="Q2876" i="4" s="1"/>
  <c r="Q2877" i="4" s="1"/>
  <c r="Q2878" i="4" s="1"/>
  <c r="Q2879" i="4" s="1"/>
  <c r="Q2880" i="4" s="1"/>
  <c r="Q2881" i="4" s="1"/>
  <c r="Q2882" i="4" s="1"/>
  <c r="Q2883" i="4" s="1"/>
  <c r="Q2884" i="4" s="1"/>
  <c r="Q2885" i="4" s="1"/>
  <c r="Q2886" i="4" s="1"/>
  <c r="Q2887" i="4" s="1"/>
  <c r="Q2888" i="4" s="1"/>
  <c r="Q2889" i="4" s="1"/>
  <c r="Q2890" i="4" s="1"/>
  <c r="Q2891" i="4" s="1"/>
  <c r="Q2892" i="4" s="1"/>
  <c r="Q2893" i="4" s="1"/>
  <c r="Q2894" i="4" s="1"/>
  <c r="Q2895" i="4" s="1"/>
  <c r="Q2896" i="4" s="1"/>
  <c r="Q2897" i="4" s="1"/>
  <c r="Q2898" i="4" s="1"/>
  <c r="Q2899" i="4" s="1"/>
  <c r="Q2900" i="4" s="1"/>
  <c r="Q2901" i="4" s="1"/>
  <c r="Q2902" i="4" s="1"/>
  <c r="Q2903" i="4" s="1"/>
  <c r="Q2904" i="4" s="1"/>
  <c r="Q2905" i="4" s="1"/>
  <c r="Q2906" i="4" s="1"/>
  <c r="Q2907" i="4" s="1"/>
  <c r="Q2908" i="4" s="1"/>
  <c r="Q2909" i="4" s="1"/>
  <c r="Q2910" i="4" s="1"/>
  <c r="Q2911" i="4" s="1"/>
  <c r="Q2912" i="4" s="1"/>
  <c r="Q2913" i="4" s="1"/>
  <c r="Q2914" i="4" s="1"/>
  <c r="Q2915" i="4" s="1"/>
  <c r="Q2916" i="4" s="1"/>
  <c r="Q2917" i="4" s="1"/>
  <c r="Q2918" i="4" s="1"/>
  <c r="Q2919" i="4" s="1"/>
  <c r="Q2920" i="4" s="1"/>
  <c r="Q2921" i="4" s="1"/>
  <c r="Q2922" i="4" s="1"/>
  <c r="Q2923" i="4" s="1"/>
  <c r="Q2924" i="4" s="1"/>
  <c r="Q2925" i="4" s="1"/>
  <c r="Q2926" i="4" s="1"/>
  <c r="Q2927" i="4" s="1"/>
  <c r="Q2928" i="4" s="1"/>
  <c r="Q2929" i="4" s="1"/>
  <c r="Q2930" i="4" s="1"/>
  <c r="Q2931" i="4" s="1"/>
  <c r="Q2932" i="4" s="1"/>
  <c r="Q2933" i="4" s="1"/>
  <c r="Q2934" i="4" s="1"/>
  <c r="Q2935" i="4" s="1"/>
  <c r="Q2936" i="4" s="1"/>
  <c r="Q2937" i="4" s="1"/>
  <c r="Q2938" i="4" s="1"/>
  <c r="Q2939" i="4" s="1"/>
  <c r="Q2940" i="4" s="1"/>
  <c r="Q2941" i="4" s="1"/>
  <c r="Q2942" i="4" s="1"/>
  <c r="Q2943" i="4" s="1"/>
  <c r="Q2944" i="4" s="1"/>
  <c r="Q2945" i="4" s="1"/>
  <c r="Q2946" i="4" s="1"/>
  <c r="Q2947" i="4" s="1"/>
  <c r="Q2948" i="4" s="1"/>
  <c r="Q2949" i="4" s="1"/>
  <c r="Q2950" i="4" s="1"/>
  <c r="Q2951" i="4" s="1"/>
  <c r="Q2952" i="4" s="1"/>
  <c r="Q2953" i="4" s="1"/>
  <c r="Q2954" i="4" s="1"/>
  <c r="Q2955" i="4" s="1"/>
  <c r="Q2956" i="4" s="1"/>
  <c r="Q2957" i="4" s="1"/>
  <c r="Q2958" i="4" s="1"/>
  <c r="Q2959" i="4" s="1"/>
  <c r="Q2960" i="4" s="1"/>
  <c r="Q2961" i="4" s="1"/>
  <c r="Q2962" i="4" s="1"/>
  <c r="Q2963" i="4" s="1"/>
  <c r="Q2964" i="4" s="1"/>
  <c r="Q2965" i="4" s="1"/>
  <c r="Q2966" i="4" s="1"/>
  <c r="Q2967" i="4" s="1"/>
  <c r="Q2968" i="4" s="1"/>
  <c r="Q2969" i="4" s="1"/>
  <c r="Q2970" i="4" s="1"/>
  <c r="Q2971" i="4" s="1"/>
  <c r="Q2972" i="4" s="1"/>
  <c r="Q2973" i="4" s="1"/>
  <c r="Q2974" i="4" s="1"/>
  <c r="Q2975" i="4" s="1"/>
  <c r="Q2976" i="4" s="1"/>
  <c r="Q2977" i="4" s="1"/>
  <c r="Q2978" i="4" s="1"/>
  <c r="Q2979" i="4" s="1"/>
  <c r="Q2980" i="4" s="1"/>
  <c r="Q2981" i="4" s="1"/>
  <c r="Q2982" i="4" s="1"/>
  <c r="Q2983" i="4" s="1"/>
  <c r="Q2984" i="4" s="1"/>
  <c r="Q2985" i="4" s="1"/>
  <c r="Q2986" i="4" s="1"/>
  <c r="Q2987" i="4" s="1"/>
  <c r="Q2988" i="4" s="1"/>
  <c r="Q2989" i="4" s="1"/>
  <c r="Q2990" i="4" s="1"/>
  <c r="Q2991" i="4" s="1"/>
  <c r="Q2992" i="4" s="1"/>
  <c r="Q2993" i="4" s="1"/>
  <c r="Q2994" i="4" s="1"/>
  <c r="Q2995" i="4" s="1"/>
  <c r="Q2996" i="4" s="1"/>
  <c r="Q2997" i="4" s="1"/>
  <c r="Q2998" i="4" s="1"/>
  <c r="Q2999" i="4" s="1"/>
  <c r="Q3000" i="4" s="1"/>
  <c r="Q3001" i="4" s="1"/>
  <c r="Q3002" i="4" s="1"/>
  <c r="Q3003" i="4" s="1"/>
  <c r="Q3004" i="4" s="1"/>
  <c r="Q3005" i="4" s="1"/>
  <c r="Q3006" i="4" s="1"/>
  <c r="Z74" i="4" l="1"/>
  <c r="Z75" i="4" s="1"/>
  <c r="Z76" i="4" s="1"/>
  <c r="Z77" i="4" s="1"/>
  <c r="Z78" i="4" s="1"/>
  <c r="Z79" i="4" s="1"/>
  <c r="Z80" i="4" s="1"/>
  <c r="Z81" i="4" s="1"/>
  <c r="Z82" i="4" s="1"/>
  <c r="Z83" i="4" s="1"/>
  <c r="Z84" i="4" s="1"/>
  <c r="Z85" i="4" s="1"/>
  <c r="Z86" i="4" s="1"/>
  <c r="Z87" i="4" s="1"/>
  <c r="Z88" i="4" s="1"/>
  <c r="Z89" i="4" s="1"/>
  <c r="Z90" i="4" s="1"/>
  <c r="Z91" i="4" s="1"/>
  <c r="Z92" i="4" s="1"/>
  <c r="Z93" i="4" s="1"/>
  <c r="Z94" i="4" s="1"/>
  <c r="Z95" i="4" s="1"/>
  <c r="Z96" i="4" s="1"/>
  <c r="Z97" i="4" s="1"/>
  <c r="Z98" i="4" s="1"/>
  <c r="Z99" i="4" s="1"/>
  <c r="Z100" i="4" s="1"/>
  <c r="Z101" i="4" s="1"/>
  <c r="Z102" i="4" s="1"/>
  <c r="Z103" i="4" s="1"/>
  <c r="AF2" i="2"/>
  <c r="Z104" i="4" l="1"/>
  <c r="Z105" i="4" s="1"/>
  <c r="Z106" i="4" s="1"/>
  <c r="Z107" i="4" s="1"/>
  <c r="Z108" i="4" s="1"/>
  <c r="Z109" i="4" s="1"/>
  <c r="Z110" i="4" s="1"/>
  <c r="Z111" i="4" s="1"/>
  <c r="Z112" i="4" s="1"/>
  <c r="Z113" i="4" s="1"/>
  <c r="Z114" i="4" s="1"/>
  <c r="Z115" i="4" s="1"/>
  <c r="Z116" i="4" s="1"/>
  <c r="Z117" i="4" s="1"/>
  <c r="Z118" i="4" s="1"/>
  <c r="Z119" i="4" s="1"/>
  <c r="Z120" i="4" s="1"/>
  <c r="Z121" i="4" s="1"/>
  <c r="Z122" i="4" s="1"/>
  <c r="Z123" i="4" s="1"/>
  <c r="Z124" i="4" s="1"/>
  <c r="Z125" i="4" s="1"/>
  <c r="Z126" i="4" s="1"/>
  <c r="Z127" i="4" s="1"/>
  <c r="Z128" i="4" s="1"/>
  <c r="Z129" i="4" s="1"/>
  <c r="Z130" i="4" s="1"/>
  <c r="Z131" i="4" s="1"/>
  <c r="Z132" i="4" s="1"/>
  <c r="Z133" i="4" s="1"/>
  <c r="Z134" i="4" s="1"/>
  <c r="Z135" i="4" s="1"/>
  <c r="Z136" i="4" s="1"/>
  <c r="Z137" i="4" s="1"/>
  <c r="Z138" i="4" s="1"/>
  <c r="Z139" i="4" s="1"/>
  <c r="Z140" i="4" s="1"/>
  <c r="Z141" i="4" s="1"/>
  <c r="Z142" i="4" s="1"/>
  <c r="Z143" i="4" s="1"/>
  <c r="Z144" i="4" s="1"/>
  <c r="Z145" i="4" s="1"/>
  <c r="Z146" i="4" s="1"/>
  <c r="Z147" i="4" s="1"/>
  <c r="Z148" i="4" s="1"/>
  <c r="Z149" i="4" s="1"/>
  <c r="Z150" i="4" s="1"/>
  <c r="Z151" i="4" s="1"/>
  <c r="Z152" i="4" s="1"/>
  <c r="Z153" i="4" s="1"/>
  <c r="Z154" i="4" s="1"/>
  <c r="Z155" i="4" s="1"/>
  <c r="Z156" i="4" s="1"/>
  <c r="Z157" i="4" s="1"/>
  <c r="Z158" i="4" s="1"/>
  <c r="Z159" i="4" s="1"/>
  <c r="Z160" i="4" s="1"/>
  <c r="Z161" i="4" s="1"/>
  <c r="Z162" i="4" s="1"/>
  <c r="Z163" i="4" s="1"/>
  <c r="Z164" i="4" s="1"/>
  <c r="Z165" i="4" s="1"/>
  <c r="Z166" i="4" s="1"/>
  <c r="Z167" i="4" s="1"/>
  <c r="Z168" i="4" s="1"/>
  <c r="Z169" i="4" s="1"/>
  <c r="Z170" i="4" s="1"/>
  <c r="Z171" i="4" s="1"/>
  <c r="Z172" i="4" s="1"/>
  <c r="Z173" i="4" s="1"/>
  <c r="Z174" i="4" s="1"/>
  <c r="Z175" i="4" s="1"/>
  <c r="Z176" i="4" s="1"/>
  <c r="Z177" i="4" s="1"/>
  <c r="Z178" i="4" s="1"/>
  <c r="Z179" i="4" s="1"/>
  <c r="Z180" i="4" s="1"/>
  <c r="Z181" i="4" s="1"/>
  <c r="Z182" i="4" s="1"/>
  <c r="Z183" i="4" s="1"/>
  <c r="Z184" i="4" s="1"/>
  <c r="Z185" i="4" s="1"/>
  <c r="Z186" i="4" s="1"/>
  <c r="Z187" i="4" s="1"/>
  <c r="Z188" i="4" s="1"/>
  <c r="Z189" i="4" s="1"/>
  <c r="Z190" i="4" s="1"/>
  <c r="Z191" i="4" s="1"/>
  <c r="Z192" i="4" s="1"/>
  <c r="Z193" i="4" s="1"/>
  <c r="Z194" i="4" s="1"/>
  <c r="Z195" i="4" s="1"/>
  <c r="Z196" i="4" s="1"/>
  <c r="Z197" i="4" s="1"/>
  <c r="Z198" i="4" s="1"/>
  <c r="Z199" i="4" s="1"/>
  <c r="Z200" i="4" s="1"/>
  <c r="Z201" i="4" s="1"/>
  <c r="Z202" i="4" s="1"/>
  <c r="Z203" i="4" s="1"/>
  <c r="Z204" i="4" s="1"/>
  <c r="Z205" i="4" s="1"/>
  <c r="Z206" i="4" s="1"/>
  <c r="Z207" i="4" s="1"/>
  <c r="Z208" i="4" s="1"/>
  <c r="Z209" i="4" s="1"/>
  <c r="Z210" i="4" s="1"/>
  <c r="Z211" i="4" s="1"/>
  <c r="Z212" i="4" s="1"/>
  <c r="Z213" i="4" s="1"/>
  <c r="Z214" i="4" s="1"/>
  <c r="Z215" i="4" s="1"/>
  <c r="Z216" i="4" s="1"/>
  <c r="Z217" i="4" s="1"/>
  <c r="Z218" i="4" s="1"/>
  <c r="Z219" i="4" s="1"/>
  <c r="Z220" i="4" s="1"/>
  <c r="Z221" i="4" s="1"/>
  <c r="Z222" i="4" s="1"/>
  <c r="Z223" i="4" s="1"/>
  <c r="Z224" i="4" s="1"/>
  <c r="Z225" i="4" s="1"/>
  <c r="Z226" i="4" s="1"/>
  <c r="Z227" i="4" s="1"/>
  <c r="Z228" i="4" s="1"/>
  <c r="Z229" i="4" s="1"/>
  <c r="Z230" i="4" s="1"/>
  <c r="Z231" i="4" s="1"/>
  <c r="Z232" i="4" s="1"/>
  <c r="Z233" i="4" s="1"/>
  <c r="Z234" i="4" s="1"/>
  <c r="Z235" i="4" s="1"/>
  <c r="Z236" i="4" s="1"/>
  <c r="Z237" i="4" s="1"/>
  <c r="Z238" i="4" s="1"/>
  <c r="Z239" i="4" s="1"/>
  <c r="Z240" i="4" s="1"/>
  <c r="Z241" i="4" s="1"/>
  <c r="Z242" i="4" s="1"/>
  <c r="Z243" i="4" s="1"/>
  <c r="Z244" i="4" s="1"/>
  <c r="Z245" i="4" s="1"/>
  <c r="Z246" i="4" s="1"/>
  <c r="Z247" i="4" s="1"/>
  <c r="Z248" i="4" s="1"/>
  <c r="Z249" i="4" s="1"/>
  <c r="Z250" i="4" s="1"/>
  <c r="Z251" i="4" s="1"/>
  <c r="Z252" i="4" s="1"/>
  <c r="Z253" i="4" s="1"/>
  <c r="Z254" i="4" s="1"/>
  <c r="Z255" i="4" s="1"/>
  <c r="Z256" i="4" s="1"/>
  <c r="Z257" i="4" s="1"/>
  <c r="Z258" i="4" s="1"/>
  <c r="Z259" i="4" s="1"/>
  <c r="Z260" i="4" s="1"/>
  <c r="Z261" i="4" s="1"/>
  <c r="Z262" i="4" s="1"/>
  <c r="Z263" i="4" s="1"/>
  <c r="Z264" i="4" s="1"/>
  <c r="Z265" i="4" s="1"/>
  <c r="Z266" i="4" s="1"/>
  <c r="Z267" i="4" s="1"/>
  <c r="Z268" i="4" s="1"/>
  <c r="Z269" i="4" s="1"/>
  <c r="Z270" i="4" s="1"/>
  <c r="Z271" i="4" s="1"/>
  <c r="Z272" i="4" s="1"/>
  <c r="Z273" i="4" s="1"/>
  <c r="Z274" i="4" s="1"/>
  <c r="Z275" i="4" s="1"/>
  <c r="Z276" i="4" s="1"/>
  <c r="Z277" i="4" s="1"/>
  <c r="Z278" i="4" s="1"/>
  <c r="Z279" i="4" s="1"/>
  <c r="Z280" i="4" s="1"/>
  <c r="Z281" i="4" s="1"/>
  <c r="Z282" i="4" s="1"/>
  <c r="Z283" i="4" s="1"/>
  <c r="Z284" i="4" s="1"/>
  <c r="Z285" i="4" s="1"/>
  <c r="Z286" i="4" s="1"/>
  <c r="Z287" i="4" s="1"/>
  <c r="Z288" i="4" s="1"/>
  <c r="Z289" i="4" s="1"/>
  <c r="Z290" i="4" s="1"/>
  <c r="Z291" i="4" s="1"/>
  <c r="Z292" i="4" s="1"/>
  <c r="Z293" i="4" s="1"/>
  <c r="Z294" i="4" s="1"/>
  <c r="Z295" i="4" s="1"/>
  <c r="Z296" i="4" s="1"/>
  <c r="Z297" i="4" s="1"/>
  <c r="Z298" i="4" s="1"/>
  <c r="Z299" i="4" s="1"/>
  <c r="Z300" i="4" s="1"/>
  <c r="Z301" i="4" s="1"/>
  <c r="Z302" i="4" s="1"/>
  <c r="Z303" i="4" s="1"/>
  <c r="Z304" i="4" s="1"/>
  <c r="Z305" i="4" s="1"/>
  <c r="Z306" i="4" s="1"/>
  <c r="Z307" i="4" s="1"/>
  <c r="Z308" i="4" s="1"/>
  <c r="Z309" i="4" s="1"/>
  <c r="Z310" i="4" s="1"/>
  <c r="Z311" i="4" s="1"/>
  <c r="Z312" i="4" s="1"/>
  <c r="Z313" i="4" s="1"/>
  <c r="Z314" i="4" s="1"/>
  <c r="Z315" i="4" s="1"/>
  <c r="Z316" i="4" s="1"/>
  <c r="Z317" i="4" s="1"/>
  <c r="Z318" i="4" s="1"/>
  <c r="Z319" i="4" s="1"/>
  <c r="Z320" i="4" s="1"/>
  <c r="Z321" i="4" s="1"/>
  <c r="Z322" i="4" s="1"/>
  <c r="Z323" i="4" s="1"/>
  <c r="Z324" i="4" s="1"/>
  <c r="Z325" i="4" s="1"/>
  <c r="Z326" i="4" s="1"/>
  <c r="Z327" i="4" s="1"/>
  <c r="Z328" i="4" s="1"/>
  <c r="Z329" i="4" s="1"/>
  <c r="Z330" i="4" s="1"/>
  <c r="Z331" i="4" s="1"/>
  <c r="Z332" i="4" s="1"/>
  <c r="Z333" i="4" s="1"/>
  <c r="Z334" i="4" s="1"/>
  <c r="Z335" i="4" s="1"/>
  <c r="Z336" i="4" s="1"/>
  <c r="Z337" i="4" s="1"/>
  <c r="Z338" i="4" s="1"/>
  <c r="Z339" i="4" s="1"/>
  <c r="Z340" i="4" s="1"/>
  <c r="Z341" i="4" s="1"/>
  <c r="Z342" i="4" s="1"/>
  <c r="Z343" i="4" s="1"/>
  <c r="Z344" i="4" s="1"/>
  <c r="Z345" i="4" s="1"/>
  <c r="Z346" i="4" s="1"/>
  <c r="Z347" i="4" s="1"/>
  <c r="Z348" i="4" s="1"/>
  <c r="Z349" i="4" s="1"/>
  <c r="Z350" i="4" s="1"/>
  <c r="Z351" i="4" s="1"/>
  <c r="Z352" i="4" s="1"/>
  <c r="Z353" i="4" s="1"/>
  <c r="Z354" i="4" s="1"/>
  <c r="Z355" i="4" s="1"/>
  <c r="Z356" i="4" s="1"/>
  <c r="Z357" i="4" s="1"/>
  <c r="Z358" i="4" s="1"/>
  <c r="Z359" i="4" s="1"/>
  <c r="Z360" i="4" s="1"/>
  <c r="Z361" i="4" s="1"/>
  <c r="Z362" i="4" s="1"/>
  <c r="Z363" i="4" s="1"/>
  <c r="Z364" i="4" s="1"/>
  <c r="Z365" i="4" s="1"/>
  <c r="Z366" i="4" s="1"/>
  <c r="Z367" i="4" s="1"/>
  <c r="Z368" i="4" s="1"/>
  <c r="Z369" i="4" s="1"/>
  <c r="Z370" i="4" s="1"/>
  <c r="Z371" i="4" s="1"/>
  <c r="Z372" i="4" s="1"/>
  <c r="Z373" i="4" s="1"/>
  <c r="Z374" i="4" s="1"/>
  <c r="Z375" i="4" s="1"/>
  <c r="Z376" i="4" s="1"/>
  <c r="Z377" i="4" s="1"/>
  <c r="Z378" i="4" s="1"/>
  <c r="Z379" i="4" s="1"/>
  <c r="Z380" i="4" s="1"/>
  <c r="Z381" i="4" s="1"/>
  <c r="Z382" i="4" s="1"/>
  <c r="Z383" i="4" s="1"/>
  <c r="Z384" i="4" s="1"/>
  <c r="Z385" i="4" s="1"/>
  <c r="Z386" i="4" s="1"/>
  <c r="Z387" i="4" s="1"/>
  <c r="Z388" i="4" s="1"/>
  <c r="Z389" i="4" s="1"/>
  <c r="Z390" i="4" s="1"/>
  <c r="Z391" i="4" s="1"/>
  <c r="Z392" i="4" s="1"/>
  <c r="Z393" i="4" s="1"/>
  <c r="Z394" i="4" s="1"/>
  <c r="Z395" i="4" s="1"/>
  <c r="Z396" i="4" s="1"/>
  <c r="Z397" i="4" s="1"/>
  <c r="Z398" i="4" s="1"/>
  <c r="Z399" i="4" s="1"/>
  <c r="Z400" i="4" s="1"/>
  <c r="Z401" i="4" s="1"/>
  <c r="Z402" i="4" s="1"/>
  <c r="Z403" i="4" s="1"/>
  <c r="Z404" i="4" s="1"/>
  <c r="Z405" i="4" s="1"/>
  <c r="Z406" i="4" s="1"/>
  <c r="Z407" i="4" s="1"/>
  <c r="Z408" i="4" s="1"/>
  <c r="Z409" i="4" s="1"/>
  <c r="Z410" i="4" s="1"/>
  <c r="Z411" i="4" s="1"/>
  <c r="Z412" i="4" s="1"/>
  <c r="Z413" i="4" s="1"/>
  <c r="Z414" i="4" s="1"/>
  <c r="Z415" i="4" s="1"/>
  <c r="Z416" i="4" s="1"/>
  <c r="Z417" i="4" s="1"/>
  <c r="Z418" i="4" s="1"/>
  <c r="Z419" i="4" s="1"/>
  <c r="Z420" i="4" s="1"/>
  <c r="Z421" i="4" s="1"/>
  <c r="Z422" i="4" s="1"/>
  <c r="Z423" i="4" s="1"/>
  <c r="Z424" i="4" s="1"/>
  <c r="Z425" i="4" s="1"/>
  <c r="Z426" i="4" s="1"/>
  <c r="Z427" i="4" s="1"/>
  <c r="Z428" i="4" s="1"/>
  <c r="Z429" i="4" s="1"/>
  <c r="Z430" i="4" s="1"/>
  <c r="Z431" i="4" s="1"/>
  <c r="Z432" i="4" s="1"/>
  <c r="Z433" i="4" s="1"/>
  <c r="Z434" i="4" s="1"/>
  <c r="Z435" i="4" s="1"/>
  <c r="Z436" i="4" s="1"/>
  <c r="Z437" i="4" s="1"/>
  <c r="Z438" i="4" s="1"/>
  <c r="Z439" i="4" s="1"/>
  <c r="Z440" i="4" s="1"/>
  <c r="Z441" i="4" s="1"/>
  <c r="Z442" i="4" s="1"/>
  <c r="Z443" i="4" s="1"/>
  <c r="Z444" i="4" s="1"/>
  <c r="Z445" i="4" s="1"/>
  <c r="Z446" i="4" s="1"/>
  <c r="Z447" i="4" s="1"/>
  <c r="Z448" i="4" s="1"/>
  <c r="Z449" i="4" s="1"/>
  <c r="Z450" i="4" s="1"/>
  <c r="Z451" i="4" s="1"/>
  <c r="Z452" i="4" s="1"/>
  <c r="Z453" i="4" s="1"/>
  <c r="Z454" i="4" s="1"/>
  <c r="Z455" i="4" s="1"/>
  <c r="Z456" i="4" s="1"/>
  <c r="Z457" i="4" s="1"/>
  <c r="Z458" i="4" s="1"/>
  <c r="Z459" i="4" s="1"/>
  <c r="Z460" i="4" s="1"/>
  <c r="Z461" i="4" s="1"/>
  <c r="Z462" i="4" s="1"/>
  <c r="Z463" i="4" s="1"/>
  <c r="Z464" i="4" s="1"/>
  <c r="Z465" i="4" s="1"/>
  <c r="Z466" i="4" s="1"/>
  <c r="Z467" i="4" s="1"/>
  <c r="Z468" i="4" s="1"/>
  <c r="Z469" i="4" s="1"/>
  <c r="Z470" i="4" s="1"/>
  <c r="Z471" i="4" s="1"/>
  <c r="Z472" i="4" s="1"/>
  <c r="Z473" i="4" s="1"/>
  <c r="Z474" i="4" s="1"/>
  <c r="Z475" i="4" s="1"/>
  <c r="Z476" i="4" s="1"/>
  <c r="Z477" i="4" s="1"/>
  <c r="Z478" i="4" s="1"/>
  <c r="Z479" i="4" s="1"/>
  <c r="Z480" i="4" s="1"/>
  <c r="Z481" i="4" s="1"/>
  <c r="Z482" i="4" s="1"/>
  <c r="Z483" i="4" s="1"/>
  <c r="Z484" i="4" s="1"/>
  <c r="Z485" i="4" s="1"/>
  <c r="Z486" i="4" s="1"/>
  <c r="Z487" i="4" s="1"/>
  <c r="Z488" i="4" s="1"/>
  <c r="Z489" i="4" s="1"/>
  <c r="Z490" i="4" s="1"/>
  <c r="Z491" i="4" s="1"/>
  <c r="Z492" i="4" s="1"/>
  <c r="Z493" i="4" s="1"/>
  <c r="Z494" i="4" s="1"/>
  <c r="Z495" i="4" s="1"/>
  <c r="Z496" i="4" s="1"/>
  <c r="Z497" i="4" s="1"/>
  <c r="Z498" i="4" s="1"/>
  <c r="Z499" i="4" s="1"/>
  <c r="Z500" i="4" s="1"/>
  <c r="Z501" i="4" s="1"/>
  <c r="Z502" i="4" s="1"/>
  <c r="Z503" i="4" s="1"/>
  <c r="Z504" i="4" s="1"/>
  <c r="Z505" i="4" s="1"/>
  <c r="Z506" i="4" s="1"/>
  <c r="Z507" i="4" s="1"/>
  <c r="Z508" i="4" s="1"/>
  <c r="Z509" i="4" s="1"/>
  <c r="Z510" i="4" s="1"/>
  <c r="Z511" i="4" s="1"/>
  <c r="Z512" i="4" s="1"/>
  <c r="Z513" i="4" s="1"/>
  <c r="Z514" i="4" s="1"/>
  <c r="Z515" i="4" s="1"/>
  <c r="Z516" i="4" s="1"/>
  <c r="Z517" i="4" s="1"/>
  <c r="Z518" i="4" s="1"/>
  <c r="Z519" i="4" s="1"/>
  <c r="Z520" i="4" s="1"/>
  <c r="Z521" i="4" s="1"/>
  <c r="Z522" i="4" s="1"/>
  <c r="Z523" i="4" s="1"/>
  <c r="Z524" i="4" s="1"/>
  <c r="Z525" i="4" s="1"/>
  <c r="Z526" i="4" s="1"/>
  <c r="Z527" i="4" s="1"/>
  <c r="Z528" i="4" s="1"/>
  <c r="Z529" i="4" s="1"/>
  <c r="Z530" i="4" s="1"/>
  <c r="Z531" i="4" s="1"/>
  <c r="Z532" i="4" s="1"/>
  <c r="Z533" i="4" s="1"/>
  <c r="Z534" i="4" s="1"/>
  <c r="Z535" i="4" s="1"/>
  <c r="Z536" i="4" s="1"/>
  <c r="Z537" i="4" s="1"/>
  <c r="Z538" i="4" s="1"/>
  <c r="Z539" i="4" s="1"/>
  <c r="Z540" i="4" s="1"/>
  <c r="Z541" i="4" s="1"/>
  <c r="Z542" i="4" s="1"/>
  <c r="Z543" i="4" s="1"/>
  <c r="Z544" i="4" s="1"/>
  <c r="Z545" i="4" s="1"/>
  <c r="Z546" i="4" s="1"/>
  <c r="Z547" i="4" s="1"/>
  <c r="Z548" i="4" s="1"/>
  <c r="Z549" i="4" s="1"/>
  <c r="Z550" i="4" s="1"/>
  <c r="Z551" i="4" s="1"/>
  <c r="Z552" i="4" s="1"/>
  <c r="Z553" i="4" s="1"/>
  <c r="Z554" i="4" s="1"/>
  <c r="Z555" i="4" s="1"/>
  <c r="Z556" i="4" s="1"/>
  <c r="Z557" i="4" s="1"/>
  <c r="Z558" i="4" s="1"/>
  <c r="Z559" i="4" s="1"/>
  <c r="Z560" i="4" s="1"/>
  <c r="Z561" i="4" s="1"/>
  <c r="Z562" i="4" s="1"/>
  <c r="Z563" i="4" s="1"/>
  <c r="Z564" i="4" s="1"/>
  <c r="Z565" i="4" s="1"/>
  <c r="Z566" i="4" s="1"/>
  <c r="Z567" i="4" s="1"/>
  <c r="Z568" i="4" s="1"/>
  <c r="Z569" i="4" s="1"/>
  <c r="Z570" i="4" s="1"/>
  <c r="Z571" i="4" s="1"/>
  <c r="Z572" i="4" s="1"/>
  <c r="Z573" i="4" s="1"/>
  <c r="Z574" i="4" s="1"/>
  <c r="Z575" i="4" s="1"/>
  <c r="Z576" i="4" s="1"/>
  <c r="Z577" i="4" s="1"/>
  <c r="Z578" i="4" s="1"/>
  <c r="Z579" i="4" s="1"/>
  <c r="Z580" i="4" s="1"/>
  <c r="Z581" i="4" s="1"/>
  <c r="Z582" i="4" s="1"/>
  <c r="Z583" i="4" s="1"/>
  <c r="Z584" i="4" s="1"/>
  <c r="Z585" i="4" s="1"/>
  <c r="Z586" i="4" s="1"/>
  <c r="Z587" i="4" s="1"/>
  <c r="Z588" i="4" s="1"/>
  <c r="Z589" i="4" s="1"/>
  <c r="Z590" i="4" s="1"/>
  <c r="Z591" i="4" s="1"/>
  <c r="Z592" i="4" s="1"/>
  <c r="Z593" i="4" s="1"/>
  <c r="Z594" i="4" s="1"/>
  <c r="Z595" i="4" s="1"/>
  <c r="Z596" i="4" s="1"/>
  <c r="Z597" i="4" s="1"/>
  <c r="Z598" i="4" s="1"/>
  <c r="Z599" i="4" s="1"/>
  <c r="Z600" i="4" s="1"/>
  <c r="Z601" i="4" s="1"/>
  <c r="Z602" i="4" s="1"/>
  <c r="Z603" i="4" s="1"/>
  <c r="Z604" i="4" s="1"/>
  <c r="Z605" i="4" s="1"/>
  <c r="Z606" i="4" s="1"/>
  <c r="Z607" i="4" s="1"/>
  <c r="Z608" i="4" s="1"/>
  <c r="Z609" i="4" s="1"/>
  <c r="Z610" i="4" s="1"/>
  <c r="Z611" i="4" s="1"/>
  <c r="Z612" i="4" s="1"/>
  <c r="Z613" i="4" s="1"/>
  <c r="Z614" i="4" s="1"/>
  <c r="Z615" i="4" s="1"/>
  <c r="Z616" i="4" s="1"/>
  <c r="Z617" i="4" s="1"/>
  <c r="Z618" i="4" s="1"/>
  <c r="Z619" i="4" s="1"/>
  <c r="Z620" i="4" s="1"/>
  <c r="Z621" i="4" s="1"/>
  <c r="Z622" i="4" s="1"/>
  <c r="Z623" i="4" s="1"/>
  <c r="Z624" i="4" s="1"/>
  <c r="Z625" i="4" s="1"/>
  <c r="Z626" i="4" s="1"/>
  <c r="Z627" i="4" s="1"/>
  <c r="Z628" i="4" s="1"/>
  <c r="Z629" i="4" s="1"/>
  <c r="Z630" i="4" s="1"/>
  <c r="Z631" i="4" s="1"/>
  <c r="Z632" i="4" s="1"/>
  <c r="Z633" i="4" s="1"/>
  <c r="Z634" i="4" s="1"/>
  <c r="Z635" i="4" s="1"/>
  <c r="Z636" i="4" s="1"/>
  <c r="Z637" i="4" s="1"/>
  <c r="Z638" i="4" s="1"/>
  <c r="Z639" i="4" s="1"/>
  <c r="Z640" i="4" s="1"/>
  <c r="Z641" i="4" s="1"/>
  <c r="Z642" i="4" s="1"/>
  <c r="Z643" i="4" s="1"/>
  <c r="Z644" i="4" s="1"/>
  <c r="Z645" i="4" s="1"/>
  <c r="Z646" i="4" s="1"/>
  <c r="Z647" i="4" s="1"/>
  <c r="Z648" i="4" s="1"/>
  <c r="Z649" i="4" s="1"/>
  <c r="Z650" i="4" s="1"/>
  <c r="Z651" i="4" s="1"/>
  <c r="Z652" i="4" s="1"/>
  <c r="Z653" i="4" s="1"/>
  <c r="Z654" i="4" s="1"/>
  <c r="Z655" i="4" s="1"/>
  <c r="Z656" i="4" s="1"/>
  <c r="Z657" i="4" s="1"/>
  <c r="Z658" i="4" s="1"/>
  <c r="Z659" i="4" s="1"/>
  <c r="Z660" i="4" s="1"/>
  <c r="Z661" i="4" s="1"/>
  <c r="Z662" i="4" s="1"/>
  <c r="Z663" i="4" s="1"/>
  <c r="Z664" i="4" s="1"/>
  <c r="Z665" i="4" s="1"/>
  <c r="Z666" i="4" s="1"/>
  <c r="Z667" i="4" s="1"/>
  <c r="Z668" i="4" s="1"/>
  <c r="Z669" i="4" s="1"/>
  <c r="Z670" i="4" s="1"/>
  <c r="Z671" i="4" s="1"/>
  <c r="Z672" i="4" s="1"/>
  <c r="Z673" i="4" s="1"/>
  <c r="Z674" i="4" s="1"/>
  <c r="Z675" i="4" s="1"/>
  <c r="Z676" i="4" s="1"/>
  <c r="Z677" i="4" s="1"/>
  <c r="Z678" i="4" s="1"/>
  <c r="Z679" i="4" s="1"/>
  <c r="Z680" i="4" s="1"/>
  <c r="Z681" i="4" s="1"/>
  <c r="Z682" i="4" s="1"/>
  <c r="Z683" i="4" s="1"/>
  <c r="Z684" i="4" s="1"/>
  <c r="Z685" i="4" s="1"/>
  <c r="Z686" i="4" s="1"/>
  <c r="Z687" i="4" s="1"/>
  <c r="Z688" i="4" s="1"/>
  <c r="Z689" i="4" s="1"/>
  <c r="Z690" i="4" s="1"/>
  <c r="Z691" i="4" s="1"/>
  <c r="Z692" i="4" s="1"/>
  <c r="Z693" i="4" s="1"/>
  <c r="Z694" i="4" s="1"/>
  <c r="Z695" i="4" s="1"/>
  <c r="Z696" i="4" s="1"/>
  <c r="Z697" i="4" s="1"/>
  <c r="Z698" i="4" s="1"/>
  <c r="Z699" i="4" s="1"/>
  <c r="Z700" i="4" s="1"/>
  <c r="Z701" i="4" s="1"/>
  <c r="Z702" i="4" s="1"/>
  <c r="Z703" i="4" s="1"/>
  <c r="Z704" i="4" s="1"/>
  <c r="Z705" i="4" s="1"/>
  <c r="Z706" i="4" s="1"/>
  <c r="Z707" i="4" s="1"/>
  <c r="Z708" i="4" s="1"/>
  <c r="Z709" i="4" s="1"/>
  <c r="Z710" i="4" s="1"/>
  <c r="Z711" i="4" s="1"/>
  <c r="Z712" i="4" s="1"/>
  <c r="Z713" i="4" s="1"/>
  <c r="Z714" i="4" s="1"/>
  <c r="Z715" i="4" s="1"/>
  <c r="Z716" i="4" s="1"/>
  <c r="Z717" i="4" s="1"/>
  <c r="Z718" i="4" s="1"/>
  <c r="Z719" i="4" s="1"/>
  <c r="Z720" i="4" s="1"/>
  <c r="Z721" i="4" s="1"/>
  <c r="Z722" i="4" s="1"/>
  <c r="Z723" i="4" s="1"/>
  <c r="Z724" i="4" s="1"/>
  <c r="Z725" i="4" s="1"/>
  <c r="Z726" i="4" s="1"/>
  <c r="Z727" i="4" s="1"/>
  <c r="Z728" i="4" s="1"/>
  <c r="Z729" i="4" s="1"/>
  <c r="Z730" i="4" s="1"/>
  <c r="Z731" i="4" s="1"/>
  <c r="Z732" i="4" s="1"/>
  <c r="Z733" i="4" s="1"/>
  <c r="Z734" i="4" s="1"/>
  <c r="Z735" i="4" s="1"/>
  <c r="Z736" i="4" s="1"/>
  <c r="Z737" i="4" s="1"/>
  <c r="Z738" i="4" s="1"/>
  <c r="Z739" i="4" s="1"/>
  <c r="Z740" i="4" s="1"/>
  <c r="Z741" i="4" s="1"/>
  <c r="Z742" i="4" s="1"/>
  <c r="Z743" i="4" s="1"/>
  <c r="Z744" i="4" s="1"/>
  <c r="Z745" i="4" s="1"/>
  <c r="Z746" i="4" s="1"/>
  <c r="Z747" i="4" s="1"/>
  <c r="Z748" i="4" s="1"/>
  <c r="Z749" i="4" s="1"/>
  <c r="Z750" i="4" s="1"/>
  <c r="Z751" i="4" s="1"/>
  <c r="Z752" i="4" s="1"/>
  <c r="Z753" i="4" s="1"/>
  <c r="Z754" i="4" s="1"/>
  <c r="Z755" i="4" s="1"/>
  <c r="Z756" i="4" s="1"/>
  <c r="Z757" i="4" s="1"/>
  <c r="Z758" i="4" s="1"/>
  <c r="Z759" i="4" s="1"/>
  <c r="Z760" i="4" s="1"/>
  <c r="Z761" i="4" s="1"/>
  <c r="Z762" i="4" s="1"/>
  <c r="Z763" i="4" s="1"/>
  <c r="Z764" i="4" s="1"/>
  <c r="Z765" i="4" s="1"/>
  <c r="Z766" i="4" s="1"/>
  <c r="Z767" i="4" s="1"/>
  <c r="Z768" i="4" s="1"/>
  <c r="Z769" i="4" s="1"/>
  <c r="Z770" i="4" s="1"/>
  <c r="Z771" i="4" s="1"/>
  <c r="Z772" i="4" s="1"/>
  <c r="Z773" i="4" s="1"/>
  <c r="Z774" i="4" s="1"/>
  <c r="Z775" i="4" s="1"/>
  <c r="Z776" i="4" s="1"/>
  <c r="Z777" i="4" s="1"/>
  <c r="Z778" i="4" s="1"/>
  <c r="Z779" i="4" s="1"/>
  <c r="Z780" i="4" s="1"/>
  <c r="Z781" i="4" s="1"/>
  <c r="Z782" i="4" s="1"/>
  <c r="Z783" i="4" s="1"/>
  <c r="Z784" i="4" s="1"/>
  <c r="Z785" i="4" s="1"/>
  <c r="Z786" i="4" s="1"/>
  <c r="Z787" i="4" s="1"/>
  <c r="Z788" i="4" s="1"/>
  <c r="Z789" i="4" s="1"/>
  <c r="Z790" i="4" s="1"/>
  <c r="Z791" i="4" s="1"/>
  <c r="Z792" i="4" s="1"/>
  <c r="Z793" i="4" s="1"/>
  <c r="Z794" i="4" s="1"/>
  <c r="Z795" i="4" s="1"/>
  <c r="Z796" i="4" s="1"/>
  <c r="Z797" i="4" s="1"/>
  <c r="Z798" i="4" s="1"/>
  <c r="Z799" i="4" s="1"/>
  <c r="Z800" i="4" s="1"/>
  <c r="Z801" i="4" s="1"/>
  <c r="Z802" i="4" s="1"/>
  <c r="Z803" i="4" s="1"/>
  <c r="Z804" i="4" s="1"/>
  <c r="Z805" i="4" s="1"/>
  <c r="Z806" i="4" s="1"/>
  <c r="Z807" i="4" s="1"/>
  <c r="Z808" i="4" s="1"/>
  <c r="Z809" i="4" s="1"/>
  <c r="Z810" i="4" s="1"/>
  <c r="Z811" i="4" s="1"/>
  <c r="Z812" i="4" s="1"/>
  <c r="Z813" i="4" s="1"/>
  <c r="Z814" i="4" s="1"/>
  <c r="Z815" i="4" s="1"/>
  <c r="Z816" i="4" s="1"/>
  <c r="Z817" i="4" s="1"/>
  <c r="Z818" i="4" s="1"/>
  <c r="Z819" i="4" s="1"/>
  <c r="Z820" i="4" s="1"/>
  <c r="Z821" i="4" s="1"/>
  <c r="Z822" i="4" s="1"/>
  <c r="Z823" i="4" s="1"/>
  <c r="Z824" i="4" s="1"/>
  <c r="Z825" i="4" s="1"/>
  <c r="Z826" i="4" s="1"/>
  <c r="Z827" i="4" s="1"/>
  <c r="Z828" i="4" s="1"/>
  <c r="Z829" i="4" s="1"/>
  <c r="Z830" i="4" s="1"/>
  <c r="Z831" i="4" s="1"/>
  <c r="Z832" i="4" s="1"/>
  <c r="Z833" i="4" s="1"/>
  <c r="Z834" i="4" s="1"/>
  <c r="Z835" i="4" s="1"/>
  <c r="Z836" i="4" s="1"/>
  <c r="Z837" i="4" s="1"/>
  <c r="Z838" i="4" s="1"/>
  <c r="Z839" i="4" s="1"/>
  <c r="Z840" i="4" s="1"/>
  <c r="Z841" i="4" s="1"/>
  <c r="Z842" i="4" s="1"/>
  <c r="Z843" i="4" s="1"/>
  <c r="Z844" i="4" s="1"/>
  <c r="Z845" i="4" s="1"/>
  <c r="Z846" i="4" s="1"/>
  <c r="Z847" i="4" s="1"/>
  <c r="Z848" i="4" s="1"/>
  <c r="Z849" i="4" s="1"/>
  <c r="Z850" i="4" s="1"/>
  <c r="Z851" i="4" s="1"/>
  <c r="Z852" i="4" s="1"/>
  <c r="Z853" i="4" s="1"/>
  <c r="Z854" i="4" s="1"/>
  <c r="Z855" i="4" s="1"/>
  <c r="Z856" i="4" s="1"/>
  <c r="Z857" i="4" s="1"/>
  <c r="Z858" i="4" s="1"/>
  <c r="Z859" i="4" s="1"/>
  <c r="Z860" i="4" s="1"/>
  <c r="Z861" i="4" s="1"/>
  <c r="Z862" i="4" s="1"/>
  <c r="Z863" i="4" s="1"/>
  <c r="Z864" i="4" s="1"/>
  <c r="Z865" i="4" s="1"/>
  <c r="Z866" i="4" s="1"/>
  <c r="Z867" i="4" s="1"/>
  <c r="Z868" i="4" s="1"/>
  <c r="Z869" i="4" s="1"/>
  <c r="Z870" i="4" s="1"/>
  <c r="Z871" i="4" s="1"/>
  <c r="Z872" i="4" s="1"/>
  <c r="Z873" i="4" s="1"/>
  <c r="Z874" i="4" s="1"/>
  <c r="Z875" i="4" s="1"/>
  <c r="Z876" i="4" s="1"/>
  <c r="Z877" i="4" s="1"/>
  <c r="Z878" i="4" s="1"/>
  <c r="Z879" i="4" s="1"/>
  <c r="Z880" i="4" s="1"/>
  <c r="Z881" i="4" s="1"/>
  <c r="Z882" i="4" s="1"/>
  <c r="Z883" i="4" s="1"/>
  <c r="Z884" i="4" s="1"/>
  <c r="Z885" i="4" s="1"/>
  <c r="Z886" i="4" s="1"/>
  <c r="Z887" i="4" s="1"/>
  <c r="Z888" i="4" s="1"/>
  <c r="Z889" i="4" s="1"/>
  <c r="Z890" i="4" s="1"/>
  <c r="Z891" i="4" s="1"/>
  <c r="Z892" i="4" s="1"/>
  <c r="Z893" i="4" s="1"/>
  <c r="Z894" i="4" s="1"/>
  <c r="Z895" i="4" s="1"/>
  <c r="Z896" i="4" s="1"/>
  <c r="Z897" i="4" s="1"/>
  <c r="Z898" i="4" s="1"/>
  <c r="Z899" i="4" s="1"/>
  <c r="Z900" i="4" s="1"/>
  <c r="Z901" i="4" s="1"/>
  <c r="Z902" i="4" s="1"/>
  <c r="Z903" i="4" s="1"/>
  <c r="Z904" i="4" s="1"/>
  <c r="Z905" i="4" s="1"/>
  <c r="Z906" i="4" s="1"/>
  <c r="Z907" i="4" s="1"/>
  <c r="Z908" i="4" s="1"/>
  <c r="Z909" i="4" s="1"/>
  <c r="Z910" i="4" s="1"/>
  <c r="Z911" i="4" s="1"/>
  <c r="Z912" i="4" s="1"/>
  <c r="Z913" i="4" s="1"/>
  <c r="Z914" i="4" s="1"/>
  <c r="Z915" i="4" s="1"/>
  <c r="Z916" i="4" s="1"/>
  <c r="Z917" i="4" s="1"/>
  <c r="Z918" i="4" s="1"/>
  <c r="Z919" i="4" s="1"/>
  <c r="Z920" i="4" s="1"/>
  <c r="Z921" i="4" s="1"/>
  <c r="Z922" i="4" s="1"/>
  <c r="Z923" i="4" s="1"/>
  <c r="Z924" i="4" s="1"/>
  <c r="Z925" i="4" s="1"/>
  <c r="Z926" i="4" s="1"/>
  <c r="Z927" i="4" s="1"/>
  <c r="Z928" i="4" s="1"/>
  <c r="Z929" i="4" s="1"/>
  <c r="Z930" i="4" s="1"/>
  <c r="Z931" i="4" s="1"/>
  <c r="Z932" i="4" s="1"/>
  <c r="Z933" i="4" s="1"/>
  <c r="Z934" i="4" s="1"/>
  <c r="Z935" i="4" s="1"/>
  <c r="Z936" i="4" s="1"/>
  <c r="Z937" i="4" s="1"/>
  <c r="Z938" i="4" s="1"/>
  <c r="Z939" i="4" s="1"/>
  <c r="Z940" i="4" s="1"/>
  <c r="Z941" i="4" s="1"/>
  <c r="Z942" i="4" s="1"/>
  <c r="Z943" i="4" s="1"/>
  <c r="Z944" i="4" s="1"/>
  <c r="Z945" i="4" s="1"/>
  <c r="Z946" i="4" s="1"/>
  <c r="Z947" i="4" s="1"/>
  <c r="Z948" i="4" s="1"/>
  <c r="Z949" i="4" s="1"/>
  <c r="Z950" i="4" s="1"/>
  <c r="Z951" i="4" s="1"/>
  <c r="Z952" i="4" s="1"/>
  <c r="Z953" i="4" s="1"/>
  <c r="Z954" i="4" s="1"/>
  <c r="Z955" i="4" s="1"/>
  <c r="Z956" i="4" s="1"/>
  <c r="Z957" i="4" s="1"/>
  <c r="Z958" i="4" s="1"/>
  <c r="Z959" i="4" s="1"/>
  <c r="Z960" i="4" s="1"/>
  <c r="Z961" i="4" s="1"/>
  <c r="Z962" i="4" s="1"/>
  <c r="Z963" i="4" s="1"/>
  <c r="Z964" i="4" s="1"/>
  <c r="Z965" i="4" s="1"/>
  <c r="Z966" i="4" s="1"/>
  <c r="Z967" i="4" s="1"/>
  <c r="Z968" i="4" s="1"/>
  <c r="Z969" i="4" s="1"/>
  <c r="Z970" i="4" s="1"/>
  <c r="Z971" i="4" s="1"/>
  <c r="Z972" i="4" s="1"/>
  <c r="Z973" i="4" s="1"/>
  <c r="Z974" i="4" s="1"/>
  <c r="Z975" i="4" s="1"/>
  <c r="Z976" i="4" s="1"/>
  <c r="Z977" i="4" s="1"/>
  <c r="Z978" i="4" s="1"/>
  <c r="Z979" i="4" s="1"/>
  <c r="Z980" i="4" s="1"/>
  <c r="Z981" i="4" s="1"/>
  <c r="Z982" i="4" s="1"/>
  <c r="Z983" i="4" s="1"/>
  <c r="Z984" i="4" s="1"/>
  <c r="Z985" i="4" s="1"/>
  <c r="Z986" i="4" s="1"/>
  <c r="Z987" i="4" s="1"/>
  <c r="Z988" i="4" s="1"/>
  <c r="Z989" i="4" s="1"/>
  <c r="Z990" i="4" s="1"/>
  <c r="Z991" i="4" s="1"/>
  <c r="Z992" i="4" s="1"/>
  <c r="Z993" i="4" s="1"/>
  <c r="Z994" i="4" s="1"/>
  <c r="Z995" i="4" s="1"/>
  <c r="Z996" i="4" s="1"/>
  <c r="Z997" i="4" s="1"/>
  <c r="Z998" i="4" s="1"/>
  <c r="Z999" i="4" s="1"/>
  <c r="Z1000" i="4" s="1"/>
  <c r="Z1001" i="4" s="1"/>
  <c r="Z1002" i="4" s="1"/>
  <c r="Z1003" i="4" s="1"/>
  <c r="Z1004" i="4" s="1"/>
  <c r="Z1005" i="4" s="1"/>
  <c r="Z1006" i="4" s="1"/>
  <c r="Z1007" i="4" s="1"/>
  <c r="Z1008" i="4" s="1"/>
  <c r="Z1009" i="4" s="1"/>
  <c r="Z1010" i="4" s="1"/>
  <c r="Z1011" i="4" s="1"/>
  <c r="Z1012" i="4" s="1"/>
  <c r="Z1013" i="4" s="1"/>
  <c r="Z1014" i="4" s="1"/>
  <c r="Z1015" i="4" s="1"/>
  <c r="Z1016" i="4" s="1"/>
  <c r="Z1017" i="4" s="1"/>
  <c r="Z1018" i="4" s="1"/>
  <c r="Z1019" i="4" s="1"/>
  <c r="Z1020" i="4" s="1"/>
  <c r="Z1021" i="4" s="1"/>
  <c r="Z1022" i="4" s="1"/>
  <c r="Z1023" i="4" s="1"/>
  <c r="Z1024" i="4" s="1"/>
  <c r="Z1025" i="4" s="1"/>
  <c r="Z1026" i="4" s="1"/>
  <c r="Z1027" i="4" s="1"/>
  <c r="Z1028" i="4" s="1"/>
  <c r="Z1029" i="4" s="1"/>
  <c r="Z1030" i="4" s="1"/>
  <c r="Z1031" i="4" s="1"/>
  <c r="Z1032" i="4" s="1"/>
  <c r="Z1033" i="4" s="1"/>
  <c r="Z1034" i="4" s="1"/>
  <c r="Z1035" i="4" s="1"/>
  <c r="Z1036" i="4" s="1"/>
  <c r="Z1037" i="4" s="1"/>
  <c r="Z1038" i="4" s="1"/>
  <c r="Z1039" i="4" s="1"/>
  <c r="Z1040" i="4" s="1"/>
  <c r="Z1041" i="4" s="1"/>
  <c r="Z1042" i="4" s="1"/>
  <c r="Z1043" i="4" s="1"/>
  <c r="Z1044" i="4" s="1"/>
  <c r="Z1045" i="4" s="1"/>
  <c r="Z1046" i="4" s="1"/>
  <c r="Z1047" i="4" s="1"/>
  <c r="Z1048" i="4" s="1"/>
  <c r="Z1049" i="4" s="1"/>
  <c r="Z1050" i="4" s="1"/>
  <c r="Z1051" i="4" s="1"/>
  <c r="Z1052" i="4" s="1"/>
  <c r="Z1053" i="4" s="1"/>
  <c r="Z1054" i="4" s="1"/>
  <c r="Z1055" i="4" s="1"/>
  <c r="Z1056" i="4" s="1"/>
  <c r="Z1057" i="4" s="1"/>
  <c r="Z1058" i="4" s="1"/>
  <c r="Z1059" i="4" s="1"/>
  <c r="Z1060" i="4" s="1"/>
  <c r="Z1061" i="4" s="1"/>
  <c r="Z1062" i="4" s="1"/>
  <c r="Z1063" i="4" s="1"/>
  <c r="Z1064" i="4" s="1"/>
  <c r="Z1065" i="4" s="1"/>
  <c r="Z1066" i="4" s="1"/>
  <c r="Z1067" i="4" s="1"/>
  <c r="Z1068" i="4" s="1"/>
  <c r="Z1069" i="4" s="1"/>
  <c r="Z1070" i="4" s="1"/>
  <c r="Z1071" i="4" s="1"/>
  <c r="Z1072" i="4" s="1"/>
  <c r="Z1073" i="4" s="1"/>
  <c r="Z1074" i="4" s="1"/>
  <c r="Z1075" i="4" s="1"/>
  <c r="Z1076" i="4" s="1"/>
  <c r="Z1077" i="4" s="1"/>
  <c r="Z1078" i="4" s="1"/>
  <c r="Z1079" i="4" s="1"/>
  <c r="Z1080" i="4" s="1"/>
  <c r="Z1081" i="4" s="1"/>
  <c r="Z1082" i="4" s="1"/>
  <c r="Z1083" i="4" s="1"/>
  <c r="Z1084" i="4" s="1"/>
  <c r="Z1085" i="4" s="1"/>
  <c r="Z1086" i="4" s="1"/>
  <c r="Z1087" i="4" s="1"/>
  <c r="Z1088" i="4" s="1"/>
  <c r="Z1089" i="4" s="1"/>
  <c r="Z1090" i="4" s="1"/>
  <c r="Z1091" i="4" s="1"/>
  <c r="Z1092" i="4" s="1"/>
  <c r="Z1093" i="4" s="1"/>
  <c r="Z1094" i="4" s="1"/>
  <c r="Z1095" i="4" s="1"/>
  <c r="Z1096" i="4" s="1"/>
  <c r="Z1097" i="4" s="1"/>
  <c r="Z1098" i="4" s="1"/>
  <c r="Z1099" i="4" s="1"/>
  <c r="Z1100" i="4" s="1"/>
  <c r="Z1101" i="4" s="1"/>
  <c r="Z1102" i="4" s="1"/>
  <c r="Z1103" i="4" s="1"/>
  <c r="Z1104" i="4" s="1"/>
  <c r="Z1105" i="4" s="1"/>
  <c r="Z1106" i="4" s="1"/>
  <c r="Z1107" i="4" s="1"/>
  <c r="Z1108" i="4" s="1"/>
  <c r="Z1109" i="4" s="1"/>
  <c r="Z1110" i="4" s="1"/>
  <c r="Z1111" i="4" s="1"/>
  <c r="Z1112" i="4" s="1"/>
  <c r="Z1113" i="4" s="1"/>
  <c r="Z1114" i="4" s="1"/>
  <c r="Z1115" i="4" s="1"/>
  <c r="Z1116" i="4" s="1"/>
  <c r="Z1117" i="4" s="1"/>
  <c r="Z1118" i="4" s="1"/>
  <c r="Z1119" i="4" s="1"/>
  <c r="Z1120" i="4" s="1"/>
  <c r="Z1121" i="4" s="1"/>
  <c r="Z1122" i="4" s="1"/>
  <c r="Z1123" i="4" s="1"/>
  <c r="Z1124" i="4" s="1"/>
  <c r="Z1125" i="4" s="1"/>
  <c r="Z1126" i="4" s="1"/>
  <c r="Z1127" i="4" s="1"/>
  <c r="Z1128" i="4" s="1"/>
  <c r="Z1129" i="4" s="1"/>
  <c r="Z1130" i="4" s="1"/>
  <c r="Z1131" i="4" s="1"/>
  <c r="Z1132" i="4" s="1"/>
  <c r="Z1133" i="4" s="1"/>
  <c r="Z1134" i="4" s="1"/>
  <c r="Z1135" i="4" s="1"/>
  <c r="Z1136" i="4" s="1"/>
  <c r="Z1137" i="4" s="1"/>
  <c r="Z1138" i="4" s="1"/>
  <c r="Z1139" i="4" s="1"/>
  <c r="Z1140" i="4" s="1"/>
  <c r="Z1141" i="4" s="1"/>
  <c r="Z1142" i="4" s="1"/>
  <c r="Z1143" i="4" s="1"/>
  <c r="Z1144" i="4" s="1"/>
  <c r="Z1145" i="4" s="1"/>
  <c r="Z1146" i="4" s="1"/>
  <c r="Z1147" i="4" s="1"/>
  <c r="Z1148" i="4" s="1"/>
  <c r="Z1149" i="4" s="1"/>
  <c r="Z1150" i="4" s="1"/>
  <c r="Z1151" i="4" s="1"/>
  <c r="Z1152" i="4" s="1"/>
  <c r="Z1153" i="4" s="1"/>
  <c r="Z1154" i="4" s="1"/>
  <c r="Z1155" i="4" s="1"/>
  <c r="Z1156" i="4" s="1"/>
  <c r="Z1157" i="4" s="1"/>
  <c r="Z1158" i="4" s="1"/>
  <c r="Z1159" i="4" s="1"/>
  <c r="Z1160" i="4" s="1"/>
  <c r="Z1161" i="4" s="1"/>
  <c r="Z1162" i="4" s="1"/>
  <c r="Z1163" i="4" s="1"/>
  <c r="Z1164" i="4" s="1"/>
  <c r="Z1165" i="4" s="1"/>
  <c r="Z1166" i="4" s="1"/>
  <c r="Z1167" i="4" s="1"/>
  <c r="Z1168" i="4" s="1"/>
  <c r="Z1169" i="4" s="1"/>
  <c r="Z1170" i="4" s="1"/>
  <c r="Z1171" i="4" s="1"/>
  <c r="Z1172" i="4" s="1"/>
  <c r="Z1173" i="4" s="1"/>
  <c r="Z1174" i="4" s="1"/>
  <c r="Z1175" i="4" s="1"/>
  <c r="Z1176" i="4" s="1"/>
  <c r="Z1177" i="4" s="1"/>
  <c r="Z1178" i="4" s="1"/>
  <c r="Z1179" i="4" s="1"/>
  <c r="Z1180" i="4" s="1"/>
  <c r="Z1181" i="4" s="1"/>
  <c r="Z1182" i="4" s="1"/>
  <c r="Z1183" i="4" s="1"/>
  <c r="Z1184" i="4" s="1"/>
  <c r="Z1185" i="4" s="1"/>
  <c r="Z1186" i="4" s="1"/>
  <c r="Z1187" i="4" s="1"/>
  <c r="Z1188" i="4" s="1"/>
  <c r="Z1189" i="4" s="1"/>
  <c r="Z1190" i="4" s="1"/>
  <c r="Z1191" i="4" s="1"/>
  <c r="Z1192" i="4" s="1"/>
  <c r="Z1193" i="4" s="1"/>
  <c r="Z1194" i="4" s="1"/>
  <c r="Z1195" i="4" s="1"/>
  <c r="Z1196" i="4" s="1"/>
  <c r="Z1197" i="4" s="1"/>
  <c r="Z1198" i="4" s="1"/>
  <c r="Z1199" i="4" s="1"/>
  <c r="Z1200" i="4" s="1"/>
  <c r="Z1201" i="4" s="1"/>
  <c r="Z1202" i="4" s="1"/>
  <c r="Z1203" i="4" s="1"/>
  <c r="Z1204" i="4" s="1"/>
  <c r="Z1205" i="4" s="1"/>
  <c r="Z1206" i="4" s="1"/>
  <c r="Z1207" i="4" s="1"/>
  <c r="Z1208" i="4" s="1"/>
  <c r="Z1209" i="4" s="1"/>
  <c r="Z1210" i="4" s="1"/>
  <c r="Z1211" i="4" s="1"/>
  <c r="Z1212" i="4" s="1"/>
  <c r="Z1213" i="4" s="1"/>
  <c r="Z1214" i="4" s="1"/>
  <c r="Z1215" i="4" s="1"/>
  <c r="Z1216" i="4" s="1"/>
  <c r="Z1217" i="4" s="1"/>
  <c r="Z1218" i="4" s="1"/>
  <c r="Z1219" i="4" s="1"/>
  <c r="Z1220" i="4" s="1"/>
  <c r="Z1221" i="4" s="1"/>
  <c r="Z1222" i="4" s="1"/>
  <c r="Z1223" i="4" s="1"/>
  <c r="Z1224" i="4" s="1"/>
  <c r="Z1225" i="4" s="1"/>
  <c r="Z1226" i="4" s="1"/>
  <c r="Z1227" i="4" s="1"/>
  <c r="Z1228" i="4" s="1"/>
  <c r="Z1229" i="4" s="1"/>
  <c r="Z1230" i="4" s="1"/>
  <c r="Z1231" i="4" s="1"/>
  <c r="Z1232" i="4" s="1"/>
  <c r="Z1233" i="4" s="1"/>
  <c r="Z1234" i="4" s="1"/>
  <c r="Z1235" i="4" s="1"/>
  <c r="Z1236" i="4" s="1"/>
  <c r="Z1237" i="4" s="1"/>
  <c r="Z1238" i="4" s="1"/>
  <c r="Z1239" i="4" s="1"/>
  <c r="Z1240" i="4" s="1"/>
  <c r="Z1241" i="4" s="1"/>
  <c r="Z1242" i="4" s="1"/>
  <c r="Z1243" i="4" s="1"/>
  <c r="Z1244" i="4" s="1"/>
  <c r="Z1245" i="4" s="1"/>
  <c r="Z1246" i="4" s="1"/>
  <c r="Z1247" i="4" s="1"/>
  <c r="Z1248" i="4" s="1"/>
  <c r="Z1249" i="4" s="1"/>
  <c r="Z1250" i="4" s="1"/>
  <c r="Z1251" i="4" s="1"/>
  <c r="Z1252" i="4" s="1"/>
  <c r="Z1253" i="4" s="1"/>
  <c r="Z1254" i="4" s="1"/>
  <c r="Z1255" i="4" s="1"/>
  <c r="Z1256" i="4" s="1"/>
  <c r="Z1257" i="4" s="1"/>
  <c r="Z1258" i="4" s="1"/>
  <c r="Z1259" i="4" s="1"/>
  <c r="Z1260" i="4" s="1"/>
  <c r="Z1261" i="4" s="1"/>
  <c r="Z1262" i="4" s="1"/>
  <c r="Z1263" i="4" s="1"/>
  <c r="Z1264" i="4" s="1"/>
  <c r="Z1265" i="4" s="1"/>
  <c r="Z1266" i="4" s="1"/>
  <c r="Z1267" i="4" s="1"/>
  <c r="Z1268" i="4" s="1"/>
  <c r="Z1269" i="4" s="1"/>
  <c r="Z1270" i="4" s="1"/>
  <c r="Z1271" i="4" s="1"/>
  <c r="Z1272" i="4" s="1"/>
  <c r="Z1273" i="4" s="1"/>
  <c r="Z1274" i="4" s="1"/>
  <c r="Z1275" i="4" s="1"/>
  <c r="Z1276" i="4" s="1"/>
  <c r="Z1277" i="4" s="1"/>
  <c r="Z1278" i="4" s="1"/>
  <c r="Z1279" i="4" s="1"/>
  <c r="Z1280" i="4" s="1"/>
  <c r="Z1281" i="4" s="1"/>
  <c r="Z1282" i="4" s="1"/>
  <c r="Z1283" i="4" s="1"/>
  <c r="Z1284" i="4" s="1"/>
  <c r="Z1285" i="4" s="1"/>
  <c r="Z1286" i="4" s="1"/>
  <c r="Z1287" i="4" s="1"/>
  <c r="Z1288" i="4" s="1"/>
  <c r="Z1289" i="4" s="1"/>
  <c r="Z1290" i="4" s="1"/>
  <c r="Z1291" i="4" s="1"/>
  <c r="Z1292" i="4" s="1"/>
  <c r="Z1293" i="4" s="1"/>
  <c r="Z1294" i="4" s="1"/>
  <c r="Z1295" i="4" s="1"/>
  <c r="Z1296" i="4" s="1"/>
  <c r="Z1297" i="4" s="1"/>
  <c r="Z1298" i="4" s="1"/>
  <c r="Z1299" i="4" s="1"/>
  <c r="Z1300" i="4" s="1"/>
  <c r="Z1301" i="4" s="1"/>
  <c r="Z1302" i="4" s="1"/>
  <c r="Z1303" i="4" s="1"/>
  <c r="Z1304" i="4" s="1"/>
  <c r="Z1305" i="4" s="1"/>
  <c r="Z1306" i="4" s="1"/>
  <c r="Z1307" i="4" s="1"/>
  <c r="Z1308" i="4" s="1"/>
  <c r="Z1309" i="4" s="1"/>
  <c r="Z1310" i="4" s="1"/>
  <c r="Z1311" i="4" s="1"/>
  <c r="Z1312" i="4" s="1"/>
  <c r="Z1313" i="4" s="1"/>
  <c r="Z1314" i="4" s="1"/>
  <c r="Z1315" i="4" s="1"/>
  <c r="Z1316" i="4" s="1"/>
  <c r="Z1317" i="4" s="1"/>
  <c r="Z1318" i="4" s="1"/>
  <c r="Z1319" i="4" s="1"/>
  <c r="Z1320" i="4" s="1"/>
  <c r="Z1321" i="4" s="1"/>
  <c r="Z1322" i="4" s="1"/>
  <c r="Z1323" i="4" s="1"/>
  <c r="Z1324" i="4" s="1"/>
  <c r="Z1325" i="4" s="1"/>
  <c r="Z1326" i="4" s="1"/>
  <c r="Z1327" i="4" s="1"/>
  <c r="Z1328" i="4" s="1"/>
  <c r="Z1329" i="4" s="1"/>
  <c r="Z1330" i="4" s="1"/>
  <c r="Z1331" i="4" s="1"/>
  <c r="Z1332" i="4" s="1"/>
  <c r="Z1333" i="4" s="1"/>
  <c r="Z1334" i="4" s="1"/>
  <c r="Z1335" i="4" s="1"/>
  <c r="Z1336" i="4" s="1"/>
  <c r="Z1337" i="4" s="1"/>
  <c r="Z1338" i="4" s="1"/>
  <c r="Z1339" i="4" s="1"/>
  <c r="Z1340" i="4" s="1"/>
  <c r="Z1341" i="4" s="1"/>
  <c r="Z1342" i="4" s="1"/>
  <c r="Z1343" i="4" s="1"/>
  <c r="Z1344" i="4" s="1"/>
  <c r="Z1345" i="4" s="1"/>
  <c r="Z1346" i="4" s="1"/>
  <c r="Z1347" i="4" s="1"/>
  <c r="Z1348" i="4" s="1"/>
  <c r="Z1349" i="4" s="1"/>
  <c r="Z1350" i="4" s="1"/>
  <c r="Z1351" i="4" s="1"/>
  <c r="Z1352" i="4" s="1"/>
  <c r="Z1353" i="4" s="1"/>
  <c r="Z1354" i="4" s="1"/>
  <c r="Z1355" i="4" s="1"/>
  <c r="Z1356" i="4" s="1"/>
  <c r="Z1357" i="4" s="1"/>
  <c r="Z1358" i="4" s="1"/>
  <c r="Z1359" i="4" s="1"/>
  <c r="Z1360" i="4" s="1"/>
  <c r="Z1361" i="4" s="1"/>
  <c r="Z1362" i="4" s="1"/>
  <c r="Z1363" i="4" s="1"/>
  <c r="Z1364" i="4" s="1"/>
  <c r="Z1365" i="4" s="1"/>
  <c r="Z1366" i="4" s="1"/>
  <c r="Z1367" i="4" s="1"/>
  <c r="Z1368" i="4" s="1"/>
  <c r="Z1369" i="4" s="1"/>
  <c r="Z1370" i="4" s="1"/>
  <c r="Z1371" i="4" s="1"/>
  <c r="Z1372" i="4" s="1"/>
  <c r="Z1373" i="4" s="1"/>
  <c r="Z1374" i="4" s="1"/>
  <c r="Z1375" i="4" s="1"/>
  <c r="Z1376" i="4" s="1"/>
  <c r="Z1377" i="4" s="1"/>
  <c r="Z1378" i="4" s="1"/>
  <c r="Z1379" i="4" s="1"/>
  <c r="Z1380" i="4" s="1"/>
  <c r="Z1381" i="4" s="1"/>
  <c r="Z1382" i="4" s="1"/>
  <c r="Z1383" i="4" s="1"/>
  <c r="Z1384" i="4" s="1"/>
  <c r="Z1385" i="4" s="1"/>
  <c r="Z1386" i="4" s="1"/>
  <c r="Z1387" i="4" s="1"/>
  <c r="Z1388" i="4" s="1"/>
  <c r="Z1389" i="4" s="1"/>
  <c r="Z1390" i="4" s="1"/>
  <c r="Z1391" i="4" s="1"/>
  <c r="Z1392" i="4" s="1"/>
  <c r="Z1393" i="4" s="1"/>
  <c r="Z1394" i="4" s="1"/>
  <c r="Z1395" i="4" s="1"/>
  <c r="Z1396" i="4" s="1"/>
  <c r="Z1397" i="4" s="1"/>
  <c r="Z1398" i="4" s="1"/>
  <c r="Z1399" i="4" s="1"/>
  <c r="Z1400" i="4" s="1"/>
  <c r="Z1401" i="4" s="1"/>
  <c r="Z1402" i="4" s="1"/>
  <c r="Z1403" i="4" s="1"/>
  <c r="Z1404" i="4" s="1"/>
  <c r="Z1405" i="4" s="1"/>
  <c r="Z1406" i="4" s="1"/>
  <c r="Z1407" i="4" s="1"/>
  <c r="Z1408" i="4" s="1"/>
  <c r="Z1409" i="4" s="1"/>
  <c r="Z1410" i="4" s="1"/>
  <c r="Z1411" i="4" s="1"/>
  <c r="Z1412" i="4" s="1"/>
  <c r="Z1413" i="4" s="1"/>
  <c r="Z1414" i="4" s="1"/>
  <c r="Z1415" i="4" s="1"/>
  <c r="Z1416" i="4" s="1"/>
  <c r="Z1417" i="4" s="1"/>
  <c r="Z1418" i="4" s="1"/>
  <c r="Z1419" i="4" s="1"/>
  <c r="Z1420" i="4" s="1"/>
  <c r="Z1421" i="4" s="1"/>
  <c r="Z1422" i="4" s="1"/>
  <c r="Z1423" i="4" s="1"/>
  <c r="Z1424" i="4" s="1"/>
  <c r="Z1425" i="4" s="1"/>
  <c r="Z1426" i="4" s="1"/>
  <c r="Z1427" i="4" s="1"/>
  <c r="Z1428" i="4" s="1"/>
  <c r="Z1429" i="4" s="1"/>
  <c r="Z1430" i="4" s="1"/>
  <c r="Z1431" i="4" s="1"/>
  <c r="Z1432" i="4" s="1"/>
  <c r="Z1433" i="4" s="1"/>
  <c r="Z1434" i="4" s="1"/>
  <c r="Z1435" i="4" s="1"/>
  <c r="Z1436" i="4" s="1"/>
  <c r="Z1437" i="4" s="1"/>
  <c r="Z1438" i="4" s="1"/>
  <c r="Z1439" i="4" s="1"/>
  <c r="Z1440" i="4" s="1"/>
  <c r="Z1441" i="4" s="1"/>
  <c r="Z1442" i="4" s="1"/>
  <c r="Z1443" i="4" s="1"/>
  <c r="Z1444" i="4" s="1"/>
  <c r="Z1445" i="4" s="1"/>
  <c r="Z1446" i="4" s="1"/>
  <c r="Z1447" i="4" s="1"/>
  <c r="Z1448" i="4" s="1"/>
  <c r="Z1449" i="4" s="1"/>
  <c r="Z1450" i="4" s="1"/>
  <c r="Z1451" i="4" s="1"/>
  <c r="Z1452" i="4" s="1"/>
  <c r="Z1453" i="4" s="1"/>
  <c r="Z1454" i="4" s="1"/>
  <c r="Z1455" i="4" s="1"/>
  <c r="Z1456" i="4" s="1"/>
  <c r="Z1457" i="4" s="1"/>
  <c r="Z1458" i="4" s="1"/>
  <c r="Z1459" i="4" s="1"/>
  <c r="Z1460" i="4" s="1"/>
  <c r="Z1461" i="4" s="1"/>
  <c r="Z1462" i="4" s="1"/>
  <c r="Z1463" i="4" s="1"/>
  <c r="Z1464" i="4" s="1"/>
  <c r="Z1465" i="4" s="1"/>
  <c r="Z1466" i="4" s="1"/>
  <c r="Z1467" i="4" s="1"/>
  <c r="Z1468" i="4" s="1"/>
  <c r="Z1469" i="4" s="1"/>
  <c r="Z1470" i="4" s="1"/>
  <c r="Z1471" i="4" s="1"/>
  <c r="Z1472" i="4" s="1"/>
  <c r="Z1473" i="4" s="1"/>
  <c r="Z1474" i="4" s="1"/>
  <c r="Z1475" i="4" s="1"/>
  <c r="Z1476" i="4" s="1"/>
  <c r="Z1477" i="4" s="1"/>
  <c r="Z1478" i="4" s="1"/>
  <c r="Z1479" i="4" s="1"/>
  <c r="Z1480" i="4" s="1"/>
  <c r="Z1481" i="4" s="1"/>
  <c r="Z1482" i="4" s="1"/>
  <c r="Z1483" i="4" s="1"/>
  <c r="Z1484" i="4" s="1"/>
  <c r="Z1485" i="4" s="1"/>
  <c r="Z1486" i="4" s="1"/>
  <c r="Z1487" i="4" s="1"/>
  <c r="Z1488" i="4" s="1"/>
  <c r="Z1489" i="4" s="1"/>
  <c r="Z1490" i="4" s="1"/>
  <c r="Z1491" i="4" s="1"/>
  <c r="Z1492" i="4" s="1"/>
  <c r="Z1493" i="4" s="1"/>
  <c r="Z1494" i="4" s="1"/>
  <c r="Z1495" i="4" s="1"/>
  <c r="Z1496" i="4" s="1"/>
  <c r="Z1497" i="4" s="1"/>
  <c r="Z1498" i="4" s="1"/>
  <c r="Z1499" i="4" s="1"/>
  <c r="Z1500" i="4" s="1"/>
  <c r="Z1501" i="4" s="1"/>
  <c r="Z1502" i="4" s="1"/>
  <c r="Z1503" i="4" s="1"/>
  <c r="Z1504" i="4" s="1"/>
  <c r="Z1505" i="4" s="1"/>
  <c r="Z1506" i="4" s="1"/>
  <c r="Z1507" i="4" s="1"/>
  <c r="Z1508" i="4" s="1"/>
  <c r="Z1509" i="4" s="1"/>
  <c r="Z1510" i="4" s="1"/>
  <c r="Z1511" i="4" s="1"/>
  <c r="Z1512" i="4" s="1"/>
  <c r="Z1513" i="4" s="1"/>
  <c r="Z1514" i="4" s="1"/>
  <c r="Z1515" i="4" s="1"/>
  <c r="Z1516" i="4" s="1"/>
  <c r="Z1517" i="4" s="1"/>
  <c r="Z1518" i="4" s="1"/>
  <c r="Z1519" i="4" s="1"/>
  <c r="Z1520" i="4" s="1"/>
  <c r="Z1521" i="4" s="1"/>
  <c r="Z1522" i="4" s="1"/>
  <c r="Z1523" i="4" s="1"/>
  <c r="Z1524" i="4" s="1"/>
  <c r="Z1525" i="4" s="1"/>
  <c r="Z1526" i="4" s="1"/>
  <c r="Z1527" i="4" s="1"/>
  <c r="Z1528" i="4" s="1"/>
  <c r="Z1529" i="4" s="1"/>
  <c r="Z1530" i="4" s="1"/>
  <c r="Z1531" i="4" s="1"/>
  <c r="Z1532" i="4" s="1"/>
  <c r="Z1533" i="4" s="1"/>
  <c r="Z1534" i="4" s="1"/>
  <c r="Z1535" i="4" s="1"/>
  <c r="Z1536" i="4" s="1"/>
  <c r="Z1537" i="4" s="1"/>
  <c r="Z1538" i="4" s="1"/>
  <c r="Z1539" i="4" s="1"/>
  <c r="Z1540" i="4" s="1"/>
  <c r="Z1541" i="4" s="1"/>
  <c r="Z1542" i="4" s="1"/>
  <c r="Z1543" i="4" s="1"/>
  <c r="Z1544" i="4" s="1"/>
  <c r="Z1545" i="4" s="1"/>
  <c r="Z1546" i="4" s="1"/>
  <c r="Z1547" i="4" s="1"/>
  <c r="Z1548" i="4" s="1"/>
  <c r="Z1549" i="4" s="1"/>
  <c r="Z1550" i="4" s="1"/>
  <c r="Z1551" i="4" s="1"/>
  <c r="Z1552" i="4" s="1"/>
  <c r="Z1553" i="4" s="1"/>
  <c r="Z1554" i="4" s="1"/>
  <c r="Z1555" i="4" s="1"/>
  <c r="Z1556" i="4" s="1"/>
  <c r="Z1557" i="4" s="1"/>
  <c r="Z1558" i="4" s="1"/>
  <c r="Z1559" i="4" s="1"/>
  <c r="Z1560" i="4" s="1"/>
  <c r="Z1561" i="4" s="1"/>
  <c r="Z1562" i="4" s="1"/>
  <c r="Z1563" i="4" s="1"/>
  <c r="Z1564" i="4" s="1"/>
  <c r="Z1565" i="4" s="1"/>
  <c r="Z1566" i="4" s="1"/>
  <c r="Z1567" i="4" s="1"/>
  <c r="Z1568" i="4" s="1"/>
  <c r="Z1569" i="4" s="1"/>
  <c r="Z1570" i="4" s="1"/>
  <c r="Z1571" i="4" s="1"/>
  <c r="Z1572" i="4" s="1"/>
  <c r="Z1573" i="4" s="1"/>
  <c r="Z1574" i="4" s="1"/>
  <c r="Z1575" i="4" s="1"/>
  <c r="Z1576" i="4" s="1"/>
  <c r="Z1577" i="4" s="1"/>
  <c r="Z1578" i="4" s="1"/>
  <c r="Z1579" i="4" s="1"/>
  <c r="Z1580" i="4" s="1"/>
  <c r="Z1581" i="4" s="1"/>
  <c r="Z1582" i="4" s="1"/>
  <c r="Z1583" i="4" s="1"/>
  <c r="Z1584" i="4" s="1"/>
  <c r="Z1585" i="4" s="1"/>
  <c r="Z1586" i="4" s="1"/>
  <c r="Z1587" i="4" s="1"/>
  <c r="Z1588" i="4" s="1"/>
  <c r="Z1589" i="4" s="1"/>
  <c r="Z1590" i="4" s="1"/>
  <c r="Z1591" i="4" s="1"/>
  <c r="Z1592" i="4" s="1"/>
  <c r="Z1593" i="4" s="1"/>
  <c r="Z1594" i="4" s="1"/>
  <c r="Z1595" i="4" s="1"/>
  <c r="Z1596" i="4" s="1"/>
  <c r="Z1597" i="4" s="1"/>
  <c r="Z1598" i="4" s="1"/>
  <c r="Z1599" i="4" s="1"/>
  <c r="Z1600" i="4" s="1"/>
  <c r="Z1601" i="4" s="1"/>
  <c r="Z1602" i="4" s="1"/>
  <c r="Z1603" i="4" s="1"/>
  <c r="Z1604" i="4" s="1"/>
  <c r="Z1605" i="4" s="1"/>
  <c r="Z1606" i="4" s="1"/>
  <c r="Z1607" i="4" s="1"/>
  <c r="Z1608" i="4" s="1"/>
  <c r="Z1609" i="4" s="1"/>
  <c r="Z1610" i="4" s="1"/>
  <c r="Z1611" i="4" s="1"/>
  <c r="Z1612" i="4" s="1"/>
  <c r="Z1613" i="4" s="1"/>
  <c r="Z1614" i="4" s="1"/>
  <c r="Z1615" i="4" s="1"/>
  <c r="Z1616" i="4" s="1"/>
  <c r="Z1617" i="4" s="1"/>
  <c r="Z1618" i="4" s="1"/>
  <c r="Z1619" i="4" s="1"/>
  <c r="Z1620" i="4" s="1"/>
  <c r="Z1621" i="4" s="1"/>
  <c r="Z1622" i="4" s="1"/>
  <c r="Z1623" i="4" s="1"/>
  <c r="Z1624" i="4" s="1"/>
  <c r="Z1625" i="4" s="1"/>
  <c r="Z1626" i="4" s="1"/>
  <c r="Z1627" i="4" s="1"/>
  <c r="Z1628" i="4" s="1"/>
  <c r="Z1629" i="4" s="1"/>
  <c r="Z1630" i="4" s="1"/>
  <c r="Z1631" i="4" s="1"/>
  <c r="Z1632" i="4" s="1"/>
  <c r="Z1633" i="4" s="1"/>
  <c r="Z1634" i="4" s="1"/>
  <c r="Z1635" i="4" s="1"/>
  <c r="Z1636" i="4" s="1"/>
  <c r="Z1637" i="4" s="1"/>
  <c r="Z1638" i="4" s="1"/>
  <c r="Z1639" i="4" s="1"/>
  <c r="Z1640" i="4" s="1"/>
  <c r="Z1641" i="4" s="1"/>
  <c r="Z1642" i="4" s="1"/>
  <c r="Z1643" i="4" s="1"/>
  <c r="Z1644" i="4" s="1"/>
  <c r="Z1645" i="4" s="1"/>
  <c r="Z1646" i="4" s="1"/>
  <c r="Z1647" i="4" s="1"/>
  <c r="Z1648" i="4" s="1"/>
  <c r="Z1649" i="4" s="1"/>
  <c r="Z1650" i="4" s="1"/>
  <c r="Z1651" i="4" s="1"/>
  <c r="Z1652" i="4" s="1"/>
  <c r="Z1653" i="4" s="1"/>
  <c r="Z1654" i="4" s="1"/>
  <c r="Z1655" i="4" s="1"/>
  <c r="Z1656" i="4" s="1"/>
  <c r="Z1657" i="4" s="1"/>
  <c r="Z1658" i="4" s="1"/>
  <c r="Z1659" i="4" s="1"/>
  <c r="Z1660" i="4" s="1"/>
  <c r="Z1661" i="4" s="1"/>
  <c r="Z1662" i="4" s="1"/>
  <c r="Z1663" i="4" s="1"/>
  <c r="Z1664" i="4" s="1"/>
  <c r="Z1665" i="4" s="1"/>
  <c r="Z1666" i="4" s="1"/>
  <c r="Z1667" i="4" s="1"/>
  <c r="Z1668" i="4" s="1"/>
  <c r="Z1669" i="4" s="1"/>
  <c r="Z1670" i="4" s="1"/>
  <c r="Z1671" i="4" s="1"/>
  <c r="Z1672" i="4" s="1"/>
  <c r="Z1673" i="4" s="1"/>
  <c r="Z1674" i="4" s="1"/>
  <c r="Z1675" i="4" s="1"/>
  <c r="Z1676" i="4" s="1"/>
  <c r="Z1677" i="4" s="1"/>
  <c r="Z1678" i="4" s="1"/>
  <c r="Z1679" i="4" s="1"/>
  <c r="Z1680" i="4" s="1"/>
  <c r="Z1681" i="4" s="1"/>
  <c r="Z1682" i="4" s="1"/>
  <c r="Z1683" i="4" s="1"/>
  <c r="Z1684" i="4" s="1"/>
  <c r="Z1685" i="4" s="1"/>
  <c r="Z1686" i="4" s="1"/>
  <c r="Z1687" i="4" s="1"/>
  <c r="Z1688" i="4" s="1"/>
  <c r="Z1689" i="4" s="1"/>
  <c r="Z1690" i="4" s="1"/>
  <c r="Z1691" i="4" s="1"/>
  <c r="Z1692" i="4" s="1"/>
  <c r="Z1693" i="4" s="1"/>
  <c r="Z1694" i="4" s="1"/>
  <c r="Z1695" i="4" s="1"/>
  <c r="Z1696" i="4" s="1"/>
  <c r="Z1697" i="4" s="1"/>
  <c r="Z1698" i="4" s="1"/>
  <c r="Z1699" i="4" s="1"/>
  <c r="Z1700" i="4" s="1"/>
  <c r="Z1701" i="4" s="1"/>
  <c r="Z1702" i="4" s="1"/>
  <c r="Z1703" i="4" s="1"/>
  <c r="Z1704" i="4" s="1"/>
  <c r="Z1705" i="4" s="1"/>
  <c r="Z1706" i="4" s="1"/>
  <c r="Z1707" i="4" s="1"/>
  <c r="Z1708" i="4" s="1"/>
  <c r="Z1709" i="4" s="1"/>
  <c r="Z1710" i="4" s="1"/>
  <c r="Z1711" i="4" s="1"/>
  <c r="Z1712" i="4" s="1"/>
  <c r="Z1713" i="4" s="1"/>
  <c r="Z1714" i="4" s="1"/>
  <c r="Z1715" i="4" s="1"/>
  <c r="Z1716" i="4" s="1"/>
  <c r="Z1717" i="4" s="1"/>
  <c r="Z1718" i="4" s="1"/>
  <c r="Z1719" i="4" s="1"/>
  <c r="Z1720" i="4" s="1"/>
  <c r="Z1721" i="4" s="1"/>
  <c r="Z1722" i="4" s="1"/>
  <c r="Z1723" i="4" s="1"/>
  <c r="Z1724" i="4" s="1"/>
  <c r="Z1725" i="4" s="1"/>
  <c r="Z1726" i="4" s="1"/>
  <c r="Z1727" i="4" s="1"/>
  <c r="Z1728" i="4" s="1"/>
  <c r="Z1729" i="4" s="1"/>
  <c r="Z1730" i="4" s="1"/>
  <c r="Z1731" i="4" s="1"/>
  <c r="Z1732" i="4" s="1"/>
  <c r="Z1733" i="4" s="1"/>
  <c r="Z1734" i="4" s="1"/>
  <c r="Z1735" i="4" s="1"/>
  <c r="Z1736" i="4" s="1"/>
  <c r="Z1737" i="4" s="1"/>
  <c r="Z1738" i="4" s="1"/>
  <c r="Z1739" i="4" s="1"/>
  <c r="Z1740" i="4" s="1"/>
  <c r="Z1741" i="4" s="1"/>
  <c r="Z1742" i="4" s="1"/>
  <c r="Z1743" i="4" s="1"/>
  <c r="Z1744" i="4" s="1"/>
  <c r="Z1745" i="4" s="1"/>
  <c r="Z1746" i="4" s="1"/>
  <c r="Z1747" i="4" s="1"/>
  <c r="Z1748" i="4" s="1"/>
  <c r="Z1749" i="4" s="1"/>
  <c r="Z1750" i="4" s="1"/>
  <c r="Z1751" i="4" s="1"/>
  <c r="Z1752" i="4" s="1"/>
  <c r="Z1753" i="4" s="1"/>
  <c r="Z1754" i="4" s="1"/>
  <c r="Z1755" i="4" s="1"/>
  <c r="Z1756" i="4" s="1"/>
  <c r="Z1757" i="4" s="1"/>
  <c r="Z1758" i="4" s="1"/>
  <c r="Z1759" i="4" s="1"/>
  <c r="Z1760" i="4" s="1"/>
  <c r="Z1761" i="4" s="1"/>
  <c r="Z1762" i="4" s="1"/>
  <c r="Z1763" i="4" s="1"/>
  <c r="Z1764" i="4" s="1"/>
  <c r="Z1765" i="4" s="1"/>
  <c r="Z1766" i="4" s="1"/>
  <c r="Z1767" i="4" s="1"/>
  <c r="Z1768" i="4" s="1"/>
  <c r="Z1769" i="4" s="1"/>
  <c r="Z1770" i="4" s="1"/>
  <c r="Z1771" i="4" s="1"/>
  <c r="Z1772" i="4" s="1"/>
  <c r="Z1773" i="4" s="1"/>
  <c r="Z1774" i="4" s="1"/>
  <c r="Z1775" i="4" s="1"/>
  <c r="Z1776" i="4" s="1"/>
  <c r="Z1777" i="4" s="1"/>
  <c r="Z1778" i="4" s="1"/>
  <c r="Z1779" i="4" s="1"/>
  <c r="Z1780" i="4" s="1"/>
  <c r="Z1781" i="4" s="1"/>
  <c r="Z1782" i="4" s="1"/>
  <c r="Z1783" i="4" s="1"/>
  <c r="Z1784" i="4" s="1"/>
  <c r="Z1785" i="4" s="1"/>
  <c r="Z1786" i="4" s="1"/>
  <c r="Z1787" i="4" s="1"/>
  <c r="Z1788" i="4" s="1"/>
  <c r="Z1789" i="4" s="1"/>
  <c r="Z1790" i="4" s="1"/>
  <c r="Z1791" i="4" s="1"/>
  <c r="Z1792" i="4" s="1"/>
  <c r="Z1793" i="4" s="1"/>
  <c r="Z1794" i="4" s="1"/>
  <c r="Z1795" i="4" s="1"/>
  <c r="Z1796" i="4" s="1"/>
  <c r="Z1797" i="4" s="1"/>
  <c r="Z1798" i="4" s="1"/>
  <c r="Z1799" i="4" s="1"/>
  <c r="Z1800" i="4" s="1"/>
  <c r="Z1801" i="4" s="1"/>
  <c r="Z1802" i="4" s="1"/>
  <c r="Z1803" i="4" s="1"/>
  <c r="Z1804" i="4" s="1"/>
  <c r="Z1805" i="4" s="1"/>
  <c r="Z1806" i="4" s="1"/>
  <c r="Z1807" i="4" s="1"/>
  <c r="Z1808" i="4" s="1"/>
  <c r="Z1809" i="4" s="1"/>
  <c r="Z1810" i="4" s="1"/>
  <c r="Z1811" i="4" s="1"/>
  <c r="Z1812" i="4" s="1"/>
  <c r="Z1813" i="4" s="1"/>
  <c r="Z1814" i="4" s="1"/>
  <c r="Z1815" i="4" s="1"/>
  <c r="Z1816" i="4" s="1"/>
  <c r="Z1817" i="4" s="1"/>
  <c r="Z1818" i="4" s="1"/>
  <c r="Z1819" i="4" s="1"/>
  <c r="Z1820" i="4" s="1"/>
  <c r="Z1821" i="4" s="1"/>
  <c r="Z1822" i="4" s="1"/>
  <c r="Z1823" i="4" s="1"/>
  <c r="Z1824" i="4" s="1"/>
  <c r="Z1825" i="4" s="1"/>
  <c r="Z1826" i="4" s="1"/>
  <c r="Z1827" i="4" s="1"/>
  <c r="Z1828" i="4" s="1"/>
  <c r="Z1829" i="4" s="1"/>
  <c r="Z1830" i="4" s="1"/>
  <c r="Z1831" i="4" s="1"/>
  <c r="Z1832" i="4" s="1"/>
  <c r="Z1833" i="4" s="1"/>
  <c r="Z1834" i="4" s="1"/>
  <c r="Z1835" i="4" s="1"/>
  <c r="Z1836" i="4" s="1"/>
  <c r="Z1837" i="4" s="1"/>
  <c r="Z1838" i="4" s="1"/>
  <c r="Z1839" i="4" s="1"/>
  <c r="Z1840" i="4" s="1"/>
  <c r="Z1841" i="4" s="1"/>
  <c r="Z1842" i="4" s="1"/>
  <c r="Z1843" i="4" s="1"/>
  <c r="Z1844" i="4" s="1"/>
  <c r="Z1845" i="4" s="1"/>
  <c r="Z1846" i="4" s="1"/>
  <c r="Z1847" i="4" s="1"/>
  <c r="Z1848" i="4" s="1"/>
  <c r="Z1849" i="4" s="1"/>
  <c r="Z1850" i="4" s="1"/>
  <c r="Z1851" i="4" s="1"/>
  <c r="Z1852" i="4" s="1"/>
  <c r="Z1853" i="4" s="1"/>
  <c r="Z1854" i="4" s="1"/>
  <c r="Z1855" i="4" s="1"/>
  <c r="Z1856" i="4" s="1"/>
  <c r="Z1857" i="4" s="1"/>
  <c r="Z1858" i="4" s="1"/>
  <c r="Z1859" i="4" s="1"/>
  <c r="Z1860" i="4" s="1"/>
  <c r="Z1861" i="4" s="1"/>
  <c r="Z1862" i="4" s="1"/>
  <c r="Z1863" i="4" s="1"/>
  <c r="Z1864" i="4" s="1"/>
  <c r="Z1865" i="4" s="1"/>
  <c r="Z1866" i="4" s="1"/>
  <c r="Z1867" i="4" s="1"/>
  <c r="Z1868" i="4" s="1"/>
  <c r="Z1869" i="4" s="1"/>
  <c r="Z1870" i="4" s="1"/>
  <c r="Z1871" i="4" s="1"/>
  <c r="Z1872" i="4" s="1"/>
  <c r="Z1873" i="4" s="1"/>
  <c r="Z1874" i="4" s="1"/>
  <c r="Z1875" i="4" s="1"/>
  <c r="Z1876" i="4" s="1"/>
  <c r="Z1877" i="4" s="1"/>
  <c r="Z1878" i="4" s="1"/>
  <c r="Z1879" i="4" s="1"/>
  <c r="Z1880" i="4" s="1"/>
  <c r="Z1881" i="4" s="1"/>
  <c r="Z1882" i="4" s="1"/>
  <c r="Z1883" i="4" s="1"/>
  <c r="Z1884" i="4" s="1"/>
  <c r="Z1885" i="4" s="1"/>
  <c r="Z1886" i="4" s="1"/>
  <c r="Z1887" i="4" s="1"/>
  <c r="Z1888" i="4" s="1"/>
  <c r="Z1889" i="4" s="1"/>
  <c r="Z1890" i="4" s="1"/>
  <c r="Z1891" i="4" s="1"/>
  <c r="Z1892" i="4" s="1"/>
  <c r="Z1893" i="4" s="1"/>
  <c r="Z1894" i="4" s="1"/>
  <c r="Z1895" i="4" s="1"/>
  <c r="Z1896" i="4" s="1"/>
  <c r="Z1897" i="4" s="1"/>
  <c r="Z1898" i="4" s="1"/>
  <c r="Z1899" i="4" s="1"/>
  <c r="Z1900" i="4" s="1"/>
  <c r="Z1901" i="4" s="1"/>
  <c r="Z1902" i="4" s="1"/>
  <c r="Z1903" i="4" s="1"/>
  <c r="Z1904" i="4" s="1"/>
  <c r="Z1905" i="4" s="1"/>
  <c r="Z1906" i="4" s="1"/>
  <c r="Z1907" i="4" s="1"/>
  <c r="Z1908" i="4" s="1"/>
  <c r="Z1909" i="4" s="1"/>
  <c r="Z1910" i="4" s="1"/>
  <c r="Z1911" i="4" s="1"/>
  <c r="Z1912" i="4" s="1"/>
  <c r="Z1913" i="4" s="1"/>
  <c r="Z1914" i="4" s="1"/>
  <c r="Z1915" i="4" s="1"/>
  <c r="Z1916" i="4" s="1"/>
  <c r="Z1917" i="4" s="1"/>
  <c r="Z1918" i="4" s="1"/>
  <c r="Z1919" i="4" s="1"/>
  <c r="Z1920" i="4" s="1"/>
  <c r="Z1921" i="4" s="1"/>
  <c r="Z1922" i="4" s="1"/>
  <c r="Z1923" i="4" s="1"/>
  <c r="Z1924" i="4" s="1"/>
  <c r="Z1925" i="4" s="1"/>
  <c r="Z1926" i="4" s="1"/>
  <c r="Z1927" i="4" s="1"/>
  <c r="Z1928" i="4" s="1"/>
  <c r="Z1929" i="4" s="1"/>
  <c r="Z1930" i="4" s="1"/>
  <c r="Z1931" i="4" s="1"/>
  <c r="Z1932" i="4" s="1"/>
  <c r="Z1933" i="4" s="1"/>
  <c r="Z1934" i="4" s="1"/>
  <c r="Z1935" i="4" s="1"/>
  <c r="Z1936" i="4" s="1"/>
  <c r="Z1937" i="4" s="1"/>
  <c r="Z1938" i="4" s="1"/>
  <c r="Z1939" i="4" s="1"/>
  <c r="Z1940" i="4" s="1"/>
  <c r="Z1941" i="4" s="1"/>
  <c r="Z1942" i="4" s="1"/>
  <c r="Z1943" i="4" s="1"/>
  <c r="Z1944" i="4" s="1"/>
  <c r="Z1945" i="4" s="1"/>
  <c r="Z1946" i="4" s="1"/>
  <c r="Z1947" i="4" s="1"/>
  <c r="Z1948" i="4" s="1"/>
  <c r="Z1949" i="4" s="1"/>
  <c r="Z1950" i="4" s="1"/>
  <c r="Z1951" i="4" s="1"/>
  <c r="Z1952" i="4" s="1"/>
  <c r="Z1953" i="4" s="1"/>
  <c r="Z1954" i="4" s="1"/>
  <c r="Z1955" i="4" s="1"/>
  <c r="Z1956" i="4" s="1"/>
  <c r="Z1957" i="4" s="1"/>
  <c r="Z1958" i="4" s="1"/>
  <c r="Z1959" i="4" s="1"/>
  <c r="Z1960" i="4" s="1"/>
  <c r="Z1961" i="4" s="1"/>
  <c r="Z1962" i="4" s="1"/>
  <c r="Z1963" i="4" s="1"/>
  <c r="Z1964" i="4" s="1"/>
  <c r="Z1965" i="4" s="1"/>
  <c r="Z1966" i="4" s="1"/>
  <c r="Z1967" i="4" s="1"/>
  <c r="Z1968" i="4" s="1"/>
  <c r="Z1969" i="4" s="1"/>
  <c r="Z1970" i="4" s="1"/>
  <c r="Z1971" i="4" s="1"/>
  <c r="Z1972" i="4" s="1"/>
  <c r="Z1973" i="4" s="1"/>
  <c r="Z1974" i="4" s="1"/>
  <c r="Z1975" i="4" s="1"/>
  <c r="Z1976" i="4" s="1"/>
  <c r="Z1977" i="4" s="1"/>
  <c r="Z1978" i="4" s="1"/>
  <c r="Z1979" i="4" s="1"/>
  <c r="Z1980" i="4" s="1"/>
  <c r="Z1981" i="4" s="1"/>
  <c r="Z1982" i="4" s="1"/>
  <c r="Z1983" i="4" s="1"/>
  <c r="Z1984" i="4" s="1"/>
  <c r="Z1985" i="4" s="1"/>
  <c r="Z1986" i="4" s="1"/>
  <c r="Z1987" i="4" s="1"/>
  <c r="Z1988" i="4" s="1"/>
  <c r="Z1989" i="4" s="1"/>
  <c r="Z1990" i="4" s="1"/>
  <c r="Z1991" i="4" s="1"/>
  <c r="Z1992" i="4" s="1"/>
  <c r="Z1993" i="4" s="1"/>
  <c r="Z1994" i="4" s="1"/>
  <c r="Z1995" i="4" s="1"/>
  <c r="Z1996" i="4" s="1"/>
  <c r="Z1997" i="4" s="1"/>
  <c r="Z1998" i="4" s="1"/>
  <c r="Z1999" i="4" s="1"/>
  <c r="Z2000" i="4" s="1"/>
  <c r="Z2001" i="4" s="1"/>
  <c r="Z2002" i="4" s="1"/>
  <c r="Z2003" i="4" s="1"/>
  <c r="Z2004" i="4" s="1"/>
  <c r="Z2005" i="4" s="1"/>
  <c r="Z2006" i="4" s="1"/>
  <c r="Z2007" i="4" s="1"/>
  <c r="Z2008" i="4" s="1"/>
  <c r="Z2009" i="4" s="1"/>
  <c r="Z2010" i="4" s="1"/>
  <c r="Z2011" i="4" s="1"/>
  <c r="Z2012" i="4" s="1"/>
  <c r="Z2013" i="4" s="1"/>
  <c r="Z2014" i="4" s="1"/>
  <c r="Z2015" i="4" s="1"/>
  <c r="Z2016" i="4" s="1"/>
  <c r="Z2017" i="4" s="1"/>
  <c r="Z2018" i="4" s="1"/>
  <c r="Z2019" i="4" s="1"/>
  <c r="Z2020" i="4" s="1"/>
  <c r="Z2021" i="4" s="1"/>
  <c r="Z2022" i="4" s="1"/>
  <c r="Z2023" i="4" s="1"/>
  <c r="Z2024" i="4" s="1"/>
  <c r="Z2025" i="4" s="1"/>
  <c r="Z2026" i="4" s="1"/>
  <c r="Z2027" i="4" s="1"/>
  <c r="Z2028" i="4" s="1"/>
  <c r="Z2029" i="4" s="1"/>
  <c r="Z2030" i="4" s="1"/>
  <c r="Z2031" i="4" s="1"/>
  <c r="Z2032" i="4" s="1"/>
  <c r="Z2033" i="4" s="1"/>
  <c r="Z2034" i="4" s="1"/>
  <c r="Z2035" i="4" s="1"/>
  <c r="Z2036" i="4" s="1"/>
  <c r="Z2037" i="4" s="1"/>
  <c r="Z2038" i="4" s="1"/>
  <c r="Z2039" i="4" s="1"/>
  <c r="Z2040" i="4" s="1"/>
  <c r="Z2041" i="4" s="1"/>
  <c r="Z2042" i="4" s="1"/>
  <c r="Z2043" i="4" s="1"/>
  <c r="Z2044" i="4" s="1"/>
  <c r="Z2045" i="4" s="1"/>
  <c r="Z2046" i="4" s="1"/>
  <c r="Z2047" i="4" s="1"/>
  <c r="Z2048" i="4" s="1"/>
  <c r="Z2049" i="4" s="1"/>
  <c r="Z2050" i="4" s="1"/>
  <c r="Z2051" i="4" s="1"/>
  <c r="Z2052" i="4" s="1"/>
  <c r="Z2053" i="4" s="1"/>
  <c r="Z2054" i="4" s="1"/>
  <c r="Z2055" i="4" s="1"/>
  <c r="Z2056" i="4" s="1"/>
  <c r="Z2057" i="4" s="1"/>
  <c r="Z2058" i="4" s="1"/>
  <c r="Z2059" i="4" s="1"/>
  <c r="Z2060" i="4" s="1"/>
  <c r="Z2061" i="4" s="1"/>
  <c r="Z2062" i="4" s="1"/>
  <c r="Z2063" i="4" s="1"/>
  <c r="Z2064" i="4" s="1"/>
  <c r="Z2065" i="4" s="1"/>
  <c r="Z2066" i="4" s="1"/>
  <c r="Z2067" i="4" s="1"/>
  <c r="Z2068" i="4" s="1"/>
  <c r="Z2069" i="4" s="1"/>
  <c r="Z2070" i="4" s="1"/>
  <c r="Z2071" i="4" s="1"/>
  <c r="Z2072" i="4" s="1"/>
  <c r="Z2073" i="4" s="1"/>
  <c r="Z2074" i="4" s="1"/>
  <c r="Z2075" i="4" s="1"/>
  <c r="Z2076" i="4" s="1"/>
  <c r="Z2077" i="4" s="1"/>
  <c r="Z2078" i="4" s="1"/>
  <c r="Z2079" i="4" s="1"/>
  <c r="Z2080" i="4" s="1"/>
  <c r="Z2081" i="4" s="1"/>
  <c r="Z2082" i="4" s="1"/>
  <c r="Z2083" i="4" s="1"/>
  <c r="Z2084" i="4" s="1"/>
  <c r="Z2085" i="4" s="1"/>
  <c r="Z2086" i="4" s="1"/>
  <c r="Z2087" i="4" s="1"/>
  <c r="Z2088" i="4" s="1"/>
  <c r="Z2089" i="4" s="1"/>
  <c r="Z2090" i="4" s="1"/>
  <c r="Z2091" i="4" s="1"/>
  <c r="Z2092" i="4" s="1"/>
  <c r="Z2093" i="4" s="1"/>
  <c r="Z2094" i="4" s="1"/>
  <c r="Z2095" i="4" s="1"/>
  <c r="Z2096" i="4" s="1"/>
  <c r="Z2097" i="4" s="1"/>
  <c r="Z2098" i="4" s="1"/>
  <c r="Z2099" i="4" s="1"/>
  <c r="Z2100" i="4" s="1"/>
  <c r="Z2101" i="4" s="1"/>
  <c r="Z2102" i="4" s="1"/>
  <c r="Z2103" i="4" s="1"/>
  <c r="Z2104" i="4" s="1"/>
  <c r="Z2105" i="4" s="1"/>
  <c r="Z2106" i="4" s="1"/>
  <c r="Z2107" i="4" s="1"/>
  <c r="Z2108" i="4" s="1"/>
  <c r="Z2109" i="4" s="1"/>
  <c r="Z2110" i="4" s="1"/>
  <c r="Z2111" i="4" s="1"/>
  <c r="Z2112" i="4" s="1"/>
  <c r="Z2113" i="4" s="1"/>
  <c r="Z2114" i="4" s="1"/>
  <c r="Z2115" i="4" s="1"/>
  <c r="Z2116" i="4" s="1"/>
  <c r="Z2117" i="4" s="1"/>
  <c r="Z2118" i="4" s="1"/>
  <c r="Z2119" i="4" s="1"/>
  <c r="Z2120" i="4" s="1"/>
  <c r="Z2121" i="4" s="1"/>
  <c r="Z2122" i="4" s="1"/>
  <c r="Z2123" i="4" s="1"/>
  <c r="Z2124" i="4" s="1"/>
  <c r="Z2125" i="4" s="1"/>
  <c r="Z2126" i="4" s="1"/>
  <c r="Z2127" i="4" s="1"/>
  <c r="Z2128" i="4" s="1"/>
  <c r="Z2129" i="4" s="1"/>
  <c r="Z2130" i="4" s="1"/>
  <c r="Z2131" i="4" s="1"/>
  <c r="Z2132" i="4" s="1"/>
  <c r="Z2133" i="4" s="1"/>
  <c r="Z2134" i="4" s="1"/>
  <c r="Z2135" i="4" s="1"/>
  <c r="Z2136" i="4" s="1"/>
  <c r="Z2137" i="4" s="1"/>
  <c r="Z2138" i="4" s="1"/>
  <c r="Z2139" i="4" s="1"/>
  <c r="Z2140" i="4" s="1"/>
  <c r="Z2141" i="4" s="1"/>
  <c r="Z2142" i="4" s="1"/>
  <c r="Z2143" i="4" s="1"/>
  <c r="Z2144" i="4" s="1"/>
  <c r="Z2145" i="4" s="1"/>
  <c r="Z2146" i="4" s="1"/>
  <c r="Z2147" i="4" s="1"/>
  <c r="Z2148" i="4" s="1"/>
  <c r="Z2149" i="4" s="1"/>
  <c r="Z2150" i="4" s="1"/>
  <c r="Z2151" i="4" s="1"/>
  <c r="Z2152" i="4" s="1"/>
  <c r="Z2153" i="4" s="1"/>
  <c r="Z2154" i="4" s="1"/>
  <c r="Z2155" i="4" s="1"/>
  <c r="Z2156" i="4" s="1"/>
  <c r="Z2157" i="4" s="1"/>
  <c r="Z2158" i="4" s="1"/>
  <c r="Z2159" i="4" s="1"/>
  <c r="Z2160" i="4" s="1"/>
  <c r="Z2161" i="4" s="1"/>
  <c r="Z2162" i="4" s="1"/>
  <c r="Z2163" i="4" s="1"/>
  <c r="Z2164" i="4" s="1"/>
  <c r="Z2165" i="4" s="1"/>
  <c r="Z2166" i="4" s="1"/>
  <c r="Z2167" i="4" s="1"/>
  <c r="Z2168" i="4" s="1"/>
  <c r="Z2169" i="4" s="1"/>
  <c r="Z2170" i="4" s="1"/>
  <c r="Z2171" i="4" s="1"/>
  <c r="Z2172" i="4" s="1"/>
  <c r="Z2173" i="4" s="1"/>
  <c r="Z2174" i="4" s="1"/>
  <c r="Z2175" i="4" s="1"/>
  <c r="Z2176" i="4" s="1"/>
  <c r="Z2177" i="4" s="1"/>
  <c r="Z2178" i="4" s="1"/>
  <c r="Z2179" i="4" s="1"/>
  <c r="Z2180" i="4" s="1"/>
  <c r="Z2181" i="4" s="1"/>
  <c r="Z2182" i="4" s="1"/>
  <c r="Z2183" i="4" s="1"/>
  <c r="Z2184" i="4" s="1"/>
  <c r="Z2185" i="4" s="1"/>
  <c r="Z2186" i="4" s="1"/>
  <c r="Z2187" i="4" s="1"/>
  <c r="Z2188" i="4" s="1"/>
  <c r="Z2189" i="4" s="1"/>
  <c r="Z2190" i="4" s="1"/>
  <c r="Z2191" i="4" s="1"/>
  <c r="Z2192" i="4" s="1"/>
  <c r="Z2193" i="4" s="1"/>
  <c r="Z2194" i="4" s="1"/>
  <c r="Z2195" i="4" s="1"/>
  <c r="Z2196" i="4" s="1"/>
  <c r="Z2197" i="4" s="1"/>
  <c r="Z2198" i="4" s="1"/>
  <c r="Z2199" i="4" s="1"/>
  <c r="Z2200" i="4" s="1"/>
  <c r="Z2201" i="4" s="1"/>
  <c r="Z2202" i="4" s="1"/>
  <c r="Z2203" i="4" s="1"/>
  <c r="Z2204" i="4" s="1"/>
  <c r="Z2205" i="4" s="1"/>
  <c r="Z2206" i="4" s="1"/>
  <c r="Z2207" i="4" s="1"/>
  <c r="Z2208" i="4" s="1"/>
  <c r="Z2209" i="4" s="1"/>
  <c r="Z2210" i="4" s="1"/>
  <c r="Z2211" i="4" s="1"/>
  <c r="Z2212" i="4" s="1"/>
  <c r="Z2213" i="4" s="1"/>
  <c r="Z2214" i="4" s="1"/>
  <c r="Z2215" i="4" s="1"/>
  <c r="Z2216" i="4" s="1"/>
  <c r="Z2217" i="4" s="1"/>
  <c r="Z2218" i="4" s="1"/>
  <c r="Z2219" i="4" s="1"/>
  <c r="Z2220" i="4" s="1"/>
  <c r="Z2221" i="4" s="1"/>
  <c r="Z2222" i="4" s="1"/>
  <c r="Z2223" i="4" s="1"/>
  <c r="Z2224" i="4" s="1"/>
  <c r="Z2225" i="4" s="1"/>
  <c r="Z2226" i="4" s="1"/>
  <c r="Z2227" i="4" s="1"/>
  <c r="Z2228" i="4" s="1"/>
  <c r="Z2229" i="4" s="1"/>
  <c r="Z2230" i="4" s="1"/>
  <c r="Z2231" i="4" s="1"/>
  <c r="Z2232" i="4" s="1"/>
  <c r="Z2233" i="4" s="1"/>
  <c r="Z2234" i="4" s="1"/>
  <c r="Z2235" i="4" s="1"/>
  <c r="Z2236" i="4" s="1"/>
  <c r="Z2237" i="4" s="1"/>
  <c r="Z2238" i="4" s="1"/>
  <c r="Z2239" i="4" s="1"/>
  <c r="Z2240" i="4" s="1"/>
  <c r="Z2241" i="4" s="1"/>
  <c r="Z2242" i="4" s="1"/>
  <c r="Z2243" i="4" s="1"/>
  <c r="Z2244" i="4" s="1"/>
  <c r="Z2245" i="4" s="1"/>
  <c r="Z2246" i="4" s="1"/>
  <c r="Z2247" i="4" s="1"/>
  <c r="Z2248" i="4" s="1"/>
  <c r="Z2249" i="4" s="1"/>
  <c r="Z2250" i="4" s="1"/>
  <c r="Z2251" i="4" s="1"/>
  <c r="Z2252" i="4" s="1"/>
  <c r="Z2253" i="4" s="1"/>
  <c r="Z2254" i="4" s="1"/>
  <c r="Z2255" i="4" s="1"/>
  <c r="Z2256" i="4" s="1"/>
  <c r="Z2257" i="4" s="1"/>
  <c r="Z2258" i="4" s="1"/>
  <c r="Z2259" i="4" s="1"/>
  <c r="Z2260" i="4" s="1"/>
  <c r="Z2261" i="4" s="1"/>
  <c r="Z2262" i="4" s="1"/>
  <c r="Z2263" i="4" s="1"/>
  <c r="Z2264" i="4" s="1"/>
  <c r="Z2265" i="4" s="1"/>
  <c r="Z2266" i="4" s="1"/>
  <c r="Z2267" i="4" s="1"/>
  <c r="Z2268" i="4" s="1"/>
  <c r="Z2269" i="4" s="1"/>
  <c r="Z2270" i="4" s="1"/>
  <c r="Z2271" i="4" s="1"/>
  <c r="Z2272" i="4" s="1"/>
  <c r="Z2273" i="4" s="1"/>
  <c r="Z2274" i="4" s="1"/>
  <c r="Z2275" i="4" s="1"/>
  <c r="Z2276" i="4" s="1"/>
  <c r="Z2277" i="4" s="1"/>
  <c r="Z2278" i="4" s="1"/>
  <c r="Z2279" i="4" s="1"/>
  <c r="Z2280" i="4" s="1"/>
  <c r="Z2281" i="4" s="1"/>
  <c r="Z2282" i="4" s="1"/>
  <c r="Z2283" i="4" s="1"/>
  <c r="Z2284" i="4" s="1"/>
  <c r="Z2285" i="4" s="1"/>
  <c r="Z2286" i="4" s="1"/>
  <c r="Z2287" i="4" s="1"/>
  <c r="Z2288" i="4" s="1"/>
  <c r="Z2289" i="4" s="1"/>
  <c r="Z2290" i="4" s="1"/>
  <c r="Z2291" i="4" s="1"/>
  <c r="Z2292" i="4" s="1"/>
  <c r="Z2293" i="4" s="1"/>
  <c r="Z2294" i="4" s="1"/>
  <c r="Z2295" i="4" s="1"/>
  <c r="Z2296" i="4" s="1"/>
  <c r="Z2297" i="4" s="1"/>
  <c r="Z2298" i="4" s="1"/>
  <c r="Z2299" i="4" s="1"/>
  <c r="Z2300" i="4" s="1"/>
  <c r="Z2301" i="4" s="1"/>
  <c r="Z2302" i="4" s="1"/>
  <c r="Z2303" i="4" s="1"/>
  <c r="Z2304" i="4" s="1"/>
  <c r="Z2305" i="4" s="1"/>
  <c r="Z2306" i="4" s="1"/>
  <c r="Z2307" i="4" s="1"/>
  <c r="Z2308" i="4" s="1"/>
  <c r="Z2309" i="4" s="1"/>
  <c r="Z2310" i="4" s="1"/>
  <c r="Z2311" i="4" s="1"/>
  <c r="Z2312" i="4" s="1"/>
  <c r="Z2313" i="4" s="1"/>
  <c r="Z2314" i="4" s="1"/>
  <c r="Z2315" i="4" s="1"/>
  <c r="Z2316" i="4" s="1"/>
  <c r="Z2317" i="4" s="1"/>
  <c r="Z2318" i="4" s="1"/>
  <c r="Z2319" i="4" s="1"/>
  <c r="Z2320" i="4" s="1"/>
  <c r="Z2321" i="4" s="1"/>
  <c r="Z2322" i="4" s="1"/>
  <c r="Z2323" i="4" s="1"/>
  <c r="Z2324" i="4" s="1"/>
  <c r="Z2325" i="4" s="1"/>
  <c r="Z2326" i="4" s="1"/>
  <c r="Z2327" i="4" s="1"/>
  <c r="Z2328" i="4" s="1"/>
  <c r="Z2329" i="4" s="1"/>
  <c r="Z2330" i="4" s="1"/>
  <c r="Z2331" i="4" s="1"/>
  <c r="Z2332" i="4" s="1"/>
  <c r="Z2333" i="4" s="1"/>
  <c r="Z2334" i="4" s="1"/>
  <c r="Z2335" i="4" s="1"/>
  <c r="Z2336" i="4" s="1"/>
  <c r="Z2337" i="4" s="1"/>
  <c r="Z2338" i="4" s="1"/>
  <c r="Z2339" i="4" s="1"/>
  <c r="Z2340" i="4" s="1"/>
  <c r="Z2341" i="4" s="1"/>
  <c r="Z2342" i="4" s="1"/>
  <c r="Z2343" i="4" s="1"/>
  <c r="Z2344" i="4" s="1"/>
  <c r="Z2345" i="4" s="1"/>
  <c r="Z2346" i="4" s="1"/>
  <c r="Z2347" i="4" s="1"/>
  <c r="Z2348" i="4" s="1"/>
  <c r="Z2349" i="4" s="1"/>
  <c r="Z2350" i="4" s="1"/>
  <c r="Z2351" i="4" s="1"/>
  <c r="Z2352" i="4" s="1"/>
  <c r="Z2353" i="4" s="1"/>
  <c r="Z2354" i="4" s="1"/>
  <c r="Z2355" i="4" s="1"/>
  <c r="Z2356" i="4" s="1"/>
  <c r="Z2357" i="4" s="1"/>
  <c r="Z2358" i="4" s="1"/>
  <c r="Z2359" i="4" s="1"/>
  <c r="Z2360" i="4" s="1"/>
  <c r="Z2361" i="4" s="1"/>
  <c r="Z2362" i="4" s="1"/>
  <c r="Z2363" i="4" s="1"/>
  <c r="Z2364" i="4" s="1"/>
  <c r="Z2365" i="4" s="1"/>
  <c r="Z2366" i="4" s="1"/>
  <c r="Z2367" i="4" s="1"/>
  <c r="Z2368" i="4" s="1"/>
  <c r="Z2369" i="4" s="1"/>
  <c r="Z2370" i="4" s="1"/>
  <c r="Z2371" i="4" s="1"/>
  <c r="Z2372" i="4" s="1"/>
  <c r="Z2373" i="4" s="1"/>
  <c r="Z2374" i="4" s="1"/>
  <c r="Z2375" i="4" s="1"/>
  <c r="Z2376" i="4" s="1"/>
  <c r="Z2377" i="4" s="1"/>
  <c r="Z2378" i="4" s="1"/>
  <c r="Z2379" i="4" s="1"/>
  <c r="Z2380" i="4" s="1"/>
  <c r="Z2381" i="4" s="1"/>
  <c r="Z2382" i="4" s="1"/>
  <c r="Z2383" i="4" s="1"/>
  <c r="Z2384" i="4" s="1"/>
  <c r="Z2385" i="4" s="1"/>
  <c r="Z2386" i="4" s="1"/>
  <c r="Z2387" i="4" s="1"/>
  <c r="Z2388" i="4" s="1"/>
  <c r="Z2389" i="4" s="1"/>
  <c r="Z2390" i="4" s="1"/>
  <c r="Z2391" i="4" s="1"/>
  <c r="Z2392" i="4" s="1"/>
  <c r="Z2393" i="4" s="1"/>
  <c r="Z2394" i="4" s="1"/>
  <c r="Z2395" i="4" s="1"/>
  <c r="Z2396" i="4" s="1"/>
  <c r="Z2397" i="4" s="1"/>
  <c r="Z2398" i="4" s="1"/>
  <c r="Z2399" i="4" s="1"/>
  <c r="Z2400" i="4" s="1"/>
  <c r="Z2401" i="4" s="1"/>
  <c r="Z2402" i="4" s="1"/>
  <c r="Z2403" i="4" s="1"/>
  <c r="Z2404" i="4" s="1"/>
  <c r="Z2405" i="4" s="1"/>
  <c r="Z2406" i="4" s="1"/>
  <c r="Z2407" i="4" s="1"/>
  <c r="Z2408" i="4" s="1"/>
  <c r="Z2409" i="4" s="1"/>
  <c r="Z2410" i="4" s="1"/>
  <c r="Z2411" i="4" s="1"/>
  <c r="Z2412" i="4" s="1"/>
  <c r="Z2413" i="4" s="1"/>
  <c r="Z2414" i="4" s="1"/>
  <c r="Z2415" i="4" s="1"/>
  <c r="Z2416" i="4" s="1"/>
  <c r="Z2417" i="4" s="1"/>
  <c r="Z2418" i="4" s="1"/>
  <c r="Z2419" i="4" s="1"/>
  <c r="Z2420" i="4" s="1"/>
  <c r="Z2421" i="4" s="1"/>
  <c r="Z2422" i="4" s="1"/>
  <c r="Z2423" i="4" s="1"/>
  <c r="Z2424" i="4" s="1"/>
  <c r="Z2425" i="4" s="1"/>
  <c r="Z2426" i="4" s="1"/>
  <c r="Z2427" i="4" s="1"/>
  <c r="Z2428" i="4" s="1"/>
  <c r="Z2429" i="4" s="1"/>
  <c r="Z2430" i="4" s="1"/>
  <c r="Z2431" i="4" s="1"/>
  <c r="Z2432" i="4" s="1"/>
  <c r="Z2433" i="4" s="1"/>
  <c r="Z2434" i="4" s="1"/>
  <c r="Z2435" i="4" s="1"/>
  <c r="Z2436" i="4" s="1"/>
  <c r="Z2437" i="4" s="1"/>
  <c r="Z2438" i="4" s="1"/>
  <c r="Z2439" i="4" s="1"/>
  <c r="Z2440" i="4" s="1"/>
  <c r="Z2441" i="4" s="1"/>
  <c r="Z2442" i="4" s="1"/>
  <c r="Z2443" i="4" s="1"/>
  <c r="Z2444" i="4" s="1"/>
  <c r="Z2445" i="4" s="1"/>
  <c r="Z2446" i="4" s="1"/>
  <c r="Z2447" i="4" s="1"/>
  <c r="Z2448" i="4" s="1"/>
  <c r="Z2449" i="4" s="1"/>
  <c r="Z2450" i="4" s="1"/>
  <c r="Z2451" i="4" s="1"/>
  <c r="Z2452" i="4" s="1"/>
  <c r="Z2453" i="4" s="1"/>
  <c r="Z2454" i="4" s="1"/>
  <c r="Z2455" i="4" s="1"/>
  <c r="Z2456" i="4" s="1"/>
  <c r="Z2457" i="4" s="1"/>
  <c r="Z2458" i="4" s="1"/>
  <c r="Z2459" i="4" s="1"/>
  <c r="Z2460" i="4" s="1"/>
  <c r="Z2461" i="4" s="1"/>
  <c r="Z2462" i="4" s="1"/>
  <c r="Z2463" i="4" s="1"/>
  <c r="Z2464" i="4" s="1"/>
  <c r="Z2465" i="4" s="1"/>
  <c r="Z2466" i="4" s="1"/>
  <c r="Z2467" i="4" s="1"/>
  <c r="Z2468" i="4" s="1"/>
  <c r="Z2469" i="4" s="1"/>
  <c r="Z2470" i="4" s="1"/>
  <c r="Z2471" i="4" s="1"/>
  <c r="Z2472" i="4" s="1"/>
  <c r="Z2473" i="4" s="1"/>
  <c r="Z2474" i="4" s="1"/>
  <c r="Z2475" i="4" s="1"/>
  <c r="Z2476" i="4" s="1"/>
  <c r="Z2477" i="4" s="1"/>
  <c r="Z2478" i="4" s="1"/>
  <c r="Z2479" i="4" s="1"/>
  <c r="Z2480" i="4" s="1"/>
  <c r="Z2481" i="4" s="1"/>
  <c r="Z2482" i="4" s="1"/>
  <c r="Z2483" i="4" s="1"/>
  <c r="Z2484" i="4" s="1"/>
  <c r="Z2485" i="4" s="1"/>
  <c r="Z2486" i="4" s="1"/>
  <c r="Z2487" i="4" s="1"/>
  <c r="Z2488" i="4" s="1"/>
  <c r="Z2489" i="4" s="1"/>
  <c r="Z2490" i="4" s="1"/>
  <c r="Z2491" i="4" s="1"/>
  <c r="Z2492" i="4" s="1"/>
  <c r="Z2493" i="4" s="1"/>
  <c r="Z2494" i="4" s="1"/>
  <c r="Z2495" i="4" s="1"/>
  <c r="Z2496" i="4" s="1"/>
  <c r="Z2497" i="4" s="1"/>
  <c r="Z2498" i="4" s="1"/>
  <c r="Z2499" i="4" s="1"/>
  <c r="Z2500" i="4" s="1"/>
  <c r="Z2501" i="4" s="1"/>
  <c r="Z2502" i="4" s="1"/>
  <c r="Z2503" i="4" s="1"/>
  <c r="Z2504" i="4" s="1"/>
  <c r="Z2505" i="4" s="1"/>
  <c r="Z2506" i="4" s="1"/>
  <c r="Z2507" i="4" s="1"/>
  <c r="Z2508" i="4" s="1"/>
  <c r="Z2509" i="4" s="1"/>
  <c r="Z2510" i="4" s="1"/>
  <c r="Z2511" i="4" s="1"/>
  <c r="Z2512" i="4" s="1"/>
  <c r="Z2513" i="4" s="1"/>
  <c r="Z2514" i="4" s="1"/>
  <c r="Z2515" i="4" s="1"/>
  <c r="Z2516" i="4" s="1"/>
  <c r="Z2517" i="4" s="1"/>
  <c r="Z2518" i="4" s="1"/>
  <c r="Z2519" i="4" s="1"/>
  <c r="Z2520" i="4" s="1"/>
  <c r="Z2521" i="4" s="1"/>
  <c r="Z2522" i="4" s="1"/>
  <c r="Z2523" i="4" s="1"/>
  <c r="Z2524" i="4" s="1"/>
  <c r="Z2525" i="4" s="1"/>
  <c r="Z2526" i="4" s="1"/>
  <c r="Z2527" i="4" s="1"/>
  <c r="Z2528" i="4" s="1"/>
  <c r="Z2529" i="4" s="1"/>
  <c r="Z2530" i="4" s="1"/>
  <c r="Z2531" i="4" s="1"/>
  <c r="Z2532" i="4" s="1"/>
  <c r="Z2533" i="4" s="1"/>
  <c r="Z2534" i="4" s="1"/>
  <c r="Z2535" i="4" s="1"/>
  <c r="Z2536" i="4" s="1"/>
  <c r="Z2537" i="4" s="1"/>
  <c r="Z2538" i="4" s="1"/>
  <c r="Z2539" i="4" s="1"/>
  <c r="Z2540" i="4" s="1"/>
  <c r="Z2541" i="4" s="1"/>
  <c r="Z2542" i="4" s="1"/>
  <c r="Z2543" i="4" s="1"/>
  <c r="Z2544" i="4" s="1"/>
  <c r="Z2545" i="4" s="1"/>
  <c r="Z2546" i="4" s="1"/>
  <c r="Z2547" i="4" s="1"/>
  <c r="Z2548" i="4" s="1"/>
  <c r="Z2549" i="4" s="1"/>
  <c r="Z2550" i="4" s="1"/>
  <c r="Z2551" i="4" s="1"/>
  <c r="Z2552" i="4" s="1"/>
  <c r="Z2553" i="4" s="1"/>
  <c r="Z2554" i="4" s="1"/>
  <c r="Z2555" i="4" s="1"/>
  <c r="Z2556" i="4" s="1"/>
  <c r="Z2557" i="4" s="1"/>
  <c r="Z2558" i="4" s="1"/>
  <c r="Z2559" i="4" s="1"/>
  <c r="Z2560" i="4" s="1"/>
  <c r="Z2561" i="4" s="1"/>
  <c r="Z2562" i="4" s="1"/>
  <c r="Z2563" i="4" s="1"/>
  <c r="Z2564" i="4" s="1"/>
  <c r="Z2565" i="4" s="1"/>
  <c r="Z2566" i="4" s="1"/>
  <c r="Z2567" i="4" s="1"/>
  <c r="Z2568" i="4" s="1"/>
  <c r="Z2569" i="4" s="1"/>
  <c r="Z2570" i="4" s="1"/>
  <c r="Z2571" i="4" s="1"/>
  <c r="Z2572" i="4" s="1"/>
  <c r="Z2573" i="4" s="1"/>
  <c r="Z2574" i="4" s="1"/>
  <c r="Z2575" i="4" s="1"/>
  <c r="Z2576" i="4" s="1"/>
  <c r="Z2577" i="4" s="1"/>
  <c r="Z2578" i="4" s="1"/>
  <c r="Z2579" i="4" s="1"/>
  <c r="Z2580" i="4" s="1"/>
  <c r="Z2581" i="4" s="1"/>
  <c r="Z2582" i="4" s="1"/>
  <c r="Z2583" i="4" s="1"/>
  <c r="Z2584" i="4" s="1"/>
  <c r="Z2585" i="4" s="1"/>
  <c r="Z2586" i="4" s="1"/>
  <c r="Z2587" i="4" s="1"/>
  <c r="Z2588" i="4" s="1"/>
  <c r="Z2589" i="4" s="1"/>
  <c r="Z2590" i="4" s="1"/>
  <c r="Z2591" i="4" s="1"/>
  <c r="Z2592" i="4" s="1"/>
  <c r="Z2593" i="4" s="1"/>
  <c r="Z2594" i="4" s="1"/>
  <c r="Z2595" i="4" s="1"/>
  <c r="Z2596" i="4" s="1"/>
  <c r="Z2597" i="4" s="1"/>
  <c r="Z2598" i="4" s="1"/>
  <c r="Z2599" i="4" s="1"/>
  <c r="Z2600" i="4" s="1"/>
  <c r="Z2601" i="4" s="1"/>
  <c r="Z2602" i="4" s="1"/>
  <c r="Z2603" i="4" s="1"/>
  <c r="Z2604" i="4" s="1"/>
  <c r="Z2605" i="4" s="1"/>
  <c r="Z2606" i="4" s="1"/>
  <c r="Z2607" i="4" s="1"/>
  <c r="Z2608" i="4" s="1"/>
  <c r="Z2609" i="4" s="1"/>
  <c r="Z2610" i="4" s="1"/>
  <c r="Z2611" i="4" s="1"/>
  <c r="Z2612" i="4" s="1"/>
  <c r="Z2613" i="4" s="1"/>
  <c r="Z2614" i="4" s="1"/>
  <c r="Z2615" i="4" s="1"/>
  <c r="Z2616" i="4" s="1"/>
  <c r="Z2617" i="4" s="1"/>
  <c r="Z2618" i="4" s="1"/>
  <c r="Z2619" i="4" s="1"/>
  <c r="Z2620" i="4" s="1"/>
  <c r="Z2621" i="4" s="1"/>
  <c r="Z2622" i="4" s="1"/>
  <c r="Z2623" i="4" s="1"/>
  <c r="Z2624" i="4" s="1"/>
  <c r="Z2625" i="4" s="1"/>
  <c r="Z2626" i="4" s="1"/>
  <c r="Z2627" i="4" s="1"/>
  <c r="Z2628" i="4" s="1"/>
  <c r="Z2629" i="4" s="1"/>
  <c r="Z2630" i="4" s="1"/>
  <c r="Z2631" i="4" s="1"/>
  <c r="Z2632" i="4" s="1"/>
  <c r="Z2633" i="4" s="1"/>
  <c r="Z2634" i="4" s="1"/>
  <c r="Z2635" i="4" s="1"/>
  <c r="Z2636" i="4" s="1"/>
  <c r="Z2637" i="4" s="1"/>
  <c r="Z2638" i="4" s="1"/>
  <c r="Z2639" i="4" s="1"/>
  <c r="Z2640" i="4" s="1"/>
  <c r="Z2641" i="4" s="1"/>
  <c r="Z2642" i="4" s="1"/>
  <c r="Z2643" i="4" s="1"/>
  <c r="Z2644" i="4" s="1"/>
  <c r="Z2645" i="4" s="1"/>
  <c r="Z2646" i="4" s="1"/>
  <c r="Z2647" i="4" s="1"/>
  <c r="Z2648" i="4" s="1"/>
  <c r="Z2649" i="4" s="1"/>
  <c r="Z2650" i="4" s="1"/>
  <c r="Z2651" i="4" s="1"/>
  <c r="Z2652" i="4" s="1"/>
  <c r="Z2653" i="4" s="1"/>
  <c r="Z2654" i="4" s="1"/>
  <c r="Z2655" i="4" s="1"/>
  <c r="Z2656" i="4" s="1"/>
  <c r="Z2657" i="4" s="1"/>
  <c r="Z2658" i="4" s="1"/>
  <c r="Z2659" i="4" s="1"/>
  <c r="Z2660" i="4" s="1"/>
  <c r="Z2661" i="4" s="1"/>
  <c r="Z2662" i="4" s="1"/>
  <c r="Z2663" i="4" s="1"/>
  <c r="Z2664" i="4" s="1"/>
  <c r="Z2665" i="4" s="1"/>
  <c r="Z2666" i="4" s="1"/>
  <c r="Z2667" i="4" s="1"/>
  <c r="Z2668" i="4" s="1"/>
  <c r="Z2669" i="4" s="1"/>
  <c r="Z2670" i="4" s="1"/>
  <c r="Z2671" i="4" s="1"/>
  <c r="Z2672" i="4" s="1"/>
  <c r="Z2673" i="4" s="1"/>
  <c r="Z2674" i="4" s="1"/>
  <c r="Z2675" i="4" s="1"/>
  <c r="Z2676" i="4" s="1"/>
  <c r="Z2677" i="4" s="1"/>
  <c r="Z2678" i="4" s="1"/>
  <c r="Z2679" i="4" s="1"/>
  <c r="Z2680" i="4" s="1"/>
  <c r="Z2681" i="4" s="1"/>
  <c r="Z2682" i="4" s="1"/>
  <c r="Z2683" i="4" s="1"/>
  <c r="Z2684" i="4" s="1"/>
  <c r="Z2685" i="4" s="1"/>
  <c r="Z2686" i="4" s="1"/>
  <c r="Z2687" i="4" s="1"/>
  <c r="Z2688" i="4" s="1"/>
  <c r="Z2689" i="4" s="1"/>
  <c r="Z2690" i="4" s="1"/>
  <c r="Z2691" i="4" s="1"/>
  <c r="Z2692" i="4" s="1"/>
  <c r="Z2693" i="4" s="1"/>
  <c r="Z2694" i="4" s="1"/>
  <c r="Z2695" i="4" s="1"/>
  <c r="Z2696" i="4" s="1"/>
  <c r="Z2697" i="4" s="1"/>
  <c r="Z2698" i="4" s="1"/>
  <c r="Z2699" i="4" s="1"/>
  <c r="Z2700" i="4" s="1"/>
  <c r="Z2701" i="4" s="1"/>
  <c r="Z2702" i="4" s="1"/>
  <c r="Z2703" i="4" s="1"/>
  <c r="Z2704" i="4" s="1"/>
  <c r="Z2705" i="4" s="1"/>
  <c r="Z2706" i="4" s="1"/>
  <c r="Z2707" i="4" s="1"/>
  <c r="Z2708" i="4" s="1"/>
  <c r="Z2709" i="4" s="1"/>
  <c r="Z2710" i="4" s="1"/>
  <c r="Z2711" i="4" s="1"/>
  <c r="Z2712" i="4" s="1"/>
  <c r="Z2713" i="4" s="1"/>
  <c r="Z2714" i="4" s="1"/>
  <c r="Z2715" i="4" s="1"/>
  <c r="Z2716" i="4" s="1"/>
  <c r="Z2717" i="4" s="1"/>
  <c r="Z2718" i="4" s="1"/>
  <c r="Z2719" i="4" s="1"/>
  <c r="Z2720" i="4" s="1"/>
  <c r="Z2721" i="4" s="1"/>
  <c r="Z2722" i="4" s="1"/>
  <c r="Z2723" i="4" s="1"/>
  <c r="Z2724" i="4" s="1"/>
  <c r="Z2725" i="4" s="1"/>
  <c r="Z2726" i="4" s="1"/>
  <c r="Z2727" i="4" s="1"/>
  <c r="Z2728" i="4" s="1"/>
  <c r="Z2729" i="4" s="1"/>
  <c r="Z2730" i="4" s="1"/>
  <c r="Z2731" i="4" s="1"/>
  <c r="Z2732" i="4" s="1"/>
  <c r="Z2733" i="4" s="1"/>
  <c r="Z2734" i="4" s="1"/>
  <c r="Z2735" i="4" s="1"/>
  <c r="Z2736" i="4" s="1"/>
  <c r="Z2737" i="4" s="1"/>
  <c r="Z2738" i="4" s="1"/>
  <c r="Z2739" i="4" s="1"/>
  <c r="Z2740" i="4" s="1"/>
  <c r="Z2741" i="4" s="1"/>
  <c r="Z2742" i="4" s="1"/>
  <c r="Z2743" i="4" s="1"/>
  <c r="Z2744" i="4" s="1"/>
  <c r="Z2745" i="4" s="1"/>
  <c r="Z2746" i="4" s="1"/>
  <c r="Z2747" i="4" s="1"/>
  <c r="Z2748" i="4" s="1"/>
  <c r="Z2749" i="4" s="1"/>
  <c r="Z2750" i="4" s="1"/>
  <c r="Z2751" i="4" s="1"/>
  <c r="Z2752" i="4" s="1"/>
  <c r="Z2753" i="4" s="1"/>
  <c r="Z2754" i="4" s="1"/>
  <c r="Z2755" i="4" s="1"/>
  <c r="Z2756" i="4" s="1"/>
  <c r="Z2757" i="4" s="1"/>
  <c r="Z2758" i="4" s="1"/>
  <c r="Z2759" i="4" s="1"/>
  <c r="Z2760" i="4" s="1"/>
  <c r="Z2761" i="4" s="1"/>
  <c r="Z2762" i="4" s="1"/>
  <c r="Z2763" i="4" s="1"/>
  <c r="Z2764" i="4" s="1"/>
  <c r="Z2765" i="4" s="1"/>
  <c r="Z2766" i="4" s="1"/>
  <c r="Z2767" i="4" s="1"/>
  <c r="Z2768" i="4" s="1"/>
  <c r="Z2769" i="4" s="1"/>
  <c r="Z2770" i="4" s="1"/>
  <c r="Z2771" i="4" s="1"/>
  <c r="Z2772" i="4" s="1"/>
  <c r="Z2773" i="4" s="1"/>
  <c r="Z2774" i="4" s="1"/>
  <c r="Z2775" i="4" s="1"/>
  <c r="Z2776" i="4" s="1"/>
  <c r="Z2777" i="4" s="1"/>
  <c r="Z2778" i="4" s="1"/>
  <c r="Z2779" i="4" s="1"/>
  <c r="Z2780" i="4" s="1"/>
  <c r="Z2781" i="4" s="1"/>
  <c r="Z2782" i="4" s="1"/>
  <c r="Z2783" i="4" s="1"/>
  <c r="Z2784" i="4" s="1"/>
  <c r="Z2785" i="4" s="1"/>
  <c r="Z2786" i="4" s="1"/>
  <c r="Z2787" i="4" s="1"/>
  <c r="Z2788" i="4" s="1"/>
  <c r="Z2789" i="4" s="1"/>
  <c r="Z2790" i="4" s="1"/>
  <c r="Z2791" i="4" s="1"/>
  <c r="Z2792" i="4" s="1"/>
  <c r="Z2793" i="4" s="1"/>
  <c r="Z2794" i="4" s="1"/>
  <c r="Z2795" i="4" s="1"/>
  <c r="Z2796" i="4" s="1"/>
  <c r="Z2797" i="4" s="1"/>
  <c r="Z2798" i="4" s="1"/>
  <c r="Z2799" i="4" s="1"/>
  <c r="Z2800" i="4" s="1"/>
  <c r="Z2801" i="4" s="1"/>
  <c r="Z2802" i="4" s="1"/>
  <c r="Z2803" i="4" s="1"/>
  <c r="Z2804" i="4" s="1"/>
  <c r="Z2805" i="4" s="1"/>
  <c r="Z2806" i="4" s="1"/>
  <c r="Z2807" i="4" s="1"/>
  <c r="Z2808" i="4" s="1"/>
  <c r="Z2809" i="4" s="1"/>
  <c r="Z2810" i="4" s="1"/>
  <c r="Z2811" i="4" s="1"/>
  <c r="Z2812" i="4" s="1"/>
  <c r="Z2813" i="4" s="1"/>
  <c r="Z2814" i="4" s="1"/>
  <c r="Z2815" i="4" s="1"/>
  <c r="Z2816" i="4" s="1"/>
  <c r="Z2817" i="4" s="1"/>
  <c r="Z2818" i="4" s="1"/>
  <c r="Z2819" i="4" s="1"/>
  <c r="Z2820" i="4" s="1"/>
  <c r="Z2821" i="4" s="1"/>
  <c r="Z2822" i="4" s="1"/>
  <c r="Z2823" i="4" s="1"/>
  <c r="Z2824" i="4" s="1"/>
  <c r="Z2825" i="4" s="1"/>
  <c r="Z2826" i="4" s="1"/>
  <c r="Z2827" i="4" s="1"/>
  <c r="Z2828" i="4" s="1"/>
  <c r="Z2829" i="4" s="1"/>
  <c r="Z2830" i="4" s="1"/>
  <c r="Z2831" i="4" s="1"/>
  <c r="Z2832" i="4" s="1"/>
  <c r="Z2833" i="4" s="1"/>
  <c r="Z2834" i="4" s="1"/>
  <c r="Z2835" i="4" s="1"/>
  <c r="Z2836" i="4" s="1"/>
  <c r="Z2837" i="4" s="1"/>
  <c r="Z2838" i="4" s="1"/>
  <c r="Z2839" i="4" s="1"/>
  <c r="Z2840" i="4" s="1"/>
  <c r="Z2841" i="4" s="1"/>
  <c r="Z2842" i="4" s="1"/>
  <c r="Z2843" i="4" s="1"/>
  <c r="Z2844" i="4" s="1"/>
  <c r="Z2845" i="4" s="1"/>
  <c r="Z2846" i="4" s="1"/>
  <c r="Z2847" i="4" s="1"/>
  <c r="Z2848" i="4" s="1"/>
  <c r="Z2849" i="4" s="1"/>
  <c r="Z2850" i="4" s="1"/>
  <c r="Z2851" i="4" s="1"/>
  <c r="Z2852" i="4" s="1"/>
  <c r="Z2853" i="4" s="1"/>
  <c r="Z2854" i="4" s="1"/>
  <c r="Z2855" i="4" s="1"/>
  <c r="Z2856" i="4" s="1"/>
  <c r="Z2857" i="4" s="1"/>
  <c r="Z2858" i="4" s="1"/>
  <c r="Z2859" i="4" s="1"/>
  <c r="Z2860" i="4" s="1"/>
  <c r="Z2861" i="4" s="1"/>
  <c r="Z2862" i="4" s="1"/>
  <c r="Z2863" i="4" s="1"/>
  <c r="Z2864" i="4" s="1"/>
  <c r="Z2865" i="4" s="1"/>
  <c r="Z2866" i="4" s="1"/>
  <c r="Z2867" i="4" s="1"/>
  <c r="Z2868" i="4" s="1"/>
  <c r="Z2869" i="4" s="1"/>
  <c r="Z2870" i="4" s="1"/>
  <c r="Z2871" i="4" s="1"/>
  <c r="Z2872" i="4" s="1"/>
  <c r="Z2873" i="4" s="1"/>
  <c r="Z2874" i="4" s="1"/>
  <c r="Z2875" i="4" s="1"/>
  <c r="Z2876" i="4" s="1"/>
  <c r="Z2877" i="4" s="1"/>
  <c r="Z2878" i="4" s="1"/>
  <c r="Z2879" i="4" s="1"/>
  <c r="Z2880" i="4" s="1"/>
  <c r="Z2881" i="4" s="1"/>
  <c r="Z2882" i="4" s="1"/>
  <c r="Z2883" i="4" s="1"/>
  <c r="Z2884" i="4" s="1"/>
  <c r="Z2885" i="4" s="1"/>
  <c r="Z2886" i="4" s="1"/>
  <c r="Z2887" i="4" s="1"/>
  <c r="Z2888" i="4" s="1"/>
  <c r="Z2889" i="4" s="1"/>
  <c r="Z2890" i="4" s="1"/>
  <c r="Z2891" i="4" s="1"/>
  <c r="Z2892" i="4" s="1"/>
  <c r="Z2893" i="4" s="1"/>
  <c r="Z2894" i="4" s="1"/>
  <c r="Z2895" i="4" s="1"/>
  <c r="Z2896" i="4" s="1"/>
  <c r="Z2897" i="4" s="1"/>
  <c r="Z2898" i="4" s="1"/>
  <c r="Z2899" i="4" s="1"/>
  <c r="Z2900" i="4" s="1"/>
  <c r="Z2901" i="4" s="1"/>
  <c r="Z2902" i="4" s="1"/>
  <c r="Z2903" i="4" s="1"/>
  <c r="Z2904" i="4" s="1"/>
  <c r="Z2905" i="4" s="1"/>
  <c r="Z2906" i="4" s="1"/>
  <c r="Z2907" i="4" s="1"/>
  <c r="Z2908" i="4" s="1"/>
  <c r="Z2909" i="4" s="1"/>
  <c r="Z2910" i="4" s="1"/>
  <c r="Z2911" i="4" s="1"/>
  <c r="Z2912" i="4" s="1"/>
  <c r="Z2913" i="4" s="1"/>
  <c r="Z2914" i="4" s="1"/>
  <c r="Z2915" i="4" s="1"/>
  <c r="Z2916" i="4" s="1"/>
  <c r="Z2917" i="4" s="1"/>
  <c r="Z2918" i="4" s="1"/>
  <c r="Z2919" i="4" s="1"/>
  <c r="Z2920" i="4" s="1"/>
  <c r="Z2921" i="4" s="1"/>
  <c r="Z2922" i="4" s="1"/>
  <c r="Z2923" i="4" s="1"/>
  <c r="Z2924" i="4" s="1"/>
  <c r="Z2925" i="4" s="1"/>
  <c r="Z2926" i="4" s="1"/>
  <c r="Z2927" i="4" s="1"/>
  <c r="Z2928" i="4" s="1"/>
  <c r="Z2929" i="4" s="1"/>
  <c r="Z2930" i="4" s="1"/>
  <c r="Z2931" i="4" s="1"/>
  <c r="Z2932" i="4" s="1"/>
  <c r="Z2933" i="4" s="1"/>
  <c r="Z2934" i="4" s="1"/>
  <c r="Z2935" i="4" s="1"/>
  <c r="Z2936" i="4" s="1"/>
  <c r="Z2937" i="4" s="1"/>
  <c r="Z2938" i="4" s="1"/>
  <c r="Z2939" i="4" s="1"/>
  <c r="Z2940" i="4" s="1"/>
  <c r="Z2941" i="4" s="1"/>
  <c r="Z2942" i="4" s="1"/>
  <c r="Z2943" i="4" s="1"/>
  <c r="Z2944" i="4" s="1"/>
  <c r="Z2945" i="4" s="1"/>
  <c r="Z2946" i="4" s="1"/>
  <c r="Z2947" i="4" s="1"/>
  <c r="Z2948" i="4" s="1"/>
  <c r="Z2949" i="4" s="1"/>
  <c r="Z2950" i="4" s="1"/>
  <c r="Z2951" i="4" s="1"/>
  <c r="Z2952" i="4" s="1"/>
  <c r="Z2953" i="4" s="1"/>
  <c r="Z2954" i="4" s="1"/>
  <c r="Z2955" i="4" s="1"/>
  <c r="Z2956" i="4" s="1"/>
  <c r="Z2957" i="4" s="1"/>
  <c r="Z2958" i="4" s="1"/>
  <c r="Z2959" i="4" s="1"/>
  <c r="Z2960" i="4" s="1"/>
  <c r="Z2961" i="4" s="1"/>
  <c r="Z2962" i="4" s="1"/>
  <c r="Z2963" i="4" s="1"/>
  <c r="Z2964" i="4" s="1"/>
  <c r="Z2965" i="4" s="1"/>
  <c r="Z2966" i="4" s="1"/>
  <c r="Z2967" i="4" s="1"/>
  <c r="Z2968" i="4" s="1"/>
  <c r="Z2969" i="4" s="1"/>
  <c r="Z2970" i="4" s="1"/>
  <c r="Z2971" i="4" s="1"/>
  <c r="Z2972" i="4" s="1"/>
  <c r="Z2973" i="4" s="1"/>
  <c r="Z2974" i="4" s="1"/>
  <c r="Z2975" i="4" s="1"/>
  <c r="Z2976" i="4" s="1"/>
  <c r="Z2977" i="4" s="1"/>
  <c r="Z2978" i="4" s="1"/>
  <c r="Z2979" i="4" s="1"/>
  <c r="Z2980" i="4" s="1"/>
  <c r="Z2981" i="4" s="1"/>
  <c r="Z2982" i="4" s="1"/>
  <c r="Z2983" i="4" s="1"/>
  <c r="Z2984" i="4" s="1"/>
  <c r="Z2985" i="4" s="1"/>
  <c r="Z2986" i="4" s="1"/>
  <c r="Z2987" i="4" s="1"/>
  <c r="Z2988" i="4" s="1"/>
  <c r="Z2989" i="4" s="1"/>
  <c r="Z2990" i="4" s="1"/>
  <c r="Z2991" i="4" s="1"/>
  <c r="Z2992" i="4" s="1"/>
  <c r="Z2993" i="4" s="1"/>
  <c r="Z2994" i="4" s="1"/>
  <c r="Z2995" i="4" s="1"/>
  <c r="Z2996" i="4" s="1"/>
  <c r="Z2997" i="4" s="1"/>
  <c r="Z2998" i="4" s="1"/>
  <c r="Z2999" i="4" s="1"/>
  <c r="Z3000" i="4" s="1"/>
  <c r="Z3001" i="4" s="1"/>
  <c r="Z3002" i="4" s="1"/>
  <c r="Z3003" i="4" s="1"/>
  <c r="Z3004" i="4" s="1"/>
  <c r="Z3005" i="4" s="1"/>
  <c r="Z3006" i="4" s="1"/>
  <c r="BB2" i="2" l="1"/>
  <c r="J405" i="6" l="1"/>
  <c r="B318" i="6"/>
  <c r="B382" i="6"/>
  <c r="B446" i="6"/>
  <c r="B510" i="6"/>
  <c r="B574" i="6"/>
  <c r="B638" i="6"/>
  <c r="B702" i="6"/>
  <c r="B766" i="6"/>
  <c r="B303" i="6"/>
  <c r="B367" i="6"/>
  <c r="B431" i="6"/>
  <c r="B495" i="6"/>
  <c r="B559" i="6"/>
  <c r="B623" i="6"/>
  <c r="B687" i="6"/>
  <c r="B751" i="6"/>
  <c r="B344" i="6"/>
  <c r="B408" i="6"/>
  <c r="B472" i="6"/>
  <c r="B536" i="6"/>
  <c r="B600" i="6"/>
  <c r="B664" i="6"/>
  <c r="B728" i="6"/>
  <c r="B792" i="6"/>
  <c r="B323" i="6"/>
  <c r="B387" i="6"/>
  <c r="B451" i="6"/>
  <c r="B515" i="6"/>
  <c r="B579" i="6"/>
  <c r="B643" i="6"/>
  <c r="B707" i="6"/>
  <c r="B771" i="6"/>
  <c r="B326" i="6"/>
  <c r="B390" i="6"/>
  <c r="B454" i="6"/>
  <c r="B518" i="6"/>
  <c r="B582" i="6"/>
  <c r="B646" i="6"/>
  <c r="B710" i="6"/>
  <c r="B774" i="6"/>
  <c r="B311" i="6"/>
  <c r="B375" i="6"/>
  <c r="B439" i="6"/>
  <c r="B503" i="6"/>
  <c r="B567" i="6"/>
  <c r="B631" i="6"/>
  <c r="B695" i="6"/>
  <c r="B759" i="6"/>
  <c r="B352" i="6"/>
  <c r="B416" i="6"/>
  <c r="B480" i="6"/>
  <c r="B544" i="6"/>
  <c r="B608" i="6"/>
  <c r="B672" i="6"/>
  <c r="B736" i="6"/>
  <c r="B800" i="6"/>
  <c r="B331" i="6"/>
  <c r="B395" i="6"/>
  <c r="B459" i="6"/>
  <c r="B523" i="6"/>
  <c r="B587" i="6"/>
  <c r="B651" i="6"/>
  <c r="B715" i="6"/>
  <c r="B779" i="6"/>
  <c r="B334" i="6"/>
  <c r="B398" i="6"/>
  <c r="B462" i="6"/>
  <c r="B526" i="6"/>
  <c r="B590" i="6"/>
  <c r="B654" i="6"/>
  <c r="B718" i="6"/>
  <c r="B782" i="6"/>
  <c r="B319" i="6"/>
  <c r="B383" i="6"/>
  <c r="B447" i="6"/>
  <c r="B511" i="6"/>
  <c r="B575" i="6"/>
  <c r="B639" i="6"/>
  <c r="B703" i="6"/>
  <c r="B767" i="6"/>
  <c r="B360" i="6"/>
  <c r="B424" i="6"/>
  <c r="B488" i="6"/>
  <c r="B552" i="6"/>
  <c r="B616" i="6"/>
  <c r="B680" i="6"/>
  <c r="B744" i="6"/>
  <c r="B339" i="6"/>
  <c r="B403" i="6"/>
  <c r="B467" i="6"/>
  <c r="B531" i="6"/>
  <c r="B595" i="6"/>
  <c r="B659" i="6"/>
  <c r="B723" i="6"/>
  <c r="B787" i="6"/>
  <c r="B358" i="6"/>
  <c r="B422" i="6"/>
  <c r="B486" i="6"/>
  <c r="B550" i="6"/>
  <c r="B614" i="6"/>
  <c r="B678" i="6"/>
  <c r="B742" i="6"/>
  <c r="B343" i="6"/>
  <c r="B407" i="6"/>
  <c r="B471" i="6"/>
  <c r="B535" i="6"/>
  <c r="B599" i="6"/>
  <c r="B663" i="6"/>
  <c r="B727" i="6"/>
  <c r="B791" i="6"/>
  <c r="B320" i="6"/>
  <c r="B384" i="6"/>
  <c r="B448" i="6"/>
  <c r="B512" i="6"/>
  <c r="B576" i="6"/>
  <c r="B640" i="6"/>
  <c r="B704" i="6"/>
  <c r="B768" i="6"/>
  <c r="B363" i="6"/>
  <c r="B427" i="6"/>
  <c r="B491" i="6"/>
  <c r="B555" i="6"/>
  <c r="B619" i="6"/>
  <c r="B683" i="6"/>
  <c r="B747" i="6"/>
  <c r="B342" i="6"/>
  <c r="B470" i="6"/>
  <c r="B598" i="6"/>
  <c r="B726" i="6"/>
  <c r="B391" i="6"/>
  <c r="B519" i="6"/>
  <c r="B647" i="6"/>
  <c r="B775" i="6"/>
  <c r="B304" i="6"/>
  <c r="B432" i="6"/>
  <c r="B560" i="6"/>
  <c r="B688" i="6"/>
  <c r="B347" i="6"/>
  <c r="B475" i="6"/>
  <c r="B603" i="6"/>
  <c r="B731" i="6"/>
  <c r="B381" i="6"/>
  <c r="B322" i="6"/>
  <c r="B450" i="6"/>
  <c r="B578" i="6"/>
  <c r="B706" i="6"/>
  <c r="B373" i="6"/>
  <c r="B501" i="6"/>
  <c r="B316" i="6"/>
  <c r="B500" i="6"/>
  <c r="B657" i="6"/>
  <c r="B802" i="6"/>
  <c r="B866" i="6"/>
  <c r="B930" i="6"/>
  <c r="B994" i="6"/>
  <c r="B1053" i="6"/>
  <c r="B1117" i="6"/>
  <c r="B1181" i="6"/>
  <c r="B1245" i="6"/>
  <c r="B1309" i="6"/>
  <c r="B460" i="6"/>
  <c r="B621" i="6"/>
  <c r="B769" i="6"/>
  <c r="B851" i="6"/>
  <c r="B915" i="6"/>
  <c r="B979" i="6"/>
  <c r="B1038" i="6"/>
  <c r="B1102" i="6"/>
  <c r="B1166" i="6"/>
  <c r="B1230" i="6"/>
  <c r="B1294" i="6"/>
  <c r="B1358" i="6"/>
  <c r="B401" i="6"/>
  <c r="B572" i="6"/>
  <c r="B717" i="6"/>
  <c r="B829" i="6"/>
  <c r="B893" i="6"/>
  <c r="B957" i="6"/>
  <c r="B350" i="6"/>
  <c r="B478" i="6"/>
  <c r="B606" i="6"/>
  <c r="B734" i="6"/>
  <c r="B399" i="6"/>
  <c r="B527" i="6"/>
  <c r="B655" i="6"/>
  <c r="B783" i="6"/>
  <c r="B312" i="6"/>
  <c r="B440" i="6"/>
  <c r="B568" i="6"/>
  <c r="B696" i="6"/>
  <c r="B355" i="6"/>
  <c r="B483" i="6"/>
  <c r="B611" i="6"/>
  <c r="B739" i="6"/>
  <c r="B338" i="6"/>
  <c r="B466" i="6"/>
  <c r="B594" i="6"/>
  <c r="B722" i="6"/>
  <c r="B389" i="6"/>
  <c r="B517" i="6"/>
  <c r="B345" i="6"/>
  <c r="B522" i="6"/>
  <c r="B676" i="6"/>
  <c r="B810" i="6"/>
  <c r="B874" i="6"/>
  <c r="B938" i="6"/>
  <c r="B1002" i="6"/>
  <c r="B1061" i="6"/>
  <c r="B1125" i="6"/>
  <c r="B1189" i="6"/>
  <c r="B1253" i="6"/>
  <c r="B1317" i="6"/>
  <c r="B481" i="6"/>
  <c r="B641" i="6"/>
  <c r="B788" i="6"/>
  <c r="B859" i="6"/>
  <c r="B923" i="6"/>
  <c r="B987" i="6"/>
  <c r="B1046" i="6"/>
  <c r="B1110" i="6"/>
  <c r="B1174" i="6"/>
  <c r="B1238" i="6"/>
  <c r="B1302" i="6"/>
  <c r="B425" i="6"/>
  <c r="B589" i="6"/>
  <c r="B737" i="6"/>
  <c r="B837" i="6"/>
  <c r="B901" i="6"/>
  <c r="B965" i="6"/>
  <c r="B374" i="6"/>
  <c r="B502" i="6"/>
  <c r="B630" i="6"/>
  <c r="B758" i="6"/>
  <c r="B423" i="6"/>
  <c r="B551" i="6"/>
  <c r="B679" i="6"/>
  <c r="B336" i="6"/>
  <c r="B464" i="6"/>
  <c r="B592" i="6"/>
  <c r="B720" i="6"/>
  <c r="B379" i="6"/>
  <c r="B507" i="6"/>
  <c r="B635" i="6"/>
  <c r="B763" i="6"/>
  <c r="B301" i="6"/>
  <c r="B370" i="6"/>
  <c r="B498" i="6"/>
  <c r="B626" i="6"/>
  <c r="B754" i="6"/>
  <c r="B421" i="6"/>
  <c r="B549" i="6"/>
  <c r="B394" i="6"/>
  <c r="B564" i="6"/>
  <c r="B713" i="6"/>
  <c r="B826" i="6"/>
  <c r="B890" i="6"/>
  <c r="B954" i="6"/>
  <c r="B1013" i="6"/>
  <c r="B1077" i="6"/>
  <c r="B1141" i="6"/>
  <c r="B1205" i="6"/>
  <c r="B1269" i="6"/>
  <c r="B1333" i="6"/>
  <c r="B346" i="6"/>
  <c r="B524" i="6"/>
  <c r="B677" i="6"/>
  <c r="B811" i="6"/>
  <c r="B875" i="6"/>
  <c r="B939" i="6"/>
  <c r="B1062" i="6"/>
  <c r="B1126" i="6"/>
  <c r="B1190" i="6"/>
  <c r="B1254" i="6"/>
  <c r="B1318" i="6"/>
  <c r="B465" i="6"/>
  <c r="B628" i="6"/>
  <c r="B773" i="6"/>
  <c r="B853" i="6"/>
  <c r="B917" i="6"/>
  <c r="B981" i="6"/>
  <c r="B414" i="6"/>
  <c r="B542" i="6"/>
  <c r="B670" i="6"/>
  <c r="B798" i="6"/>
  <c r="B335" i="6"/>
  <c r="B463" i="6"/>
  <c r="B591" i="6"/>
  <c r="B719" i="6"/>
  <c r="B376" i="6"/>
  <c r="B504" i="6"/>
  <c r="B632" i="6"/>
  <c r="B760" i="6"/>
  <c r="B419" i="6"/>
  <c r="B547" i="6"/>
  <c r="B675" i="6"/>
  <c r="B333" i="6"/>
  <c r="B402" i="6"/>
  <c r="B530" i="6"/>
  <c r="B658" i="6"/>
  <c r="B786" i="6"/>
  <c r="B325" i="6"/>
  <c r="B453" i="6"/>
  <c r="B436" i="6"/>
  <c r="B602" i="6"/>
  <c r="B748" i="6"/>
  <c r="B842" i="6"/>
  <c r="B906" i="6"/>
  <c r="B970" i="6"/>
  <c r="B1029" i="6"/>
  <c r="B1093" i="6"/>
  <c r="B1157" i="6"/>
  <c r="B1221" i="6"/>
  <c r="B1285" i="6"/>
  <c r="B1349" i="6"/>
  <c r="B396" i="6"/>
  <c r="B569" i="6"/>
  <c r="B714" i="6"/>
  <c r="B827" i="6"/>
  <c r="B891" i="6"/>
  <c r="B955" i="6"/>
  <c r="B1014" i="6"/>
  <c r="B1078" i="6"/>
  <c r="B1142" i="6"/>
  <c r="B1206" i="6"/>
  <c r="B1270" i="6"/>
  <c r="B1334" i="6"/>
  <c r="B329" i="6"/>
  <c r="B508" i="6"/>
  <c r="B665" i="6"/>
  <c r="B805" i="6"/>
  <c r="B869" i="6"/>
  <c r="B933" i="6"/>
  <c r="B997" i="6"/>
  <c r="B494" i="6"/>
  <c r="B750" i="6"/>
  <c r="B415" i="6"/>
  <c r="B671" i="6"/>
  <c r="B328" i="6"/>
  <c r="B584" i="6"/>
  <c r="B499" i="6"/>
  <c r="B755" i="6"/>
  <c r="B482" i="6"/>
  <c r="B738" i="6"/>
  <c r="B405" i="6"/>
  <c r="B541" i="6"/>
  <c r="B818" i="6"/>
  <c r="B946" i="6"/>
  <c r="B1069" i="6"/>
  <c r="B1197" i="6"/>
  <c r="B1325" i="6"/>
  <c r="B321" i="6"/>
  <c r="B660" i="6"/>
  <c r="B867" i="6"/>
  <c r="B995" i="6"/>
  <c r="B1118" i="6"/>
  <c r="B1246" i="6"/>
  <c r="B444" i="6"/>
  <c r="B756" i="6"/>
  <c r="B909" i="6"/>
  <c r="B1032" i="6"/>
  <c r="B1096" i="6"/>
  <c r="B1160" i="6"/>
  <c r="B1224" i="6"/>
  <c r="B1288" i="6"/>
  <c r="B1352" i="6"/>
  <c r="B409" i="6"/>
  <c r="B577" i="6"/>
  <c r="B724" i="6"/>
  <c r="B831" i="6"/>
  <c r="B895" i="6"/>
  <c r="B959" i="6"/>
  <c r="B1018" i="6"/>
  <c r="B1082" i="6"/>
  <c r="B1146" i="6"/>
  <c r="B1210" i="6"/>
  <c r="B1274" i="6"/>
  <c r="B1338" i="6"/>
  <c r="B313" i="6"/>
  <c r="B652" i="6"/>
  <c r="B864" i="6"/>
  <c r="B992" i="6"/>
  <c r="B1115" i="6"/>
  <c r="B1243" i="6"/>
  <c r="B1365" i="6"/>
  <c r="B1429" i="6"/>
  <c r="B1493" i="6"/>
  <c r="B1557" i="6"/>
  <c r="B1621" i="6"/>
  <c r="B1685" i="6"/>
  <c r="B1749" i="6"/>
  <c r="B1813" i="6"/>
  <c r="B1877" i="6"/>
  <c r="B1941" i="6"/>
  <c r="B2005" i="6"/>
  <c r="B581" i="6"/>
  <c r="B833" i="6"/>
  <c r="B961" i="6"/>
  <c r="B1084" i="6"/>
  <c r="B1212" i="6"/>
  <c r="B1340" i="6"/>
  <c r="B1414" i="6"/>
  <c r="B1478" i="6"/>
  <c r="B1542" i="6"/>
  <c r="B1606" i="6"/>
  <c r="B1670" i="6"/>
  <c r="B1734" i="6"/>
  <c r="B1798" i="6"/>
  <c r="B1862" i="6"/>
  <c r="B1926" i="6"/>
  <c r="B1990" i="6"/>
  <c r="B426" i="6"/>
  <c r="B740" i="6"/>
  <c r="B902" i="6"/>
  <c r="B1025" i="6"/>
  <c r="B1153" i="6"/>
  <c r="B1281" i="6"/>
  <c r="B1384" i="6"/>
  <c r="B1448" i="6"/>
  <c r="B1512" i="6"/>
  <c r="B1576" i="6"/>
  <c r="B534" i="6"/>
  <c r="B790" i="6"/>
  <c r="B455" i="6"/>
  <c r="B711" i="6"/>
  <c r="B368" i="6"/>
  <c r="B624" i="6"/>
  <c r="B539" i="6"/>
  <c r="B795" i="6"/>
  <c r="B514" i="6"/>
  <c r="B770" i="6"/>
  <c r="B437" i="6"/>
  <c r="B585" i="6"/>
  <c r="B834" i="6"/>
  <c r="B962" i="6"/>
  <c r="B1085" i="6"/>
  <c r="B1213" i="6"/>
  <c r="B1341" i="6"/>
  <c r="B372" i="6"/>
  <c r="B697" i="6"/>
  <c r="B883" i="6"/>
  <c r="B1006" i="6"/>
  <c r="B1134" i="6"/>
  <c r="B1262" i="6"/>
  <c r="B489" i="6"/>
  <c r="B793" i="6"/>
  <c r="B925" i="6"/>
  <c r="B1040" i="6"/>
  <c r="B1104" i="6"/>
  <c r="B1168" i="6"/>
  <c r="B1232" i="6"/>
  <c r="B1296" i="6"/>
  <c r="B428" i="6"/>
  <c r="B596" i="6"/>
  <c r="B741" i="6"/>
  <c r="B839" i="6"/>
  <c r="B903" i="6"/>
  <c r="B967" i="6"/>
  <c r="B1026" i="6"/>
  <c r="B1090" i="6"/>
  <c r="B1154" i="6"/>
  <c r="B1218" i="6"/>
  <c r="B1282" i="6"/>
  <c r="B1346" i="6"/>
  <c r="B362" i="6"/>
  <c r="B689" i="6"/>
  <c r="B880" i="6"/>
  <c r="B1003" i="6"/>
  <c r="B1131" i="6"/>
  <c r="B1259" i="6"/>
  <c r="B1373" i="6"/>
  <c r="B1437" i="6"/>
  <c r="B1501" i="6"/>
  <c r="B1565" i="6"/>
  <c r="B1629" i="6"/>
  <c r="B1693" i="6"/>
  <c r="B1757" i="6"/>
  <c r="B1821" i="6"/>
  <c r="B1885" i="6"/>
  <c r="B1949" i="6"/>
  <c r="B2013" i="6"/>
  <c r="B618" i="6"/>
  <c r="B849" i="6"/>
  <c r="B977" i="6"/>
  <c r="B1100" i="6"/>
  <c r="B1228" i="6"/>
  <c r="B1356" i="6"/>
  <c r="B1422" i="6"/>
  <c r="B1486" i="6"/>
  <c r="B1550" i="6"/>
  <c r="B1614" i="6"/>
  <c r="B1678" i="6"/>
  <c r="B1742" i="6"/>
  <c r="B1806" i="6"/>
  <c r="B1870" i="6"/>
  <c r="B1934" i="6"/>
  <c r="B1998" i="6"/>
  <c r="B468" i="6"/>
  <c r="B777" i="6"/>
  <c r="B918" i="6"/>
  <c r="B1041" i="6"/>
  <c r="B1169" i="6"/>
  <c r="B1297" i="6"/>
  <c r="B1392" i="6"/>
  <c r="B1456" i="6"/>
  <c r="B1520" i="6"/>
  <c r="B1584" i="6"/>
  <c r="B302" i="6"/>
  <c r="B558" i="6"/>
  <c r="B479" i="6"/>
  <c r="B735" i="6"/>
  <c r="B392" i="6"/>
  <c r="B648" i="6"/>
  <c r="B307" i="6"/>
  <c r="B563" i="6"/>
  <c r="B546" i="6"/>
  <c r="B469" i="6"/>
  <c r="B620" i="6"/>
  <c r="B850" i="6"/>
  <c r="B978" i="6"/>
  <c r="B1101" i="6"/>
  <c r="B1229" i="6"/>
  <c r="B1357" i="6"/>
  <c r="B417" i="6"/>
  <c r="B732" i="6"/>
  <c r="B899" i="6"/>
  <c r="B1022" i="6"/>
  <c r="B1150" i="6"/>
  <c r="B1278" i="6"/>
  <c r="B529" i="6"/>
  <c r="B813" i="6"/>
  <c r="B941" i="6"/>
  <c r="B1048" i="6"/>
  <c r="B1112" i="6"/>
  <c r="B1176" i="6"/>
  <c r="B1240" i="6"/>
  <c r="B1304" i="6"/>
  <c r="B449" i="6"/>
  <c r="B613" i="6"/>
  <c r="B761" i="6"/>
  <c r="B847" i="6"/>
  <c r="B911" i="6"/>
  <c r="B975" i="6"/>
  <c r="B1034" i="6"/>
  <c r="B1098" i="6"/>
  <c r="B1162" i="6"/>
  <c r="B1226" i="6"/>
  <c r="B1290" i="6"/>
  <c r="B1354" i="6"/>
  <c r="B410" i="6"/>
  <c r="B725" i="6"/>
  <c r="B896" i="6"/>
  <c r="B1019" i="6"/>
  <c r="B1147" i="6"/>
  <c r="B1275" i="6"/>
  <c r="B1381" i="6"/>
  <c r="B1445" i="6"/>
  <c r="B1509" i="6"/>
  <c r="B1573" i="6"/>
  <c r="B1637" i="6"/>
  <c r="B1701" i="6"/>
  <c r="B1765" i="6"/>
  <c r="B1829" i="6"/>
  <c r="B1893" i="6"/>
  <c r="B1957" i="6"/>
  <c r="B2021" i="6"/>
  <c r="B314" i="6"/>
  <c r="B653" i="6"/>
  <c r="B865" i="6"/>
  <c r="B993" i="6"/>
  <c r="B1116" i="6"/>
  <c r="B1244" i="6"/>
  <c r="B1366" i="6"/>
  <c r="B1430" i="6"/>
  <c r="B1494" i="6"/>
  <c r="B1558" i="6"/>
  <c r="B1622" i="6"/>
  <c r="B1686" i="6"/>
  <c r="B1750" i="6"/>
  <c r="B1814" i="6"/>
  <c r="B1878" i="6"/>
  <c r="B1942" i="6"/>
  <c r="B2006" i="6"/>
  <c r="B509" i="6"/>
  <c r="B806" i="6"/>
  <c r="B934" i="6"/>
  <c r="B1057" i="6"/>
  <c r="B1185" i="6"/>
  <c r="B1313" i="6"/>
  <c r="B1400" i="6"/>
  <c r="B1464" i="6"/>
  <c r="B1528" i="6"/>
  <c r="B1592" i="6"/>
  <c r="B406" i="6"/>
  <c r="B662" i="6"/>
  <c r="B327" i="6"/>
  <c r="B583" i="6"/>
  <c r="B496" i="6"/>
  <c r="B752" i="6"/>
  <c r="B411" i="6"/>
  <c r="B667" i="6"/>
  <c r="B317" i="6"/>
  <c r="B386" i="6"/>
  <c r="B642" i="6"/>
  <c r="B309" i="6"/>
  <c r="B565" i="6"/>
  <c r="B413" i="6"/>
  <c r="B730" i="6"/>
  <c r="B898" i="6"/>
  <c r="B1021" i="6"/>
  <c r="B1149" i="6"/>
  <c r="B1277" i="6"/>
  <c r="B545" i="6"/>
  <c r="B819" i="6"/>
  <c r="B947" i="6"/>
  <c r="B1070" i="6"/>
  <c r="B1198" i="6"/>
  <c r="B1326" i="6"/>
  <c r="B645" i="6"/>
  <c r="B861" i="6"/>
  <c r="B989" i="6"/>
  <c r="B1008" i="6"/>
  <c r="B1072" i="6"/>
  <c r="B1136" i="6"/>
  <c r="B1200" i="6"/>
  <c r="B1264" i="6"/>
  <c r="B1328" i="6"/>
  <c r="B332" i="6"/>
  <c r="B513" i="6"/>
  <c r="B668" i="6"/>
  <c r="B807" i="6"/>
  <c r="B871" i="6"/>
  <c r="B935" i="6"/>
  <c r="B999" i="6"/>
  <c r="B1058" i="6"/>
  <c r="B1122" i="6"/>
  <c r="B1186" i="6"/>
  <c r="B1250" i="6"/>
  <c r="B1314" i="6"/>
  <c r="B538" i="6"/>
  <c r="B816" i="6"/>
  <c r="B944" i="6"/>
  <c r="B1067" i="6"/>
  <c r="B1195" i="6"/>
  <c r="B1323" i="6"/>
  <c r="B1405" i="6"/>
  <c r="B1469" i="6"/>
  <c r="B1533" i="6"/>
  <c r="B1597" i="6"/>
  <c r="B1661" i="6"/>
  <c r="B1725" i="6"/>
  <c r="B1789" i="6"/>
  <c r="B1853" i="6"/>
  <c r="B1917" i="6"/>
  <c r="B1981" i="6"/>
  <c r="B457" i="6"/>
  <c r="B764" i="6"/>
  <c r="B913" i="6"/>
  <c r="B1036" i="6"/>
  <c r="B1164" i="6"/>
  <c r="B1292" i="6"/>
  <c r="B1390" i="6"/>
  <c r="B1454" i="6"/>
  <c r="B1518" i="6"/>
  <c r="B1582" i="6"/>
  <c r="B1646" i="6"/>
  <c r="B1710" i="6"/>
  <c r="B1774" i="6"/>
  <c r="B1838" i="6"/>
  <c r="B1902" i="6"/>
  <c r="B1966" i="6"/>
  <c r="B2030" i="6"/>
  <c r="B629" i="6"/>
  <c r="B854" i="6"/>
  <c r="B982" i="6"/>
  <c r="B1105" i="6"/>
  <c r="B1233" i="6"/>
  <c r="B1360" i="6"/>
  <c r="B1424" i="6"/>
  <c r="B1488" i="6"/>
  <c r="B1552" i="6"/>
  <c r="B566" i="6"/>
  <c r="B743" i="6"/>
  <c r="B400" i="6"/>
  <c r="B571" i="6"/>
  <c r="B306" i="6"/>
  <c r="B485" i="6"/>
  <c r="B858" i="6"/>
  <c r="B1237" i="6"/>
  <c r="B749" i="6"/>
  <c r="B1158" i="6"/>
  <c r="B553" i="6"/>
  <c r="B949" i="6"/>
  <c r="B1120" i="6"/>
  <c r="B1248" i="6"/>
  <c r="B473" i="6"/>
  <c r="B778" i="6"/>
  <c r="B919" i="6"/>
  <c r="B1042" i="6"/>
  <c r="B1170" i="6"/>
  <c r="B1298" i="6"/>
  <c r="B762" i="6"/>
  <c r="B1163" i="6"/>
  <c r="B1389" i="6"/>
  <c r="B1517" i="6"/>
  <c r="B1645" i="6"/>
  <c r="B1773" i="6"/>
  <c r="B1901" i="6"/>
  <c r="B2029" i="6"/>
  <c r="B364" i="6"/>
  <c r="B881" i="6"/>
  <c r="B1004" i="6"/>
  <c r="B1260" i="6"/>
  <c r="B1438" i="6"/>
  <c r="B1566" i="6"/>
  <c r="B1694" i="6"/>
  <c r="B1822" i="6"/>
  <c r="B1950" i="6"/>
  <c r="B554" i="6"/>
  <c r="B950" i="6"/>
  <c r="B1073" i="6"/>
  <c r="B1329" i="6"/>
  <c r="B1472" i="6"/>
  <c r="B1600" i="6"/>
  <c r="B1664" i="6"/>
  <c r="B1728" i="6"/>
  <c r="B1792" i="6"/>
  <c r="B1856" i="6"/>
  <c r="B1920" i="6"/>
  <c r="B1984" i="6"/>
  <c r="B433" i="6"/>
  <c r="B746" i="6"/>
  <c r="B905" i="6"/>
  <c r="B1028" i="6"/>
  <c r="B1156" i="6"/>
  <c r="B1284" i="6"/>
  <c r="B1386" i="6"/>
  <c r="B1450" i="6"/>
  <c r="B1514" i="6"/>
  <c r="B1578" i="6"/>
  <c r="B1642" i="6"/>
  <c r="B1706" i="6"/>
  <c r="B1770" i="6"/>
  <c r="B1834" i="6"/>
  <c r="B1898" i="6"/>
  <c r="B1962" i="6"/>
  <c r="B2026" i="6"/>
  <c r="B828" i="6"/>
  <c r="B1207" i="6"/>
  <c r="B1411" i="6"/>
  <c r="B1539" i="6"/>
  <c r="B1667" i="6"/>
  <c r="B1795" i="6"/>
  <c r="B1923" i="6"/>
  <c r="B2048" i="6"/>
  <c r="B2112" i="6"/>
  <c r="B2176" i="6"/>
  <c r="B2240" i="6"/>
  <c r="B2304" i="6"/>
  <c r="B2368" i="6"/>
  <c r="B2432" i="6"/>
  <c r="B2496" i="6"/>
  <c r="B2560" i="6"/>
  <c r="B1247" i="6"/>
  <c r="B1543" i="6"/>
  <c r="B1815" i="6"/>
  <c r="B2058" i="6"/>
  <c r="B2186" i="6"/>
  <c r="B2314" i="6"/>
  <c r="B2442" i="6"/>
  <c r="B2562" i="6"/>
  <c r="B1601" i="6"/>
  <c r="B2103" i="6"/>
  <c r="B721" i="6"/>
  <c r="B1145" i="6"/>
  <c r="B1380" i="6"/>
  <c r="B1508" i="6"/>
  <c r="B1636" i="6"/>
  <c r="B1764" i="6"/>
  <c r="B1892" i="6"/>
  <c r="B2020" i="6"/>
  <c r="B2097" i="6"/>
  <c r="B2161" i="6"/>
  <c r="B2225" i="6"/>
  <c r="B2289" i="6"/>
  <c r="B2353" i="6"/>
  <c r="B2417" i="6"/>
  <c r="B2481" i="6"/>
  <c r="B2545" i="6"/>
  <c r="B2609" i="6"/>
  <c r="B733" i="6"/>
  <c r="B1343" i="6"/>
  <c r="B1607" i="6"/>
  <c r="B1879" i="6"/>
  <c r="B2082" i="6"/>
  <c r="B2210" i="6"/>
  <c r="B2346" i="6"/>
  <c r="B2466" i="6"/>
  <c r="B2594" i="6"/>
  <c r="B1537" i="6"/>
  <c r="B2071" i="6"/>
  <c r="B597" i="6"/>
  <c r="B968" i="6"/>
  <c r="B1091" i="6"/>
  <c r="B1347" i="6"/>
  <c r="B1481" i="6"/>
  <c r="B1609" i="6"/>
  <c r="B1737" i="6"/>
  <c r="B1865" i="6"/>
  <c r="B1993" i="6"/>
  <c r="B2083" i="6"/>
  <c r="B2147" i="6"/>
  <c r="B2211" i="6"/>
  <c r="B2275" i="6"/>
  <c r="B2339" i="6"/>
  <c r="B2403" i="6"/>
  <c r="B2467" i="6"/>
  <c r="B2531" i="6"/>
  <c r="B2595" i="6"/>
  <c r="B812" i="6"/>
  <c r="B1191" i="6"/>
  <c r="B1403" i="6"/>
  <c r="B1531" i="6"/>
  <c r="B1659" i="6"/>
  <c r="B1787" i="6"/>
  <c r="B1915" i="6"/>
  <c r="B2043" i="6"/>
  <c r="B2108" i="6"/>
  <c r="B2172" i="6"/>
  <c r="B2236" i="6"/>
  <c r="B2300" i="6"/>
  <c r="B2364" i="6"/>
  <c r="B2428" i="6"/>
  <c r="B2492" i="6"/>
  <c r="B2556" i="6"/>
  <c r="B1075" i="6"/>
  <c r="B1697" i="6"/>
  <c r="B2127" i="6"/>
  <c r="B814" i="6"/>
  <c r="B1193" i="6"/>
  <c r="B1404" i="6"/>
  <c r="B1532" i="6"/>
  <c r="B1660" i="6"/>
  <c r="B1788" i="6"/>
  <c r="B1916" i="6"/>
  <c r="B2044" i="6"/>
  <c r="B2109" i="6"/>
  <c r="B2173" i="6"/>
  <c r="B2237" i="6"/>
  <c r="B2301" i="6"/>
  <c r="B2365" i="6"/>
  <c r="B2429" i="6"/>
  <c r="B2493" i="6"/>
  <c r="B2557" i="6"/>
  <c r="B461" i="6"/>
  <c r="B916" i="6"/>
  <c r="B1039" i="6"/>
  <c r="B1295" i="6"/>
  <c r="B1455" i="6"/>
  <c r="B1583" i="6"/>
  <c r="B1711" i="6"/>
  <c r="B1839" i="6"/>
  <c r="B1967" i="6"/>
  <c r="B2070" i="6"/>
  <c r="B2134" i="6"/>
  <c r="B2198" i="6"/>
  <c r="B2262" i="6"/>
  <c r="B2326" i="6"/>
  <c r="B2390" i="6"/>
  <c r="B2454" i="6"/>
  <c r="B2518" i="6"/>
  <c r="B2582" i="6"/>
  <c r="B824" i="6"/>
  <c r="B1441" i="6"/>
  <c r="B1953" i="6"/>
  <c r="B2279" i="6"/>
  <c r="B2359" i="6"/>
  <c r="B2607" i="6"/>
  <c r="B2247" i="6"/>
  <c r="B2383" i="6"/>
  <c r="B2519" i="6"/>
  <c r="B686" i="6"/>
  <c r="B351" i="6"/>
  <c r="B691" i="6"/>
  <c r="B914" i="6"/>
  <c r="B1037" i="6"/>
  <c r="B1214" i="6"/>
  <c r="B682" i="6"/>
  <c r="B1144" i="6"/>
  <c r="B537" i="6"/>
  <c r="B943" i="6"/>
  <c r="B1066" i="6"/>
  <c r="B1322" i="6"/>
  <c r="B832" i="6"/>
  <c r="B1211" i="6"/>
  <c r="B1541" i="6"/>
  <c r="B1797" i="6"/>
  <c r="B929" i="6"/>
  <c r="B1052" i="6"/>
  <c r="B1462" i="6"/>
  <c r="B1718" i="6"/>
  <c r="B1974" i="6"/>
  <c r="B666" i="6"/>
  <c r="B1368" i="6"/>
  <c r="B1616" i="6"/>
  <c r="B1744" i="6"/>
  <c r="B1872" i="6"/>
  <c r="B2000" i="6"/>
  <c r="B809" i="6"/>
  <c r="B1188" i="6"/>
  <c r="B1402" i="6"/>
  <c r="B1530" i="6"/>
  <c r="B1658" i="6"/>
  <c r="B1786" i="6"/>
  <c r="B1914" i="6"/>
  <c r="B2042" i="6"/>
  <c r="B892" i="6"/>
  <c r="B1015" i="6"/>
  <c r="B622" i="6"/>
  <c r="B799" i="6"/>
  <c r="B456" i="6"/>
  <c r="B627" i="6"/>
  <c r="B354" i="6"/>
  <c r="B533" i="6"/>
  <c r="B369" i="6"/>
  <c r="B882" i="6"/>
  <c r="B1005" i="6"/>
  <c r="B1261" i="6"/>
  <c r="B803" i="6"/>
  <c r="B1182" i="6"/>
  <c r="B609" i="6"/>
  <c r="B973" i="6"/>
  <c r="B1128" i="6"/>
  <c r="B1256" i="6"/>
  <c r="B492" i="6"/>
  <c r="B796" i="6"/>
  <c r="B927" i="6"/>
  <c r="B1050" i="6"/>
  <c r="B1178" i="6"/>
  <c r="B1306" i="6"/>
  <c r="B797" i="6"/>
  <c r="B1179" i="6"/>
  <c r="B1397" i="6"/>
  <c r="B1525" i="6"/>
  <c r="B1653" i="6"/>
  <c r="B1781" i="6"/>
  <c r="B1909" i="6"/>
  <c r="B2037" i="6"/>
  <c r="B412" i="6"/>
  <c r="B897" i="6"/>
  <c r="B1020" i="6"/>
  <c r="B1276" i="6"/>
  <c r="B1446" i="6"/>
  <c r="B1574" i="6"/>
  <c r="B1702" i="6"/>
  <c r="B1830" i="6"/>
  <c r="B1958" i="6"/>
  <c r="B593" i="6"/>
  <c r="B966" i="6"/>
  <c r="B1089" i="6"/>
  <c r="B1345" i="6"/>
  <c r="B1480" i="6"/>
  <c r="B1608" i="6"/>
  <c r="B1672" i="6"/>
  <c r="B1736" i="6"/>
  <c r="B1800" i="6"/>
  <c r="B1864" i="6"/>
  <c r="B1928" i="6"/>
  <c r="B1992" i="6"/>
  <c r="B476" i="6"/>
  <c r="B781" i="6"/>
  <c r="B921" i="6"/>
  <c r="B1044" i="6"/>
  <c r="B1172" i="6"/>
  <c r="B1300" i="6"/>
  <c r="B1394" i="6"/>
  <c r="B1458" i="6"/>
  <c r="B1522" i="6"/>
  <c r="B1586" i="6"/>
  <c r="B1650" i="6"/>
  <c r="B1714" i="6"/>
  <c r="B1778" i="6"/>
  <c r="B1842" i="6"/>
  <c r="B1906" i="6"/>
  <c r="B1970" i="6"/>
  <c r="B2034" i="6"/>
  <c r="B860" i="6"/>
  <c r="B1239" i="6"/>
  <c r="B1427" i="6"/>
  <c r="B1555" i="6"/>
  <c r="B1683" i="6"/>
  <c r="B1811" i="6"/>
  <c r="B1939" i="6"/>
  <c r="B2056" i="6"/>
  <c r="B2120" i="6"/>
  <c r="B2184" i="6"/>
  <c r="B2248" i="6"/>
  <c r="B2312" i="6"/>
  <c r="B2376" i="6"/>
  <c r="B2440" i="6"/>
  <c r="B2504" i="6"/>
  <c r="B2568" i="6"/>
  <c r="B1311" i="6"/>
  <c r="B1591" i="6"/>
  <c r="B1831" i="6"/>
  <c r="B2074" i="6"/>
  <c r="B2202" i="6"/>
  <c r="B2330" i="6"/>
  <c r="B2458" i="6"/>
  <c r="B2578" i="6"/>
  <c r="B1665" i="6"/>
  <c r="B2135" i="6"/>
  <c r="B794" i="6"/>
  <c r="B1177" i="6"/>
  <c r="B1396" i="6"/>
  <c r="B1524" i="6"/>
  <c r="B1652" i="6"/>
  <c r="B1780" i="6"/>
  <c r="B1908" i="6"/>
  <c r="B2036" i="6"/>
  <c r="B2105" i="6"/>
  <c r="B2169" i="6"/>
  <c r="B2233" i="6"/>
  <c r="B2297" i="6"/>
  <c r="B2361" i="6"/>
  <c r="B2425" i="6"/>
  <c r="B2489" i="6"/>
  <c r="B2553" i="6"/>
  <c r="B836" i="6"/>
  <c r="B1383" i="6"/>
  <c r="B1639" i="6"/>
  <c r="B1911" i="6"/>
  <c r="B2098" i="6"/>
  <c r="B2226" i="6"/>
  <c r="B2362" i="6"/>
  <c r="B2482" i="6"/>
  <c r="B2610" i="6"/>
  <c r="B1617" i="6"/>
  <c r="B2087" i="6"/>
  <c r="B669" i="6"/>
  <c r="B1000" i="6"/>
  <c r="B1123" i="6"/>
  <c r="B1369" i="6"/>
  <c r="B1497" i="6"/>
  <c r="B1625" i="6"/>
  <c r="B1753" i="6"/>
  <c r="B1881" i="6"/>
  <c r="B2009" i="6"/>
  <c r="B2091" i="6"/>
  <c r="B2155" i="6"/>
  <c r="B2219" i="6"/>
  <c r="B2283" i="6"/>
  <c r="B2347" i="6"/>
  <c r="B2411" i="6"/>
  <c r="B2475" i="6"/>
  <c r="B2539" i="6"/>
  <c r="B2603" i="6"/>
  <c r="B844" i="6"/>
  <c r="B1223" i="6"/>
  <c r="B1419" i="6"/>
  <c r="B1547" i="6"/>
  <c r="B1675" i="6"/>
  <c r="B1803" i="6"/>
  <c r="B1931" i="6"/>
  <c r="B2052" i="6"/>
  <c r="B2116" i="6"/>
  <c r="B2180" i="6"/>
  <c r="B2244" i="6"/>
  <c r="B2308" i="6"/>
  <c r="B2372" i="6"/>
  <c r="B2436" i="6"/>
  <c r="B2500" i="6"/>
  <c r="B2564" i="6"/>
  <c r="B1203" i="6"/>
  <c r="B1777" i="6"/>
  <c r="B2167" i="6"/>
  <c r="B846" i="6"/>
  <c r="B1225" i="6"/>
  <c r="B1420" i="6"/>
  <c r="B1548" i="6"/>
  <c r="B1676" i="6"/>
  <c r="B1804" i="6"/>
  <c r="B1932" i="6"/>
  <c r="B2053" i="6"/>
  <c r="B2117" i="6"/>
  <c r="B2181" i="6"/>
  <c r="B2245" i="6"/>
  <c r="B2309" i="6"/>
  <c r="B2373" i="6"/>
  <c r="B2437" i="6"/>
  <c r="B2501" i="6"/>
  <c r="B2565" i="6"/>
  <c r="B548" i="6"/>
  <c r="B948" i="6"/>
  <c r="B1071" i="6"/>
  <c r="B1327" i="6"/>
  <c r="B1471" i="6"/>
  <c r="B1599" i="6"/>
  <c r="B1727" i="6"/>
  <c r="B1855" i="6"/>
  <c r="B1983" i="6"/>
  <c r="B2078" i="6"/>
  <c r="B2142" i="6"/>
  <c r="B2206" i="6"/>
  <c r="B2270" i="6"/>
  <c r="B2334" i="6"/>
  <c r="B2398" i="6"/>
  <c r="B2462" i="6"/>
  <c r="B2526" i="6"/>
  <c r="B2590" i="6"/>
  <c r="B952" i="6"/>
  <c r="B1505" i="6"/>
  <c r="B2017" i="6"/>
  <c r="B2343" i="6"/>
  <c r="B2487" i="6"/>
  <c r="B2423" i="6"/>
  <c r="B2311" i="6"/>
  <c r="B2447" i="6"/>
  <c r="B2583" i="6"/>
  <c r="B520" i="6"/>
  <c r="B349" i="6"/>
  <c r="B418" i="6"/>
  <c r="B458" i="6"/>
  <c r="B1293" i="6"/>
  <c r="B835" i="6"/>
  <c r="B1016" i="6"/>
  <c r="B1272" i="6"/>
  <c r="B815" i="6"/>
  <c r="B1194" i="6"/>
  <c r="B1413" i="6"/>
  <c r="B1669" i="6"/>
  <c r="B1925" i="6"/>
  <c r="B497" i="6"/>
  <c r="B1308" i="6"/>
  <c r="B1590" i="6"/>
  <c r="B1846" i="6"/>
  <c r="B998" i="6"/>
  <c r="B1121" i="6"/>
  <c r="B1496" i="6"/>
  <c r="B1680" i="6"/>
  <c r="B1808" i="6"/>
  <c r="B1936" i="6"/>
  <c r="B521" i="6"/>
  <c r="B937" i="6"/>
  <c r="B1060" i="6"/>
  <c r="B1316" i="6"/>
  <c r="B1466" i="6"/>
  <c r="B1594" i="6"/>
  <c r="B1722" i="6"/>
  <c r="B1850" i="6"/>
  <c r="B1978" i="6"/>
  <c r="B397" i="6"/>
  <c r="B1271" i="6"/>
  <c r="B694" i="6"/>
  <c r="B359" i="6"/>
  <c r="B528" i="6"/>
  <c r="B699" i="6"/>
  <c r="B365" i="6"/>
  <c r="B434" i="6"/>
  <c r="B477" i="6"/>
  <c r="B922" i="6"/>
  <c r="B1045" i="6"/>
  <c r="B1301" i="6"/>
  <c r="B843" i="6"/>
  <c r="B1222" i="6"/>
  <c r="B700" i="6"/>
  <c r="B1024" i="6"/>
  <c r="B1152" i="6"/>
  <c r="B1280" i="6"/>
  <c r="B556" i="6"/>
  <c r="B823" i="6"/>
  <c r="B951" i="6"/>
  <c r="B1074" i="6"/>
  <c r="B1202" i="6"/>
  <c r="B1330" i="6"/>
  <c r="B848" i="6"/>
  <c r="B1227" i="6"/>
  <c r="B1421" i="6"/>
  <c r="B1549" i="6"/>
  <c r="B1677" i="6"/>
  <c r="B1805" i="6"/>
  <c r="B1933" i="6"/>
  <c r="B540" i="6"/>
  <c r="B945" i="6"/>
  <c r="B1068" i="6"/>
  <c r="B1324" i="6"/>
  <c r="B1470" i="6"/>
  <c r="B1598" i="6"/>
  <c r="B1726" i="6"/>
  <c r="B1854" i="6"/>
  <c r="B1982" i="6"/>
  <c r="B701" i="6"/>
  <c r="B1137" i="6"/>
  <c r="B1376" i="6"/>
  <c r="B1504" i="6"/>
  <c r="B1624" i="6"/>
  <c r="B1688" i="6"/>
  <c r="B1752" i="6"/>
  <c r="B1816" i="6"/>
  <c r="B1880" i="6"/>
  <c r="B1944" i="6"/>
  <c r="B2008" i="6"/>
  <c r="B561" i="6"/>
  <c r="B825" i="6"/>
  <c r="B953" i="6"/>
  <c r="B1076" i="6"/>
  <c r="B1204" i="6"/>
  <c r="B1332" i="6"/>
  <c r="B1410" i="6"/>
  <c r="B1474" i="6"/>
  <c r="B1538" i="6"/>
  <c r="B1602" i="6"/>
  <c r="B1666" i="6"/>
  <c r="B1730" i="6"/>
  <c r="B1794" i="6"/>
  <c r="B1858" i="6"/>
  <c r="B1922" i="6"/>
  <c r="B1986" i="6"/>
  <c r="B484" i="6"/>
  <c r="B924" i="6"/>
  <c r="B1047" i="6"/>
  <c r="B1303" i="6"/>
  <c r="B1459" i="6"/>
  <c r="B1587" i="6"/>
  <c r="B1715" i="6"/>
  <c r="B1843" i="6"/>
  <c r="B1971" i="6"/>
  <c r="B2072" i="6"/>
  <c r="B2136" i="6"/>
  <c r="B2200" i="6"/>
  <c r="B2264" i="6"/>
  <c r="B2328" i="6"/>
  <c r="B2392" i="6"/>
  <c r="B2456" i="6"/>
  <c r="B2520" i="6"/>
  <c r="B2584" i="6"/>
  <c r="B588" i="6"/>
  <c r="B1399" i="6"/>
  <c r="B1655" i="6"/>
  <c r="B1895" i="6"/>
  <c r="B2106" i="6"/>
  <c r="B2234" i="6"/>
  <c r="B2354" i="6"/>
  <c r="B2490" i="6"/>
  <c r="B1171" i="6"/>
  <c r="B1809" i="6"/>
  <c r="B2191" i="6"/>
  <c r="B305" i="6"/>
  <c r="B862" i="6"/>
  <c r="B1241" i="6"/>
  <c r="B1428" i="6"/>
  <c r="B1556" i="6"/>
  <c r="B1684" i="6"/>
  <c r="B1812" i="6"/>
  <c r="B1940" i="6"/>
  <c r="B2057" i="6"/>
  <c r="B2121" i="6"/>
  <c r="B2185" i="6"/>
  <c r="B2249" i="6"/>
  <c r="B2313" i="6"/>
  <c r="B2377" i="6"/>
  <c r="B2441" i="6"/>
  <c r="B2505" i="6"/>
  <c r="B2569" i="6"/>
  <c r="B964" i="6"/>
  <c r="B1055" i="6"/>
  <c r="B1463" i="6"/>
  <c r="B1703" i="6"/>
  <c r="B1975" i="6"/>
  <c r="B2138" i="6"/>
  <c r="B2258" i="6"/>
  <c r="B2386" i="6"/>
  <c r="B2522" i="6"/>
  <c r="B1107" i="6"/>
  <c r="B1745" i="6"/>
  <c r="B2143" i="6"/>
  <c r="B808" i="6"/>
  <c r="B1187" i="6"/>
  <c r="B1401" i="6"/>
  <c r="B1529" i="6"/>
  <c r="B1657" i="6"/>
  <c r="B1785" i="6"/>
  <c r="B1913" i="6"/>
  <c r="B2041" i="6"/>
  <c r="B2107" i="6"/>
  <c r="B2171" i="6"/>
  <c r="B2235" i="6"/>
  <c r="B2299" i="6"/>
  <c r="B2363" i="6"/>
  <c r="B2427" i="6"/>
  <c r="B2491" i="6"/>
  <c r="B2555" i="6"/>
  <c r="B442" i="6"/>
  <c r="B908" i="6"/>
  <c r="B1031" i="6"/>
  <c r="B1287" i="6"/>
  <c r="B1451" i="6"/>
  <c r="B1579" i="6"/>
  <c r="B1707" i="6"/>
  <c r="B1835" i="6"/>
  <c r="B1963" i="6"/>
  <c r="B2068" i="6"/>
  <c r="B2132" i="6"/>
  <c r="B2196" i="6"/>
  <c r="B2260" i="6"/>
  <c r="B2324" i="6"/>
  <c r="B2388" i="6"/>
  <c r="B2452" i="6"/>
  <c r="B2516" i="6"/>
  <c r="B2580" i="6"/>
  <c r="B856" i="6"/>
  <c r="B1393" i="6"/>
  <c r="B1889" i="6"/>
  <c r="B445" i="6"/>
  <c r="B910" i="6"/>
  <c r="B1033" i="6"/>
  <c r="B1289" i="6"/>
  <c r="B1452" i="6"/>
  <c r="B1580" i="6"/>
  <c r="B1708" i="6"/>
  <c r="B1836" i="6"/>
  <c r="B1964" i="6"/>
  <c r="B2069" i="6"/>
  <c r="B2133" i="6"/>
  <c r="B2197" i="6"/>
  <c r="B2261" i="6"/>
  <c r="B2325" i="6"/>
  <c r="B2389" i="6"/>
  <c r="B2453" i="6"/>
  <c r="B2517" i="6"/>
  <c r="B2581" i="6"/>
  <c r="B698" i="6"/>
  <c r="B1135" i="6"/>
  <c r="B1375" i="6"/>
  <c r="B1503" i="6"/>
  <c r="B1631" i="6"/>
  <c r="B1759" i="6"/>
  <c r="B1887" i="6"/>
  <c r="B2015" i="6"/>
  <c r="B2094" i="6"/>
  <c r="B2158" i="6"/>
  <c r="B2222" i="6"/>
  <c r="B2286" i="6"/>
  <c r="B2350" i="6"/>
  <c r="B2414" i="6"/>
  <c r="B2478" i="6"/>
  <c r="B2542" i="6"/>
  <c r="B2606" i="6"/>
  <c r="B1649" i="6"/>
  <c r="B2095" i="6"/>
  <c r="B2471" i="6"/>
  <c r="B2287" i="6"/>
  <c r="B2303" i="6"/>
  <c r="B2439" i="6"/>
  <c r="B2575" i="6"/>
  <c r="B2335" i="6"/>
  <c r="B310" i="6"/>
  <c r="B487" i="6"/>
  <c r="B656" i="6"/>
  <c r="B315" i="6"/>
  <c r="B562" i="6"/>
  <c r="B637" i="6"/>
  <c r="B986" i="6"/>
  <c r="B1109" i="6"/>
  <c r="B441" i="6"/>
  <c r="B907" i="6"/>
  <c r="B1030" i="6"/>
  <c r="B1286" i="6"/>
  <c r="B821" i="6"/>
  <c r="B1056" i="6"/>
  <c r="B1184" i="6"/>
  <c r="B1312" i="6"/>
  <c r="B633" i="6"/>
  <c r="B855" i="6"/>
  <c r="B983" i="6"/>
  <c r="B1106" i="6"/>
  <c r="B1234" i="6"/>
  <c r="B452" i="6"/>
  <c r="B912" i="6"/>
  <c r="B1035" i="6"/>
  <c r="B1291" i="6"/>
  <c r="B1453" i="6"/>
  <c r="B1581" i="6"/>
  <c r="B1709" i="6"/>
  <c r="B1837" i="6"/>
  <c r="B1965" i="6"/>
  <c r="B692" i="6"/>
  <c r="B366" i="6"/>
  <c r="B543" i="6"/>
  <c r="B712" i="6"/>
  <c r="B371" i="6"/>
  <c r="B610" i="6"/>
  <c r="B693" i="6"/>
  <c r="B1133" i="6"/>
  <c r="B505" i="6"/>
  <c r="B931" i="6"/>
  <c r="B1054" i="6"/>
  <c r="B1310" i="6"/>
  <c r="B845" i="6"/>
  <c r="B1064" i="6"/>
  <c r="B1192" i="6"/>
  <c r="B1320" i="6"/>
  <c r="B308" i="6"/>
  <c r="B650" i="6"/>
  <c r="B863" i="6"/>
  <c r="B991" i="6"/>
  <c r="B1114" i="6"/>
  <c r="B1242" i="6"/>
  <c r="B493" i="6"/>
  <c r="B928" i="6"/>
  <c r="B1051" i="6"/>
  <c r="B1307" i="6"/>
  <c r="B1461" i="6"/>
  <c r="B1589" i="6"/>
  <c r="B1717" i="6"/>
  <c r="B1845" i="6"/>
  <c r="B1973" i="6"/>
  <c r="B729" i="6"/>
  <c r="B1148" i="6"/>
  <c r="B1382" i="6"/>
  <c r="B1510" i="6"/>
  <c r="B1638" i="6"/>
  <c r="B1766" i="6"/>
  <c r="B1894" i="6"/>
  <c r="B2022" i="6"/>
  <c r="B838" i="6"/>
  <c r="B1217" i="6"/>
  <c r="B1416" i="6"/>
  <c r="B1544" i="6"/>
  <c r="B1640" i="6"/>
  <c r="B1704" i="6"/>
  <c r="B1768" i="6"/>
  <c r="B1832" i="6"/>
  <c r="B1896" i="6"/>
  <c r="B1960" i="6"/>
  <c r="B2024" i="6"/>
  <c r="B636" i="6"/>
  <c r="B857" i="6"/>
  <c r="B985" i="6"/>
  <c r="B1108" i="6"/>
  <c r="B1236" i="6"/>
  <c r="B1362" i="6"/>
  <c r="B1426" i="6"/>
  <c r="B1490" i="6"/>
  <c r="B1554" i="6"/>
  <c r="B1618" i="6"/>
  <c r="B1682" i="6"/>
  <c r="B1746" i="6"/>
  <c r="B1810" i="6"/>
  <c r="B1874" i="6"/>
  <c r="B1938" i="6"/>
  <c r="B2002" i="6"/>
  <c r="B644" i="6"/>
  <c r="B988" i="6"/>
  <c r="B1111" i="6"/>
  <c r="B1363" i="6"/>
  <c r="B1491" i="6"/>
  <c r="B1619" i="6"/>
  <c r="B1747" i="6"/>
  <c r="B1875" i="6"/>
  <c r="B2003" i="6"/>
  <c r="B2088" i="6"/>
  <c r="B2152" i="6"/>
  <c r="B2216" i="6"/>
  <c r="B2280" i="6"/>
  <c r="B2344" i="6"/>
  <c r="B2408" i="6"/>
  <c r="B2472" i="6"/>
  <c r="B2536" i="6"/>
  <c r="B2600" i="6"/>
  <c r="B868" i="6"/>
  <c r="B1023" i="6"/>
  <c r="B1447" i="6"/>
  <c r="B1719" i="6"/>
  <c r="B1959" i="6"/>
  <c r="B2130" i="6"/>
  <c r="B2266" i="6"/>
  <c r="B2394" i="6"/>
  <c r="B2514" i="6"/>
  <c r="B780" i="6"/>
  <c r="B1425" i="6"/>
  <c r="B1921" i="6"/>
  <c r="B490" i="6"/>
  <c r="B926" i="6"/>
  <c r="B1049" i="6"/>
  <c r="B1305" i="6"/>
  <c r="B1460" i="6"/>
  <c r="B1588" i="6"/>
  <c r="B1716" i="6"/>
  <c r="B1844" i="6"/>
  <c r="B1972" i="6"/>
  <c r="B2073" i="6"/>
  <c r="B2137" i="6"/>
  <c r="B2201" i="6"/>
  <c r="B2265" i="6"/>
  <c r="B2329" i="6"/>
  <c r="B2393" i="6"/>
  <c r="B2457" i="6"/>
  <c r="B2521" i="6"/>
  <c r="B2585" i="6"/>
  <c r="B324" i="6"/>
  <c r="B1151" i="6"/>
  <c r="B1527" i="6"/>
  <c r="B1767" i="6"/>
  <c r="B2023" i="6"/>
  <c r="B2162" i="6"/>
  <c r="B2290" i="6"/>
  <c r="B2418" i="6"/>
  <c r="B2554" i="6"/>
  <c r="B708" i="6"/>
  <c r="B1361" i="6"/>
  <c r="B1873" i="6"/>
  <c r="B2207" i="6"/>
  <c r="B337" i="6"/>
  <c r="B872" i="6"/>
  <c r="B1251" i="6"/>
  <c r="B1433" i="6"/>
  <c r="B1561" i="6"/>
  <c r="B1689" i="6"/>
  <c r="B1817" i="6"/>
  <c r="B1945" i="6"/>
  <c r="B2059" i="6"/>
  <c r="B2123" i="6"/>
  <c r="B2187" i="6"/>
  <c r="B2251" i="6"/>
  <c r="B2315" i="6"/>
  <c r="B2379" i="6"/>
  <c r="B2443" i="6"/>
  <c r="B2507" i="6"/>
  <c r="B2571" i="6"/>
  <c r="B605" i="6"/>
  <c r="B972" i="6"/>
  <c r="B1095" i="6"/>
  <c r="B1351" i="6"/>
  <c r="B1483" i="6"/>
  <c r="B1611" i="6"/>
  <c r="B1739" i="6"/>
  <c r="B1867" i="6"/>
  <c r="B1995" i="6"/>
  <c r="B2084" i="6"/>
  <c r="B2148" i="6"/>
  <c r="B2212" i="6"/>
  <c r="B2276" i="6"/>
  <c r="B2340" i="6"/>
  <c r="B2404" i="6"/>
  <c r="B2468" i="6"/>
  <c r="B2532" i="6"/>
  <c r="B2596" i="6"/>
  <c r="B1521" i="6"/>
  <c r="B2001" i="6"/>
  <c r="B612" i="6"/>
  <c r="B974" i="6"/>
  <c r="B1097" i="6"/>
  <c r="B1353" i="6"/>
  <c r="B1484" i="6"/>
  <c r="B1612" i="6"/>
  <c r="B1740" i="6"/>
  <c r="B1868" i="6"/>
  <c r="B1996" i="6"/>
  <c r="B2085" i="6"/>
  <c r="B2149" i="6"/>
  <c r="B2213" i="6"/>
  <c r="B2277" i="6"/>
  <c r="B2341" i="6"/>
  <c r="B2405" i="6"/>
  <c r="B2469" i="6"/>
  <c r="B2533" i="6"/>
  <c r="B2597" i="6"/>
  <c r="B820" i="6"/>
  <c r="B1199" i="6"/>
  <c r="B1407" i="6"/>
  <c r="B1535" i="6"/>
  <c r="B1663" i="6"/>
  <c r="B1791" i="6"/>
  <c r="B1919" i="6"/>
  <c r="B2045" i="6"/>
  <c r="B2110" i="6"/>
  <c r="B2174" i="6"/>
  <c r="B2238" i="6"/>
  <c r="B2302" i="6"/>
  <c r="B2366" i="6"/>
  <c r="B2430" i="6"/>
  <c r="B2494" i="6"/>
  <c r="B2558" i="6"/>
  <c r="B1139" i="6"/>
  <c r="B1761" i="6"/>
  <c r="B2151" i="6"/>
  <c r="B2599" i="6"/>
  <c r="B2415" i="6"/>
  <c r="B2431" i="6"/>
  <c r="B2567" i="6"/>
  <c r="B2327" i="6"/>
  <c r="B2463" i="6"/>
  <c r="B430" i="6"/>
  <c r="B607" i="6"/>
  <c r="B776" i="6"/>
  <c r="B435" i="6"/>
  <c r="B674" i="6"/>
  <c r="B341" i="6"/>
  <c r="B765" i="6"/>
  <c r="B1165" i="6"/>
  <c r="B586" i="6"/>
  <c r="B963" i="6"/>
  <c r="B1086" i="6"/>
  <c r="B1342" i="6"/>
  <c r="B353" i="6"/>
  <c r="B877" i="6"/>
  <c r="B1080" i="6"/>
  <c r="B1208" i="6"/>
  <c r="B1336" i="6"/>
  <c r="B361" i="6"/>
  <c r="B685" i="6"/>
  <c r="B879" i="6"/>
  <c r="B1130" i="6"/>
  <c r="B1258" i="6"/>
  <c r="B580" i="6"/>
  <c r="B960" i="6"/>
  <c r="B1083" i="6"/>
  <c r="B1339" i="6"/>
  <c r="B1477" i="6"/>
  <c r="B1605" i="6"/>
  <c r="B1733" i="6"/>
  <c r="B1861" i="6"/>
  <c r="B1989" i="6"/>
  <c r="B1173" i="6"/>
  <c r="B885" i="6"/>
  <c r="B705" i="6"/>
  <c r="B1741" i="6"/>
  <c r="B1502" i="6"/>
  <c r="B1790" i="6"/>
  <c r="B330" i="6"/>
  <c r="B1440" i="6"/>
  <c r="B1712" i="6"/>
  <c r="B1888" i="6"/>
  <c r="B2040" i="6"/>
  <c r="B673" i="6"/>
  <c r="B1012" i="6"/>
  <c r="B1370" i="6"/>
  <c r="B1546" i="6"/>
  <c r="B1698" i="6"/>
  <c r="B1882" i="6"/>
  <c r="B1379" i="6"/>
  <c r="B1635" i="6"/>
  <c r="B1891" i="6"/>
  <c r="B2096" i="6"/>
  <c r="B2224" i="6"/>
  <c r="B2352" i="6"/>
  <c r="B2480" i="6"/>
  <c r="B2608" i="6"/>
  <c r="B1119" i="6"/>
  <c r="B1751" i="6"/>
  <c r="B2146" i="6"/>
  <c r="B2410" i="6"/>
  <c r="B920" i="6"/>
  <c r="B1985" i="6"/>
  <c r="B573" i="6"/>
  <c r="B1337" i="6"/>
  <c r="B1604" i="6"/>
  <c r="B1860" i="6"/>
  <c r="B2081" i="6"/>
  <c r="B2209" i="6"/>
  <c r="B2337" i="6"/>
  <c r="B2465" i="6"/>
  <c r="B2593" i="6"/>
  <c r="B1559" i="6"/>
  <c r="B2050" i="6"/>
  <c r="B2306" i="6"/>
  <c r="B2570" i="6"/>
  <c r="B1409" i="6"/>
  <c r="B904" i="6"/>
  <c r="B1027" i="6"/>
  <c r="B1449" i="6"/>
  <c r="B1705" i="6"/>
  <c r="B1961" i="6"/>
  <c r="B2131" i="6"/>
  <c r="B2259" i="6"/>
  <c r="B2387" i="6"/>
  <c r="B2515" i="6"/>
  <c r="B1127" i="6"/>
  <c r="B1499" i="6"/>
  <c r="B1755" i="6"/>
  <c r="B2011" i="6"/>
  <c r="B2156" i="6"/>
  <c r="B2284" i="6"/>
  <c r="B2412" i="6"/>
  <c r="B2540" i="6"/>
  <c r="B2047" i="6"/>
  <c r="B684" i="6"/>
  <c r="B1372" i="6"/>
  <c r="B1628" i="6"/>
  <c r="B1884" i="6"/>
  <c r="B2093" i="6"/>
  <c r="B2221" i="6"/>
  <c r="B2349" i="6"/>
  <c r="B2477" i="6"/>
  <c r="B2605" i="6"/>
  <c r="B852" i="6"/>
  <c r="B1423" i="6"/>
  <c r="B1679" i="6"/>
  <c r="B1935" i="6"/>
  <c r="B2118" i="6"/>
  <c r="B2246" i="6"/>
  <c r="B2374" i="6"/>
  <c r="B2502" i="6"/>
  <c r="B1841" i="6"/>
  <c r="B2231" i="6"/>
  <c r="B2495" i="6"/>
  <c r="B2391" i="6"/>
  <c r="B976" i="6"/>
  <c r="B1132" i="6"/>
  <c r="B1910" i="6"/>
  <c r="B1009" i="6"/>
  <c r="B1760" i="6"/>
  <c r="B1418" i="6"/>
  <c r="B1754" i="6"/>
  <c r="B1443" i="6"/>
  <c r="B1955" i="6"/>
  <c r="B2256" i="6"/>
  <c r="B2512" i="6"/>
  <c r="B1367" i="6"/>
  <c r="B2218" i="6"/>
  <c r="B1043" i="6"/>
  <c r="B830" i="6"/>
  <c r="B1412" i="6"/>
  <c r="B1924" i="6"/>
  <c r="B2241" i="6"/>
  <c r="B2497" i="6"/>
  <c r="B2114" i="6"/>
  <c r="B1155" i="6"/>
  <c r="B1769" i="6"/>
  <c r="B2163" i="6"/>
  <c r="B2419" i="6"/>
  <c r="B348" i="6"/>
  <c r="B1255" i="6"/>
  <c r="B1819" i="6"/>
  <c r="B2188" i="6"/>
  <c r="B2444" i="6"/>
  <c r="B1299" i="6"/>
  <c r="B878" i="6"/>
  <c r="B1436" i="6"/>
  <c r="B1948" i="6"/>
  <c r="B2253" i="6"/>
  <c r="B2509" i="6"/>
  <c r="B980" i="6"/>
  <c r="B1487" i="6"/>
  <c r="B1999" i="6"/>
  <c r="B2278" i="6"/>
  <c r="B2534" i="6"/>
  <c r="B2063" i="6"/>
  <c r="B2375" i="6"/>
  <c r="B2285" i="6"/>
  <c r="B1807" i="6"/>
  <c r="B2310" i="6"/>
  <c r="B2566" i="6"/>
  <c r="B2479" i="6"/>
  <c r="B1435" i="6"/>
  <c r="B2508" i="6"/>
  <c r="B2061" i="6"/>
  <c r="B2573" i="6"/>
  <c r="B1615" i="6"/>
  <c r="B2342" i="6"/>
  <c r="B1585" i="6"/>
  <c r="B1613" i="6"/>
  <c r="B1848" i="6"/>
  <c r="B1690" i="6"/>
  <c r="B1335" i="6"/>
  <c r="B2208" i="6"/>
  <c r="B474" i="6"/>
  <c r="B1273" i="6"/>
  <c r="B2193" i="6"/>
  <c r="B996" i="6"/>
  <c r="B2538" i="6"/>
  <c r="B2115" i="6"/>
  <c r="B1723" i="6"/>
  <c r="B2396" i="6"/>
  <c r="B532" i="6"/>
  <c r="B1852" i="6"/>
  <c r="B2461" i="6"/>
  <c r="B1391" i="6"/>
  <c r="B2230" i="6"/>
  <c r="B1713" i="6"/>
  <c r="B2263" i="6"/>
  <c r="B784" i="6"/>
  <c r="B690" i="6"/>
  <c r="B887" i="6"/>
  <c r="B617" i="6"/>
  <c r="B1869" i="6"/>
  <c r="B1526" i="6"/>
  <c r="B1886" i="6"/>
  <c r="B380" i="6"/>
  <c r="B1536" i="6"/>
  <c r="B1720" i="6"/>
  <c r="B1904" i="6"/>
  <c r="B709" i="6"/>
  <c r="B1092" i="6"/>
  <c r="B1378" i="6"/>
  <c r="B1562" i="6"/>
  <c r="B1738" i="6"/>
  <c r="B1890" i="6"/>
  <c r="B1395" i="6"/>
  <c r="B1651" i="6"/>
  <c r="B1907" i="6"/>
  <c r="B2104" i="6"/>
  <c r="B2232" i="6"/>
  <c r="B2360" i="6"/>
  <c r="B2488" i="6"/>
  <c r="B1183" i="6"/>
  <c r="B1783" i="6"/>
  <c r="B2170" i="6"/>
  <c r="B2426" i="6"/>
  <c r="B2055" i="6"/>
  <c r="B649" i="6"/>
  <c r="B1364" i="6"/>
  <c r="B1620" i="6"/>
  <c r="B1876" i="6"/>
  <c r="B2089" i="6"/>
  <c r="B2217" i="6"/>
  <c r="B2345" i="6"/>
  <c r="B2473" i="6"/>
  <c r="B2601" i="6"/>
  <c r="B1575" i="6"/>
  <c r="B2066" i="6"/>
  <c r="B2322" i="6"/>
  <c r="B2586" i="6"/>
  <c r="B1473" i="6"/>
  <c r="B936" i="6"/>
  <c r="B1059" i="6"/>
  <c r="B1465" i="6"/>
  <c r="B1721" i="6"/>
  <c r="B1977" i="6"/>
  <c r="B2139" i="6"/>
  <c r="B2267" i="6"/>
  <c r="B2395" i="6"/>
  <c r="B2523" i="6"/>
  <c r="B1159" i="6"/>
  <c r="B1515" i="6"/>
  <c r="B1771" i="6"/>
  <c r="B2027" i="6"/>
  <c r="B2164" i="6"/>
  <c r="B2292" i="6"/>
  <c r="B2420" i="6"/>
  <c r="B2548" i="6"/>
  <c r="B2079" i="6"/>
  <c r="B757" i="6"/>
  <c r="B1388" i="6"/>
  <c r="B1644" i="6"/>
  <c r="B1900" i="6"/>
  <c r="B2101" i="6"/>
  <c r="B2229" i="6"/>
  <c r="B2357" i="6"/>
  <c r="B2485" i="6"/>
  <c r="B884" i="6"/>
  <c r="B1007" i="6"/>
  <c r="B1439" i="6"/>
  <c r="B1695" i="6"/>
  <c r="B1951" i="6"/>
  <c r="B2126" i="6"/>
  <c r="B2254" i="6"/>
  <c r="B2382" i="6"/>
  <c r="B2510" i="6"/>
  <c r="B557" i="6"/>
  <c r="B1905" i="6"/>
  <c r="B2295" i="6"/>
  <c r="B2559" i="6"/>
  <c r="B2455" i="6"/>
  <c r="B604" i="6"/>
  <c r="B1997" i="6"/>
  <c r="B1534" i="6"/>
  <c r="B822" i="6"/>
  <c r="B1560" i="6"/>
  <c r="B1912" i="6"/>
  <c r="B841" i="6"/>
  <c r="B1124" i="6"/>
  <c r="B1570" i="6"/>
  <c r="B1930" i="6"/>
  <c r="B1699" i="6"/>
  <c r="B2128" i="6"/>
  <c r="B2384" i="6"/>
  <c r="B420" i="6"/>
  <c r="B1863" i="6"/>
  <c r="B2474" i="6"/>
  <c r="B2159" i="6"/>
  <c r="B1668" i="6"/>
  <c r="B2113" i="6"/>
  <c r="B2369" i="6"/>
  <c r="B1671" i="6"/>
  <c r="B2370" i="6"/>
  <c r="B1681" i="6"/>
  <c r="B1513" i="6"/>
  <c r="B2025" i="6"/>
  <c r="B2291" i="6"/>
  <c r="B2547" i="6"/>
  <c r="B1563" i="6"/>
  <c r="B2060" i="6"/>
  <c r="B2316" i="6"/>
  <c r="B2572" i="6"/>
  <c r="B2199" i="6"/>
  <c r="B1692" i="6"/>
  <c r="B2125" i="6"/>
  <c r="B2381" i="6"/>
  <c r="B1103" i="6"/>
  <c r="B1743" i="6"/>
  <c r="B2150" i="6"/>
  <c r="B2406" i="6"/>
  <c r="B2551" i="6"/>
  <c r="B2271" i="6"/>
  <c r="B2413" i="6"/>
  <c r="B1231" i="6"/>
  <c r="B2054" i="6"/>
  <c r="B2438" i="6"/>
  <c r="B2183" i="6"/>
  <c r="B2527" i="6"/>
  <c r="B1691" i="6"/>
  <c r="B1825" i="6"/>
  <c r="B1564" i="6"/>
  <c r="B2317" i="6"/>
  <c r="B2086" i="6"/>
  <c r="B2598" i="6"/>
  <c r="B2511" i="6"/>
  <c r="B385" i="6"/>
  <c r="B1782" i="6"/>
  <c r="B1696" i="6"/>
  <c r="B1866" i="6"/>
  <c r="B1603" i="6"/>
  <c r="B2336" i="6"/>
  <c r="B1687" i="6"/>
  <c r="B1857" i="6"/>
  <c r="B1572" i="6"/>
  <c r="B2321" i="6"/>
  <c r="B1495" i="6"/>
  <c r="B1235" i="6"/>
  <c r="B1417" i="6"/>
  <c r="B2243" i="6"/>
  <c r="B940" i="6"/>
  <c r="B1979" i="6"/>
  <c r="B2524" i="6"/>
  <c r="B2077" i="6"/>
  <c r="B2589" i="6"/>
  <c r="B1647" i="6"/>
  <c r="B2358" i="6"/>
  <c r="B2535" i="6"/>
  <c r="B438" i="6"/>
  <c r="B443" i="6"/>
  <c r="B357" i="6"/>
  <c r="B971" i="6"/>
  <c r="B1088" i="6"/>
  <c r="B1180" i="6"/>
  <c r="B1630" i="6"/>
  <c r="B1918" i="6"/>
  <c r="B870" i="6"/>
  <c r="B1201" i="6"/>
  <c r="B1568" i="6"/>
  <c r="B1776" i="6"/>
  <c r="B1952" i="6"/>
  <c r="B873" i="6"/>
  <c r="B1140" i="6"/>
  <c r="B1434" i="6"/>
  <c r="B1610" i="6"/>
  <c r="B1762" i="6"/>
  <c r="B1946" i="6"/>
  <c r="B570" i="6"/>
  <c r="B1475" i="6"/>
  <c r="B1731" i="6"/>
  <c r="B1987" i="6"/>
  <c r="B2144" i="6"/>
  <c r="B2272" i="6"/>
  <c r="B2400" i="6"/>
  <c r="B2528" i="6"/>
  <c r="B804" i="6"/>
  <c r="B1431" i="6"/>
  <c r="B1927" i="6"/>
  <c r="B2250" i="6"/>
  <c r="B2498" i="6"/>
  <c r="B1331" i="6"/>
  <c r="B2223" i="6"/>
  <c r="B894" i="6"/>
  <c r="B1017" i="6"/>
  <c r="B1444" i="6"/>
  <c r="B1700" i="6"/>
  <c r="B1956" i="6"/>
  <c r="B2129" i="6"/>
  <c r="B2257" i="6"/>
  <c r="B2385" i="6"/>
  <c r="B2513" i="6"/>
  <c r="B1087" i="6"/>
  <c r="B1735" i="6"/>
  <c r="B2154" i="6"/>
  <c r="B2402" i="6"/>
  <c r="B388" i="6"/>
  <c r="B1793" i="6"/>
  <c r="B1219" i="6"/>
  <c r="B1545" i="6"/>
  <c r="B1801" i="6"/>
  <c r="B2051" i="6"/>
  <c r="B2179" i="6"/>
  <c r="B2307" i="6"/>
  <c r="B2435" i="6"/>
  <c r="B2563" i="6"/>
  <c r="B525" i="6"/>
  <c r="B1319" i="6"/>
  <c r="B1595" i="6"/>
  <c r="B1851" i="6"/>
  <c r="B2076" i="6"/>
  <c r="B2204" i="6"/>
  <c r="B2332" i="6"/>
  <c r="B2460" i="6"/>
  <c r="B2588" i="6"/>
  <c r="B1457" i="6"/>
  <c r="B942" i="6"/>
  <c r="B1065" i="6"/>
  <c r="B1468" i="6"/>
  <c r="B1724" i="6"/>
  <c r="B1980" i="6"/>
  <c r="B2141" i="6"/>
  <c r="B2269" i="6"/>
  <c r="B2397" i="6"/>
  <c r="B2525" i="6"/>
  <c r="B1167" i="6"/>
  <c r="B1519" i="6"/>
  <c r="B1775" i="6"/>
  <c r="B2031" i="6"/>
  <c r="B2166" i="6"/>
  <c r="B2294" i="6"/>
  <c r="B2422" i="6"/>
  <c r="B2550" i="6"/>
  <c r="B2119" i="6"/>
  <c r="B2351" i="6"/>
  <c r="B2503" i="6"/>
  <c r="B2399" i="6"/>
  <c r="B1216" i="6"/>
  <c r="B1099" i="6"/>
  <c r="B801" i="6"/>
  <c r="B1196" i="6"/>
  <c r="B1654" i="6"/>
  <c r="B2014" i="6"/>
  <c r="B886" i="6"/>
  <c r="B1249" i="6"/>
  <c r="B1632" i="6"/>
  <c r="B1784" i="6"/>
  <c r="B1968" i="6"/>
  <c r="B889" i="6"/>
  <c r="B1220" i="6"/>
  <c r="B1442" i="6"/>
  <c r="B1626" i="6"/>
  <c r="B1802" i="6"/>
  <c r="B1954" i="6"/>
  <c r="B716" i="6"/>
  <c r="B1079" i="6"/>
  <c r="B1507" i="6"/>
  <c r="B1763" i="6"/>
  <c r="B2019" i="6"/>
  <c r="B2160" i="6"/>
  <c r="B2288" i="6"/>
  <c r="B2416" i="6"/>
  <c r="B2544" i="6"/>
  <c r="B932" i="6"/>
  <c r="B1479" i="6"/>
  <c r="B1991" i="6"/>
  <c r="B2282" i="6"/>
  <c r="B2530" i="6"/>
  <c r="B1489" i="6"/>
  <c r="B958" i="6"/>
  <c r="B1081" i="6"/>
  <c r="B1476" i="6"/>
  <c r="B1732" i="6"/>
  <c r="B1988" i="6"/>
  <c r="B2145" i="6"/>
  <c r="B2273" i="6"/>
  <c r="B2401" i="6"/>
  <c r="B2529" i="6"/>
  <c r="B506" i="6"/>
  <c r="B1215" i="6"/>
  <c r="B1799" i="6"/>
  <c r="B2178" i="6"/>
  <c r="B2434" i="6"/>
  <c r="B888" i="6"/>
  <c r="B1969" i="6"/>
  <c r="B429" i="6"/>
  <c r="B1283" i="6"/>
  <c r="B1577" i="6"/>
  <c r="B1833" i="6"/>
  <c r="B2067" i="6"/>
  <c r="B2195" i="6"/>
  <c r="B2323" i="6"/>
  <c r="B2451" i="6"/>
  <c r="B2579" i="6"/>
  <c r="B681" i="6"/>
  <c r="B1371" i="6"/>
  <c r="B1627" i="6"/>
  <c r="B1883" i="6"/>
  <c r="B2092" i="6"/>
  <c r="B2220" i="6"/>
  <c r="B2348" i="6"/>
  <c r="B2476" i="6"/>
  <c r="B2604" i="6"/>
  <c r="B1569" i="6"/>
  <c r="B1129" i="6"/>
  <c r="B1500" i="6"/>
  <c r="B1756" i="6"/>
  <c r="B2012" i="6"/>
  <c r="B2157" i="6"/>
  <c r="B2541" i="6"/>
  <c r="B1551" i="6"/>
  <c r="B2182" i="6"/>
  <c r="B1267" i="6"/>
  <c r="B2255" i="6"/>
  <c r="B1947" i="6"/>
  <c r="B634" i="6"/>
  <c r="B1257" i="6"/>
  <c r="B2189" i="6"/>
  <c r="B625" i="6"/>
  <c r="B1871" i="6"/>
  <c r="B2470" i="6"/>
  <c r="B2407" i="6"/>
  <c r="B378" i="6"/>
  <c r="B2032" i="6"/>
  <c r="B1348" i="6"/>
  <c r="B2018" i="6"/>
  <c r="B1859" i="6"/>
  <c r="B2464" i="6"/>
  <c r="B2122" i="6"/>
  <c r="B404" i="6"/>
  <c r="B1828" i="6"/>
  <c r="B2449" i="6"/>
  <c r="B2007" i="6"/>
  <c r="B2175" i="6"/>
  <c r="B1673" i="6"/>
  <c r="B2371" i="6"/>
  <c r="B1063" i="6"/>
  <c r="B2140" i="6"/>
  <c r="B984" i="6"/>
  <c r="B1321" i="6"/>
  <c r="B2205" i="6"/>
  <c r="B772" i="6"/>
  <c r="B1903" i="6"/>
  <c r="B2486" i="6"/>
  <c r="B2367" i="6"/>
  <c r="B785" i="6"/>
  <c r="B1094" i="6"/>
  <c r="B1344" i="6"/>
  <c r="B1010" i="6"/>
  <c r="B1355" i="6"/>
  <c r="B817" i="6"/>
  <c r="B1374" i="6"/>
  <c r="B1662" i="6"/>
  <c r="B2038" i="6"/>
  <c r="B1265" i="6"/>
  <c r="B1648" i="6"/>
  <c r="B1824" i="6"/>
  <c r="B1976" i="6"/>
  <c r="B340" i="6"/>
  <c r="B969" i="6"/>
  <c r="B1252" i="6"/>
  <c r="B1482" i="6"/>
  <c r="B1634" i="6"/>
  <c r="B1818" i="6"/>
  <c r="B1994" i="6"/>
  <c r="B789" i="6"/>
  <c r="B1143" i="6"/>
  <c r="B1523" i="6"/>
  <c r="B1779" i="6"/>
  <c r="B2035" i="6"/>
  <c r="B2168" i="6"/>
  <c r="B2296" i="6"/>
  <c r="B2424" i="6"/>
  <c r="B2552" i="6"/>
  <c r="B1511" i="6"/>
  <c r="B2039" i="6"/>
  <c r="B2298" i="6"/>
  <c r="B2546" i="6"/>
  <c r="B1553" i="6"/>
  <c r="B990" i="6"/>
  <c r="B1113" i="6"/>
  <c r="B1492" i="6"/>
  <c r="B1748" i="6"/>
  <c r="B2004" i="6"/>
  <c r="B2153" i="6"/>
  <c r="B2281" i="6"/>
  <c r="B2409" i="6"/>
  <c r="B2537" i="6"/>
  <c r="B661" i="6"/>
  <c r="B1279" i="6"/>
  <c r="B1847" i="6"/>
  <c r="B2194" i="6"/>
  <c r="B2450" i="6"/>
  <c r="B2033" i="6"/>
  <c r="B516" i="6"/>
  <c r="B1315" i="6"/>
  <c r="B1593" i="6"/>
  <c r="B1849" i="6"/>
  <c r="B2075" i="6"/>
  <c r="B2203" i="6"/>
  <c r="B2331" i="6"/>
  <c r="B2459" i="6"/>
  <c r="B2587" i="6"/>
  <c r="B753" i="6"/>
  <c r="B1387" i="6"/>
  <c r="B1643" i="6"/>
  <c r="B1899" i="6"/>
  <c r="B2100" i="6"/>
  <c r="B2228" i="6"/>
  <c r="B2356" i="6"/>
  <c r="B2484" i="6"/>
  <c r="B2612" i="6"/>
  <c r="B1633" i="6"/>
  <c r="B1161" i="6"/>
  <c r="B1516" i="6"/>
  <c r="B1772" i="6"/>
  <c r="B2028" i="6"/>
  <c r="B2165" i="6"/>
  <c r="B2293" i="6"/>
  <c r="B2421" i="6"/>
  <c r="B2549" i="6"/>
  <c r="B377" i="6"/>
  <c r="B1263" i="6"/>
  <c r="B1567" i="6"/>
  <c r="B1823" i="6"/>
  <c r="B2062" i="6"/>
  <c r="B2190" i="6"/>
  <c r="B2318" i="6"/>
  <c r="B2446" i="6"/>
  <c r="B2574" i="6"/>
  <c r="B1377" i="6"/>
  <c r="B2215" i="6"/>
  <c r="B2543" i="6"/>
  <c r="B2319" i="6"/>
  <c r="B2591" i="6"/>
  <c r="B615" i="6"/>
  <c r="B1350" i="6"/>
  <c r="B1138" i="6"/>
  <c r="B1485" i="6"/>
  <c r="B1398" i="6"/>
  <c r="B1758" i="6"/>
  <c r="B2046" i="6"/>
  <c r="B1408" i="6"/>
  <c r="B1656" i="6"/>
  <c r="B1840" i="6"/>
  <c r="B2016" i="6"/>
  <c r="B393" i="6"/>
  <c r="B1001" i="6"/>
  <c r="B1268" i="6"/>
  <c r="B1498" i="6"/>
  <c r="B1674" i="6"/>
  <c r="B1826" i="6"/>
  <c r="B2010" i="6"/>
  <c r="B956" i="6"/>
  <c r="B1175" i="6"/>
  <c r="B1571" i="6"/>
  <c r="B1827" i="6"/>
  <c r="B2064" i="6"/>
  <c r="B2192" i="6"/>
  <c r="B2320" i="6"/>
  <c r="B2448" i="6"/>
  <c r="B2576" i="6"/>
  <c r="B1623" i="6"/>
  <c r="B2090" i="6"/>
  <c r="B2338" i="6"/>
  <c r="B2602" i="6"/>
  <c r="B1729" i="6"/>
  <c r="B1209" i="6"/>
  <c r="B1540" i="6"/>
  <c r="B1796" i="6"/>
  <c r="B2049" i="6"/>
  <c r="B2177" i="6"/>
  <c r="B2305" i="6"/>
  <c r="B2433" i="6"/>
  <c r="B2561" i="6"/>
  <c r="B900" i="6"/>
  <c r="B1415" i="6"/>
  <c r="B1943" i="6"/>
  <c r="B2242" i="6"/>
  <c r="B2506" i="6"/>
  <c r="B1011" i="6"/>
  <c r="B2111" i="6"/>
  <c r="B745" i="6"/>
  <c r="B1385" i="6"/>
  <c r="B1641" i="6"/>
  <c r="B1897" i="6"/>
  <c r="B2099" i="6"/>
  <c r="B2227" i="6"/>
  <c r="B2355" i="6"/>
  <c r="B2483" i="6"/>
  <c r="B2611" i="6"/>
  <c r="B876" i="6"/>
  <c r="B2124" i="6"/>
  <c r="B2252" i="6"/>
  <c r="B2380" i="6"/>
  <c r="B356" i="6"/>
  <c r="B1820" i="6"/>
  <c r="B2445" i="6"/>
  <c r="B1359" i="6"/>
  <c r="B2214" i="6"/>
  <c r="B2239" i="6"/>
  <c r="B1266" i="6"/>
  <c r="B1406" i="6"/>
  <c r="B1432" i="6"/>
  <c r="B601" i="6"/>
  <c r="B1506" i="6"/>
  <c r="B2080" i="6"/>
  <c r="B2592" i="6"/>
  <c r="B2378" i="6"/>
  <c r="B2065" i="6"/>
  <c r="B2577" i="6"/>
  <c r="B2274" i="6"/>
  <c r="B840" i="6"/>
  <c r="B1929" i="6"/>
  <c r="B2499" i="6"/>
  <c r="B1467" i="6"/>
  <c r="B2268" i="6"/>
  <c r="B1937" i="6"/>
  <c r="B1596" i="6"/>
  <c r="B2333" i="6"/>
  <c r="B2102" i="6"/>
  <c r="J464" i="6" l="1"/>
  <c r="J345" i="6"/>
  <c r="J354" i="6"/>
  <c r="J421" i="6"/>
  <c r="J397" i="6"/>
  <c r="J458" i="6"/>
  <c r="J429" i="6"/>
  <c r="J471" i="6"/>
  <c r="J487" i="6"/>
  <c r="J457" i="6"/>
  <c r="J323" i="6"/>
  <c r="J325" i="6"/>
  <c r="J356" i="6"/>
  <c r="J327" i="6"/>
  <c r="J478" i="6"/>
  <c r="J418" i="6"/>
  <c r="J309" i="6"/>
  <c r="J326" i="6"/>
  <c r="J328" i="6"/>
  <c r="J436" i="6"/>
  <c r="J437" i="6"/>
  <c r="J483" i="6"/>
  <c r="J351" i="6"/>
  <c r="J390" i="6"/>
  <c r="J442" i="6"/>
  <c r="J430" i="6"/>
  <c r="J455" i="6"/>
  <c r="J312" i="6"/>
  <c r="J495" i="6"/>
  <c r="J392" i="6"/>
  <c r="J395" i="6"/>
  <c r="J329" i="6"/>
  <c r="J386" i="6"/>
  <c r="J402" i="6"/>
  <c r="J348" i="6"/>
  <c r="J427" i="6"/>
  <c r="J426" i="6"/>
  <c r="J382" i="6"/>
  <c r="J494" i="6"/>
  <c r="J385" i="6"/>
  <c r="J350" i="6"/>
  <c r="J453" i="6"/>
  <c r="J355" i="6"/>
  <c r="J387" i="6"/>
  <c r="J321" i="6"/>
  <c r="J428" i="6"/>
  <c r="J492" i="6"/>
  <c r="J357" i="6"/>
  <c r="J414" i="6"/>
  <c r="J481" i="6"/>
  <c r="J477" i="6"/>
  <c r="J367" i="6"/>
  <c r="J462" i="6"/>
  <c r="J378" i="6"/>
  <c r="J404" i="6"/>
  <c r="J493" i="6"/>
  <c r="J440" i="6"/>
  <c r="J388" i="6"/>
  <c r="J318" i="6"/>
  <c r="J403" i="6"/>
  <c r="J396" i="6"/>
  <c r="J467" i="6"/>
  <c r="J349" i="6"/>
  <c r="J425" i="6"/>
  <c r="J465" i="6"/>
  <c r="J380" i="6"/>
  <c r="J476" i="6"/>
  <c r="J439" i="6"/>
  <c r="J341" i="6"/>
  <c r="J374" i="6"/>
  <c r="J423" i="6"/>
  <c r="J446" i="6"/>
  <c r="J412" i="6"/>
  <c r="J376" i="6"/>
  <c r="J461" i="6"/>
  <c r="J363" i="6"/>
  <c r="J394" i="6"/>
  <c r="J435" i="6"/>
  <c r="J479" i="6"/>
  <c r="J335" i="6"/>
  <c r="J450" i="6"/>
  <c r="J456" i="6"/>
  <c r="J336" i="6"/>
  <c r="J343" i="6"/>
  <c r="J375" i="6"/>
  <c r="J431" i="6"/>
  <c r="J384" i="6"/>
  <c r="J480" i="6"/>
  <c r="J398" i="6"/>
  <c r="J441" i="6"/>
  <c r="J501" i="6"/>
  <c r="J371" i="6"/>
  <c r="J316" i="6"/>
  <c r="J433" i="6"/>
  <c r="J310" i="6"/>
  <c r="J497" i="6"/>
  <c r="J322" i="6"/>
  <c r="J352" i="6"/>
  <c r="J379" i="6"/>
  <c r="J438" i="6"/>
  <c r="J340" i="6"/>
  <c r="J400" i="6"/>
  <c r="J498" i="6"/>
  <c r="J432" i="6"/>
  <c r="J422" i="6"/>
  <c r="J342" i="6"/>
  <c r="J472" i="6"/>
  <c r="J366" i="6"/>
  <c r="J447" i="6"/>
  <c r="J434" i="6"/>
  <c r="J420" i="6"/>
  <c r="J417" i="6"/>
  <c r="J311" i="6"/>
  <c r="J466" i="6"/>
  <c r="J470" i="6"/>
  <c r="J364" i="6"/>
  <c r="J474" i="6"/>
  <c r="J463" i="6"/>
  <c r="J484" i="6"/>
  <c r="J314" i="6"/>
  <c r="J347" i="6"/>
  <c r="J346" i="6"/>
  <c r="J410" i="6"/>
  <c r="J482" i="6"/>
  <c r="J406" i="6"/>
  <c r="J444" i="6"/>
  <c r="J499" i="6"/>
  <c r="J317" i="6"/>
  <c r="J401" i="6"/>
  <c r="J368" i="6"/>
  <c r="J452" i="6"/>
  <c r="J502" i="6"/>
  <c r="J338" i="6"/>
  <c r="J361" i="6"/>
  <c r="J486" i="6"/>
  <c r="J485" i="6"/>
  <c r="J337" i="6"/>
  <c r="J443" i="6"/>
  <c r="J413" i="6"/>
  <c r="J454" i="6"/>
  <c r="J362" i="6"/>
  <c r="J490" i="6"/>
  <c r="J411" i="6"/>
  <c r="J448" i="6"/>
  <c r="J339" i="6"/>
  <c r="J365" i="6"/>
  <c r="J393" i="6"/>
  <c r="J496" i="6"/>
  <c r="J416" i="6"/>
  <c r="J358" i="6"/>
  <c r="J377" i="6"/>
  <c r="J408" i="6"/>
  <c r="J473" i="6"/>
  <c r="J373" i="6"/>
  <c r="J460" i="6"/>
  <c r="J331" i="6"/>
  <c r="J313" i="6"/>
  <c r="J344" i="6"/>
  <c r="J489" i="6"/>
  <c r="J353" i="6"/>
  <c r="J359" i="6"/>
  <c r="J415" i="6"/>
  <c r="J391" i="6"/>
  <c r="J459" i="6"/>
  <c r="J449" i="6"/>
  <c r="J488" i="6"/>
  <c r="J372" i="6"/>
  <c r="J315" i="6"/>
  <c r="J469" i="6"/>
  <c r="J320" i="6"/>
  <c r="J381" i="6"/>
  <c r="J332" i="6"/>
  <c r="J451" i="6"/>
  <c r="J424" i="6"/>
  <c r="J330" i="6"/>
  <c r="J491" i="6"/>
  <c r="J475" i="6"/>
  <c r="J407" i="6"/>
  <c r="J333" i="6"/>
  <c r="J324" i="6"/>
  <c r="J445" i="6"/>
  <c r="J389" i="6"/>
  <c r="J383" i="6"/>
  <c r="J409" i="6"/>
  <c r="J399" i="6"/>
  <c r="J468" i="6"/>
  <c r="J419" i="6"/>
  <c r="J334" i="6"/>
  <c r="J319" i="6"/>
  <c r="J369" i="6"/>
  <c r="J370" i="6"/>
  <c r="J360" i="6"/>
  <c r="J500" i="6"/>
  <c r="EW2" i="2"/>
  <c r="B57" i="4" l="1"/>
  <c r="B58" i="4" l="1"/>
  <c r="B59" i="4" s="1"/>
  <c r="B60" i="4" s="1"/>
  <c r="B61" i="4" s="1"/>
  <c r="F57" i="4"/>
  <c r="B62" i="4" l="1"/>
  <c r="B63" i="4" s="1"/>
  <c r="B64" i="4" l="1"/>
  <c r="B65" i="4" s="1"/>
  <c r="B66" i="4" l="1"/>
  <c r="B67" i="4" l="1"/>
  <c r="B68" i="4" s="1"/>
  <c r="B69" i="4" s="1"/>
  <c r="B70" i="4" l="1"/>
  <c r="B71" i="4" s="1"/>
  <c r="B72" i="4" s="1"/>
  <c r="B73" i="4" l="1"/>
  <c r="B74" i="4" s="1"/>
  <c r="B75" i="4" s="1"/>
  <c r="A58" i="4" s="1"/>
  <c r="A60" i="4" l="1"/>
  <c r="A62" i="4"/>
  <c r="A57" i="4"/>
  <c r="A59" i="4"/>
  <c r="A63" i="4"/>
  <c r="A64" i="4"/>
  <c r="A61" i="4"/>
  <c r="A68" i="4"/>
  <c r="A65" i="4"/>
  <c r="A71" i="4"/>
  <c r="A67" i="4"/>
  <c r="A69" i="4"/>
  <c r="A70" i="4"/>
  <c r="A66" i="4"/>
  <c r="A74" i="4"/>
  <c r="A73" i="4"/>
  <c r="A72" i="4"/>
  <c r="A75" i="4"/>
  <c r="I12" i="4" l="1"/>
  <c r="H12" i="4" s="1"/>
  <c r="H13" i="4" l="1"/>
  <c r="A17" i="4" l="1"/>
  <c r="Y2159" i="4" l="1"/>
  <c r="Y2778" i="4"/>
  <c r="Y791" i="4"/>
  <c r="Y591" i="4"/>
  <c r="Y2938" i="4"/>
  <c r="Y995" i="4"/>
  <c r="Y913" i="4"/>
  <c r="Y2757" i="4"/>
  <c r="Y2297" i="4"/>
  <c r="Y706" i="4"/>
  <c r="Y2576" i="4"/>
  <c r="Y1917" i="4"/>
  <c r="Y565" i="4"/>
  <c r="Y1923" i="4"/>
  <c r="Y2386" i="4"/>
  <c r="Y1121" i="4"/>
  <c r="Y1972" i="4"/>
  <c r="Y480" i="4"/>
  <c r="Y782" i="4"/>
  <c r="Y2428" i="4"/>
  <c r="Y1981" i="4"/>
  <c r="Y2167" i="4"/>
  <c r="Y1310" i="4"/>
  <c r="Y2314" i="4"/>
  <c r="Y1114" i="4"/>
  <c r="Y8" i="4"/>
  <c r="Y1672" i="4"/>
  <c r="Y957" i="4"/>
  <c r="Y2712" i="4"/>
  <c r="Y2852" i="4"/>
  <c r="Y2269" i="4"/>
  <c r="Y365" i="4"/>
  <c r="Y2583" i="4"/>
  <c r="Y159" i="4"/>
  <c r="Y371" i="4"/>
  <c r="Y907" i="4"/>
  <c r="Y585" i="4"/>
  <c r="Y610" i="4"/>
  <c r="Y1682" i="4"/>
  <c r="Y608" i="4"/>
  <c r="Y439" i="4"/>
  <c r="Y1497" i="4"/>
  <c r="Y837" i="4"/>
  <c r="Y2958" i="4"/>
  <c r="Y513" i="4"/>
  <c r="Y2642" i="4"/>
  <c r="Y468" i="4"/>
  <c r="Y612" i="4"/>
  <c r="Y732" i="4"/>
  <c r="Y2378" i="4"/>
  <c r="Y1754" i="4"/>
  <c r="Y891" i="4"/>
  <c r="Y498" i="4"/>
  <c r="Y140" i="4"/>
  <c r="Y2127" i="4"/>
  <c r="Y70" i="4"/>
  <c r="Y1426" i="4"/>
  <c r="Y2186" i="4"/>
  <c r="Y2078" i="4"/>
  <c r="Y1869" i="4"/>
  <c r="Y2997" i="4"/>
  <c r="Y2390" i="4"/>
  <c r="Y1113" i="4"/>
  <c r="Y2434" i="4"/>
  <c r="Y1288" i="4"/>
  <c r="Y1251" i="4"/>
  <c r="Y1848" i="4"/>
  <c r="Y1027" i="4"/>
  <c r="Y1548" i="4"/>
  <c r="Y153" i="4"/>
  <c r="Y892" i="4"/>
  <c r="Y923" i="4"/>
  <c r="Y1488" i="4"/>
  <c r="Y1959" i="4"/>
  <c r="Y1556" i="4"/>
  <c r="Y2208" i="4"/>
  <c r="Y588" i="4"/>
  <c r="Y577" i="4"/>
  <c r="Y1263" i="4"/>
  <c r="Y51" i="4"/>
  <c r="Y403" i="4"/>
  <c r="Y1861" i="4"/>
  <c r="Y331" i="4"/>
  <c r="Y2093" i="4"/>
  <c r="Y530" i="4"/>
  <c r="Y1292" i="4"/>
  <c r="Y156" i="4"/>
  <c r="Y1794" i="4"/>
  <c r="Y2384" i="4"/>
  <c r="Y561" i="4"/>
  <c r="Y794" i="4"/>
  <c r="Y261" i="4"/>
  <c r="Y1555" i="4"/>
  <c r="Y729" i="4"/>
  <c r="Y3003" i="4"/>
  <c r="Y2748" i="4"/>
  <c r="Y240" i="4"/>
  <c r="Y993" i="4"/>
  <c r="Y2998" i="4"/>
  <c r="Y2439" i="4"/>
  <c r="Y200" i="4"/>
  <c r="Y1343" i="4"/>
  <c r="Y2399" i="4"/>
  <c r="Y1281" i="4"/>
  <c r="Y762" i="4"/>
  <c r="Y1526" i="4"/>
  <c r="Y2897" i="4"/>
  <c r="Y1929" i="4"/>
  <c r="Y1697" i="4"/>
  <c r="Y2714" i="4"/>
  <c r="Y1602" i="4"/>
  <c r="Y2417" i="4"/>
  <c r="Y532" i="4"/>
  <c r="Y2775" i="4"/>
  <c r="Y244" i="4"/>
  <c r="Y2303" i="4"/>
  <c r="Y1584" i="4"/>
  <c r="Y2058" i="4"/>
  <c r="Y2817" i="4"/>
  <c r="Y1986" i="4"/>
  <c r="Y578" i="4"/>
  <c r="Y813" i="4"/>
  <c r="Y1245" i="4"/>
  <c r="Y1871" i="4"/>
  <c r="Y34" i="4"/>
  <c r="Y2853" i="4"/>
  <c r="Y2268" i="4"/>
  <c r="Y1893" i="4"/>
  <c r="Y596" i="4"/>
  <c r="Y2774" i="4"/>
  <c r="Y662" i="4"/>
  <c r="Y720" i="4"/>
  <c r="Y761" i="4"/>
  <c r="Y2929" i="4"/>
  <c r="Y2211" i="4"/>
  <c r="Y1052" i="4"/>
  <c r="Y2846" i="4"/>
  <c r="Y7" i="4"/>
  <c r="Y2999" i="4"/>
  <c r="Y1889" i="4"/>
  <c r="Y576" i="4"/>
  <c r="Y1902" i="4"/>
  <c r="Y2755" i="4"/>
  <c r="Y1235" i="4"/>
  <c r="Y1588" i="4"/>
  <c r="Y451" i="4"/>
  <c r="Y2896" i="4"/>
  <c r="Y268" i="4"/>
  <c r="Y1467" i="4"/>
  <c r="Y2529" i="4"/>
  <c r="Y1034" i="4"/>
  <c r="Y981" i="4"/>
  <c r="Y33" i="4"/>
  <c r="Y228" i="4"/>
  <c r="Y2275" i="4"/>
  <c r="Y844" i="4"/>
  <c r="Y2240" i="4"/>
  <c r="Y2008" i="4"/>
  <c r="Y2832" i="4"/>
  <c r="Y1443" i="4"/>
  <c r="Y2097" i="4"/>
  <c r="Y2519" i="4"/>
  <c r="Y946" i="4"/>
  <c r="Y464" i="4"/>
  <c r="Y286" i="4"/>
  <c r="Y971" i="4"/>
  <c r="Y2563" i="4"/>
  <c r="Y2876" i="4"/>
  <c r="Y445" i="4"/>
  <c r="Y1975" i="4"/>
  <c r="Y918" i="4"/>
  <c r="Y290" i="4"/>
  <c r="Y2114" i="4"/>
  <c r="Y135" i="4"/>
  <c r="Y1242" i="4"/>
  <c r="Y313" i="4"/>
  <c r="Y912" i="4"/>
  <c r="Y870" i="4"/>
  <c r="Y1203" i="4"/>
  <c r="Y1148" i="4"/>
  <c r="Y2161" i="4"/>
  <c r="Y512" i="4"/>
  <c r="Y2001" i="4"/>
  <c r="Y356" i="4"/>
  <c r="Y438" i="4"/>
  <c r="Y540" i="4"/>
  <c r="Y548" i="4"/>
  <c r="Y2560" i="4"/>
  <c r="Y64" i="4"/>
  <c r="Y366" i="4"/>
  <c r="Y1413" i="4"/>
  <c r="Y2069" i="4"/>
  <c r="Y1908" i="4"/>
  <c r="Y359" i="4"/>
  <c r="Y1481" i="4"/>
  <c r="Y19" i="4"/>
  <c r="Y868" i="4"/>
  <c r="Y231" i="4"/>
  <c r="Y2467" i="4"/>
  <c r="Y2274" i="4"/>
  <c r="Y1529" i="4"/>
  <c r="Y2756" i="4"/>
  <c r="Y509" i="4"/>
  <c r="Y1573" i="4"/>
  <c r="Y2076" i="4"/>
  <c r="Y1010" i="4"/>
  <c r="Y2812" i="4"/>
  <c r="Y229" i="4"/>
  <c r="Y1313" i="4"/>
  <c r="Y100" i="4"/>
  <c r="Y2431" i="4"/>
  <c r="Y97" i="4"/>
  <c r="Y851" i="4"/>
  <c r="Y2377" i="4"/>
  <c r="Y1849" i="4"/>
  <c r="Y2845" i="4"/>
  <c r="Y783" i="4"/>
  <c r="Y1046" i="4"/>
  <c r="Y939" i="4"/>
  <c r="Y161" i="4"/>
  <c r="Y1756" i="4"/>
  <c r="Y2566" i="4"/>
  <c r="Y795" i="4"/>
  <c r="Y1863" i="4"/>
  <c r="Y2197" i="4"/>
  <c r="Y759" i="4"/>
  <c r="Y79" i="4"/>
  <c r="Y2984" i="4"/>
  <c r="Y786" i="4"/>
  <c r="Y107" i="4"/>
  <c r="Y863" i="4"/>
  <c r="Y1232" i="4"/>
  <c r="Y1919" i="4"/>
  <c r="Y2660" i="4"/>
  <c r="Y89" i="4"/>
  <c r="Y861" i="4"/>
  <c r="Y285" i="4"/>
  <c r="Y978" i="4"/>
  <c r="Y2480" i="4"/>
  <c r="Y1719" i="4"/>
  <c r="Y2209" i="4"/>
  <c r="Y1855" i="4"/>
  <c r="Y2753" i="4"/>
  <c r="Y1181" i="4"/>
  <c r="Y254" i="4"/>
  <c r="Y2908" i="4"/>
  <c r="Y1951" i="4"/>
  <c r="Y602" i="4"/>
  <c r="Y1611" i="4"/>
  <c r="Y457" i="4"/>
  <c r="Y2740" i="4"/>
  <c r="Y983" i="4"/>
  <c r="Y1367" i="4"/>
  <c r="Y1895" i="4"/>
  <c r="Y2233" i="4"/>
  <c r="Y1970" i="4"/>
  <c r="Y713" i="4"/>
  <c r="Y1388" i="4"/>
  <c r="Y1030" i="4"/>
  <c r="Y2117" i="4"/>
  <c r="Y552" i="4"/>
  <c r="Y151" i="4"/>
  <c r="Y1092" i="4"/>
  <c r="Y1524" i="4"/>
  <c r="Y1312" i="4"/>
  <c r="Y1712" i="4"/>
  <c r="Y1888" i="4"/>
  <c r="Y1057" i="4"/>
  <c r="Y2951" i="4"/>
  <c r="Y420" i="4"/>
  <c r="Y1082" i="4"/>
  <c r="Y2588" i="4"/>
  <c r="Y966" i="4"/>
  <c r="Y934" i="4"/>
  <c r="Y693" i="4"/>
  <c r="Y834" i="4"/>
  <c r="Y1818" i="4"/>
  <c r="Y522" i="4"/>
  <c r="Y208" i="4"/>
  <c r="Y2528" i="4"/>
  <c r="Y2234" i="4"/>
  <c r="Y866" i="4"/>
  <c r="Y1641" i="4"/>
  <c r="Y1839" i="4"/>
  <c r="Y2516" i="4"/>
  <c r="Y382" i="4"/>
  <c r="Y1652" i="4"/>
  <c r="Y22" i="4"/>
  <c r="Y2761" i="4"/>
  <c r="Y582" i="4"/>
  <c r="Y352" i="4"/>
  <c r="Y235" i="4"/>
  <c r="Y271" i="4"/>
  <c r="Y1058" i="4"/>
  <c r="Y1200" i="4"/>
  <c r="Y798" i="4"/>
  <c r="Y1097" i="4"/>
  <c r="Y226" i="4"/>
  <c r="Y1233" i="4"/>
  <c r="Y2422" i="4"/>
  <c r="Y1095" i="4"/>
  <c r="Y115" i="4"/>
  <c r="Y1693" i="4"/>
  <c r="Y2357" i="4"/>
  <c r="Y1757" i="4"/>
  <c r="Y2653" i="4"/>
  <c r="Y52" i="4"/>
  <c r="Y1854" i="4"/>
  <c r="Y311" i="4"/>
  <c r="Y1687" i="4"/>
  <c r="Y362" i="4"/>
  <c r="Y1898" i="4"/>
  <c r="Y1110" i="4"/>
  <c r="Y2411" i="4"/>
  <c r="Y1475" i="4"/>
  <c r="Y1562" i="4"/>
  <c r="Y1775" i="4"/>
  <c r="Y486" i="4"/>
  <c r="Y2255" i="4"/>
  <c r="Y2184" i="4"/>
  <c r="Y777" i="4"/>
  <c r="Y2912" i="4"/>
  <c r="Y1486" i="4"/>
  <c r="Y125" i="4"/>
  <c r="Y1603" i="4"/>
  <c r="Y1961" i="4"/>
  <c r="Y354" i="4"/>
  <c r="Y696" i="4"/>
  <c r="Y807" i="4"/>
  <c r="Y1857" i="4"/>
  <c r="Y1430" i="4"/>
  <c r="Y1650" i="4"/>
  <c r="Y1435" i="4"/>
  <c r="Y45" i="4"/>
  <c r="Y1109" i="4"/>
  <c r="Y2961" i="4"/>
  <c r="Y478" i="4"/>
  <c r="Y1510" i="4"/>
  <c r="Y1352" i="4"/>
  <c r="Y2011" i="4"/>
  <c r="Y1736" i="4"/>
  <c r="Y2251" i="4"/>
  <c r="Y2648" i="4"/>
  <c r="Y2568" i="4"/>
  <c r="Y2966" i="4"/>
  <c r="Y937" i="4"/>
  <c r="Y1154" i="4"/>
  <c r="Y90" i="4"/>
  <c r="Y178" i="4"/>
  <c r="Y675" i="4"/>
  <c r="Y1175" i="4"/>
  <c r="Y2337" i="4"/>
  <c r="Y1341" i="4"/>
  <c r="Y2362" i="4"/>
  <c r="Y2803" i="4"/>
  <c r="Y2887" i="4"/>
  <c r="Y247" i="4"/>
  <c r="Y1679" i="4"/>
  <c r="Y1583" i="4"/>
  <c r="Y2273" i="4"/>
  <c r="Y1499" i="4"/>
  <c r="Y1023" i="4"/>
  <c r="Y495" i="4"/>
  <c r="Y1468" i="4"/>
  <c r="Y287" i="4"/>
  <c r="Y2561" i="4"/>
  <c r="Y2272" i="4"/>
  <c r="Y279" i="4"/>
  <c r="Y568" i="4"/>
  <c r="Y687" i="4"/>
  <c r="Y598" i="4"/>
  <c r="Y869" i="4"/>
  <c r="Y1809" i="4"/>
  <c r="Y1318" i="4"/>
  <c r="Y1466" i="4"/>
  <c r="Y605" i="4"/>
  <c r="Y2299" i="4"/>
  <c r="Y1862" i="4"/>
  <c r="Y559" i="4"/>
  <c r="Y335" i="4"/>
  <c r="Y426" i="4"/>
  <c r="Y2343" i="4"/>
  <c r="Y1589" i="4"/>
  <c r="Y838" i="4"/>
  <c r="Y1464" i="4"/>
  <c r="Y1619" i="4"/>
  <c r="Y1973" i="4"/>
  <c r="Y463" i="4"/>
  <c r="Y425" i="4"/>
  <c r="Y481" i="4"/>
  <c r="Y600" i="4"/>
  <c r="Y787" i="4"/>
  <c r="Y274" i="4"/>
  <c r="Y1351" i="4"/>
  <c r="Y749" i="4"/>
  <c r="Y1102" i="4"/>
  <c r="Y1558" i="4"/>
  <c r="Y1574" i="4"/>
  <c r="Y1377" i="4"/>
  <c r="Y1273" i="4"/>
  <c r="Y2461" i="4"/>
  <c r="Y54" i="4"/>
  <c r="Y2654" i="4"/>
  <c r="Y211" i="4"/>
  <c r="Y1776" i="4"/>
  <c r="Y2693" i="4"/>
  <c r="Y2631" i="4"/>
  <c r="Y1763" i="4"/>
  <c r="Y2696" i="4"/>
  <c r="Y2191" i="4"/>
  <c r="Y2600" i="4"/>
  <c r="Y1103" i="4"/>
  <c r="Y1340" i="4"/>
  <c r="Y2936" i="4"/>
  <c r="Y689" i="4"/>
  <c r="Y2672" i="4"/>
  <c r="Y1559" i="4"/>
  <c r="Y2157" i="4"/>
  <c r="Y2444" i="4"/>
  <c r="Y133" i="4"/>
  <c r="Y1036" i="4"/>
  <c r="Y1054" i="4"/>
  <c r="Y843" i="4"/>
  <c r="Y2868" i="4"/>
  <c r="Y2863" i="4"/>
  <c r="Y1492" i="4"/>
  <c r="Y1161" i="4"/>
  <c r="Y1722" i="4"/>
  <c r="Y2827" i="4"/>
  <c r="Y2178" i="4"/>
  <c r="Y1846" i="4"/>
  <c r="Y2613" i="4"/>
  <c r="Y1735" i="4"/>
  <c r="Y607" i="4"/>
  <c r="Y1122" i="4"/>
  <c r="Y979" i="4"/>
  <c r="Y5" i="4"/>
  <c r="Y839" i="4"/>
  <c r="Y1366" i="4"/>
  <c r="Y2402" i="4"/>
  <c r="Y1707" i="4"/>
  <c r="Y416" i="4"/>
  <c r="Y1170" i="4"/>
  <c r="Y2479" i="4"/>
  <c r="Y2199" i="4"/>
  <c r="Y2885" i="4"/>
  <c r="Y1934" i="4"/>
  <c r="Y95" i="4"/>
  <c r="Y1560" i="4"/>
  <c r="Y650" i="4"/>
  <c r="Y625" i="4"/>
  <c r="Y743" i="4"/>
  <c r="Y989" i="4"/>
  <c r="Y1698" i="4"/>
  <c r="Y2067" i="4"/>
  <c r="Y82" i="4"/>
  <c r="Y1960" i="4"/>
  <c r="Y1606" i="4"/>
  <c r="Y494" i="4"/>
  <c r="Y252" i="4"/>
  <c r="Y143" i="4"/>
  <c r="Y14" i="4"/>
  <c r="Y473" i="4"/>
  <c r="Y2989" i="4"/>
  <c r="Y198" i="4"/>
  <c r="Y2805" i="4"/>
  <c r="Y812" i="4"/>
  <c r="Y1458" i="4"/>
  <c r="Y2176" i="4"/>
  <c r="Y2235" i="4"/>
  <c r="Y1537" i="4"/>
  <c r="Y1014" i="4"/>
  <c r="Y1168" i="4"/>
  <c r="Y593" i="4"/>
  <c r="Y2326" i="4"/>
  <c r="Y1461" i="4"/>
  <c r="Y350" i="4"/>
  <c r="Y2510" i="4"/>
  <c r="Y44" i="4"/>
  <c r="Y936" i="4"/>
  <c r="Y2420" i="4"/>
  <c r="Y184" i="4"/>
  <c r="Y1398" i="4"/>
  <c r="Y1143" i="4"/>
  <c r="Y1867" i="4"/>
  <c r="Y2995" i="4"/>
  <c r="Y635" i="4"/>
  <c r="Y1483" i="4"/>
  <c r="Y1298" i="4"/>
  <c r="Y1620" i="4"/>
  <c r="Y1696" i="4"/>
  <c r="Y2686" i="4"/>
  <c r="Y1737" i="4"/>
  <c r="Y1983" i="4"/>
  <c r="Y2020" i="4"/>
  <c r="Y2982" i="4"/>
  <c r="Y746" i="4"/>
  <c r="Y1478" i="4"/>
  <c r="Y443" i="4"/>
  <c r="Y2649" i="4"/>
  <c r="Y841" i="4"/>
  <c r="Y1990" i="4"/>
  <c r="Y1025" i="4"/>
  <c r="Y1930" i="4"/>
  <c r="Y131" i="4"/>
  <c r="Y2575" i="4"/>
  <c r="Y779" i="4"/>
  <c r="Y2627" i="4"/>
  <c r="Y1307" i="4"/>
  <c r="Y884" i="4"/>
  <c r="Y128" i="4"/>
  <c r="Y1827" i="4"/>
  <c r="Y1429" i="4"/>
  <c r="Y2786" i="4"/>
  <c r="Y2947" i="4"/>
  <c r="Y217" i="4"/>
  <c r="Y2878" i="4"/>
  <c r="Y1770" i="4"/>
  <c r="Y2110" i="4"/>
  <c r="Y114" i="4"/>
  <c r="Y1528" i="4"/>
  <c r="Y885" i="4"/>
  <c r="Y3001" i="4"/>
  <c r="Y2473" i="4"/>
  <c r="Y1163" i="4"/>
  <c r="Y2271" i="4"/>
  <c r="Y2403" i="4"/>
  <c r="Y412" i="4"/>
  <c r="Y757" i="4"/>
  <c r="Y527" i="4"/>
  <c r="Y2059" i="4"/>
  <c r="Y1254" i="4"/>
  <c r="Y491" i="4"/>
  <c r="Y1257" i="4"/>
  <c r="Y1415" i="4"/>
  <c r="Y2674" i="4"/>
  <c r="Y348" i="4"/>
  <c r="Y1858" i="4"/>
  <c r="Y853" i="4"/>
  <c r="Y2569" i="4"/>
  <c r="Y2747" i="4"/>
  <c r="Y910" i="4"/>
  <c r="Y381" i="4"/>
  <c r="Y2667" i="4"/>
  <c r="Y1995" i="4"/>
  <c r="Y1240" i="4"/>
  <c r="Y1123" i="4"/>
  <c r="Y319" i="4"/>
  <c r="Y1119" i="4"/>
  <c r="Y2750" i="4"/>
  <c r="Y854" i="4"/>
  <c r="Y1958" i="4"/>
  <c r="Y2501" i="4"/>
  <c r="Y671" i="4"/>
  <c r="Y1346" i="4"/>
  <c r="Y61" i="4"/>
  <c r="Y609" i="4"/>
  <c r="Y788" i="4"/>
  <c r="Y1383" i="4"/>
  <c r="Y2287" i="4"/>
  <c r="Y648" i="4"/>
  <c r="Y1309" i="4"/>
  <c r="Y2570" i="4"/>
  <c r="Y985" i="4"/>
  <c r="Y2564" i="4"/>
  <c r="Y1469" i="4"/>
  <c r="Y488" i="4"/>
  <c r="Y1625" i="4"/>
  <c r="Y1271" i="4"/>
  <c r="Y1211" i="4"/>
  <c r="Y1422" i="4"/>
  <c r="Y1769" i="4"/>
  <c r="Y906" i="4"/>
  <c r="Y1380" i="4"/>
  <c r="Y1581" i="4"/>
  <c r="Y1527" i="4"/>
  <c r="Y1793" i="4"/>
  <c r="Y1808" i="4"/>
  <c r="Y2334" i="4"/>
  <c r="Y2070" i="4"/>
  <c r="Y636" i="4"/>
  <c r="Y2108" i="4"/>
  <c r="Y927" i="4"/>
  <c r="Y2762" i="4"/>
  <c r="Y1427" i="4"/>
  <c r="Y2301" i="4"/>
  <c r="Y2047" i="4"/>
  <c r="Y2969" i="4"/>
  <c r="Y703" i="4"/>
  <c r="Y2395" i="4"/>
  <c r="Y1270" i="4"/>
  <c r="Y1375" i="4"/>
  <c r="Y1543" i="4"/>
  <c r="Y223" i="4"/>
  <c r="Y1174" i="4"/>
  <c r="Y1129" i="4"/>
  <c r="Y2580" i="4"/>
  <c r="Y1699" i="4"/>
  <c r="Y1006" i="4"/>
  <c r="Y396" i="4"/>
  <c r="Y1284" i="4"/>
  <c r="Y1977" i="4"/>
  <c r="Y1564" i="4"/>
  <c r="Y1201" i="4"/>
  <c r="Y881" i="4"/>
  <c r="Y1947" i="4"/>
  <c r="Y278" i="4"/>
  <c r="Y867" i="4"/>
  <c r="Y12" i="4"/>
  <c r="Y2893" i="4"/>
  <c r="Y2405" i="4"/>
  <c r="Y2370" i="4"/>
  <c r="Y688" i="4"/>
  <c r="Y1718" i="4"/>
  <c r="Y2464" i="4"/>
  <c r="Y644" i="4"/>
  <c r="Y536" i="4"/>
  <c r="Y2940" i="4"/>
  <c r="Y1760" i="4"/>
  <c r="Y2368" i="4"/>
  <c r="Y1540" i="4"/>
  <c r="Y1662" i="4"/>
  <c r="Y652" i="4"/>
  <c r="Y574" i="4"/>
  <c r="Y2019" i="4"/>
  <c r="Y2442" i="4"/>
  <c r="Y2105" i="4"/>
  <c r="Y2495" i="4"/>
  <c r="Y1149" i="4"/>
  <c r="Y1815" i="4"/>
  <c r="Y1637" i="4"/>
  <c r="Y1182" i="4"/>
  <c r="Y2290" i="4"/>
  <c r="Y1470" i="4"/>
  <c r="Y1159" i="4"/>
  <c r="Y2280" i="4"/>
  <c r="Y1727" i="4"/>
  <c r="Y2891" i="4"/>
  <c r="Y1598" i="4"/>
  <c r="Y893" i="4"/>
  <c r="Y2361" i="4"/>
  <c r="Y2704" i="4"/>
  <c r="Y2227" i="4"/>
  <c r="Y16" i="4"/>
  <c r="Y1568" i="4"/>
  <c r="Y1802" i="4"/>
  <c r="Y337" i="4"/>
  <c r="Y775" i="4"/>
  <c r="Y1421" i="4"/>
  <c r="Y2277" i="4"/>
  <c r="Y283" i="4"/>
  <c r="Y465" i="4"/>
  <c r="Y2262" i="4"/>
  <c r="Y1999" i="4"/>
  <c r="Y1061" i="4"/>
  <c r="Y2318" i="4"/>
  <c r="Y1634" i="4"/>
  <c r="Y414" i="4"/>
  <c r="Y996" i="4"/>
  <c r="Y71" i="4"/>
  <c r="Y2249" i="4"/>
  <c r="Y887" i="4"/>
  <c r="Y1716" i="4"/>
  <c r="Y900" i="4"/>
  <c r="Y1684" i="4"/>
  <c r="Y1521" i="4"/>
  <c r="Y735" i="4"/>
  <c r="Y2881" i="4"/>
  <c r="Y334" i="4"/>
  <c r="Y2688" i="4"/>
  <c r="Y1473" i="4"/>
  <c r="Y1152" i="4"/>
  <c r="Y1996" i="4"/>
  <c r="Y173" i="4"/>
  <c r="Y2527" i="4"/>
  <c r="Y1554" i="4"/>
  <c r="Y1740" i="4"/>
  <c r="Y2942" i="4"/>
  <c r="Y1105" i="4"/>
  <c r="Y1246" i="4"/>
  <c r="Y1565" i="4"/>
  <c r="Y1166" i="4"/>
  <c r="Y2867" i="4"/>
  <c r="Y374" i="4"/>
  <c r="Y752" i="4"/>
  <c r="Y83" i="4"/>
  <c r="Y1081" i="4"/>
  <c r="Y2918" i="4"/>
  <c r="Y1348" i="4"/>
  <c r="Y880" i="4"/>
  <c r="Y1213" i="4"/>
  <c r="Y2036" i="4"/>
  <c r="Y248" i="4"/>
  <c r="Y1155" i="4"/>
  <c r="Y1734" i="4"/>
  <c r="Y2496" i="4"/>
  <c r="Y138" i="4"/>
  <c r="Y2689" i="4"/>
  <c r="Y2618" i="4"/>
  <c r="Y1954" i="4"/>
  <c r="Y2372" i="4"/>
  <c r="Y1091" i="4"/>
  <c r="Y2423" i="4"/>
  <c r="Y442" i="4"/>
  <c r="Y2037" i="4"/>
  <c r="Y627" i="4"/>
  <c r="Y2787" i="4"/>
  <c r="Y2330" i="4"/>
  <c r="Y2488" i="4"/>
  <c r="Y1644" i="4"/>
  <c r="Y586" i="4"/>
  <c r="Y2675" i="4"/>
  <c r="Y984" i="4"/>
  <c r="Y349" i="4"/>
  <c r="Y1651" i="4"/>
  <c r="Y192" i="4"/>
  <c r="Y1789" i="4"/>
  <c r="Y2919" i="4"/>
  <c r="Y1779" i="4"/>
  <c r="Y347" i="4"/>
  <c r="Y944" i="4"/>
  <c r="Y1394" i="4"/>
  <c r="Y3004" i="4"/>
  <c r="Y2421" i="4"/>
  <c r="Y375" i="4"/>
  <c r="Y948" i="4"/>
  <c r="Y1358" i="4"/>
  <c r="Y692" i="4"/>
  <c r="Y171" i="4"/>
  <c r="Y2955" i="4"/>
  <c r="Y1328" i="4"/>
  <c r="Y2585" i="4"/>
  <c r="Y2669" i="4"/>
  <c r="Y1914" i="4"/>
  <c r="Y2125" i="4"/>
  <c r="Y2800" i="4"/>
  <c r="Y722" i="4"/>
  <c r="Y2183" i="4"/>
  <c r="Y2425" i="4"/>
  <c r="Y1493" i="4"/>
  <c r="Y1017" i="4"/>
  <c r="Y28" i="4"/>
  <c r="Y1002" i="4"/>
  <c r="Y1822" i="4"/>
  <c r="Y2443" i="4"/>
  <c r="Y2192" i="4"/>
  <c r="Y2733" i="4"/>
  <c r="Y2829" i="4"/>
  <c r="Y23" i="4"/>
  <c r="Y1774" i="4"/>
  <c r="Y2356" i="4"/>
  <c r="Y1500" i="4"/>
  <c r="Y2974" i="4"/>
  <c r="Y2143" i="4"/>
  <c r="Y1044" i="4"/>
  <c r="Y2198" i="4"/>
  <c r="Y2758" i="4"/>
  <c r="Y681" i="4"/>
  <c r="Y1980" i="4"/>
  <c r="Y852" i="4"/>
  <c r="Y2565" i="4"/>
  <c r="Y1966" i="4"/>
  <c r="Y2518" i="4"/>
  <c r="Y109" i="4"/>
  <c r="Y2844" i="4"/>
  <c r="Y724" i="4"/>
  <c r="Y1489" i="4"/>
  <c r="Y943" i="4"/>
  <c r="Y2673" i="4"/>
  <c r="Y1612" i="4"/>
  <c r="Y1266" i="4"/>
  <c r="Y922" i="4"/>
  <c r="Y2954" i="4"/>
  <c r="Y562" i="4"/>
  <c r="Y1799" i="4"/>
  <c r="Y1268" i="4"/>
  <c r="Y31" i="4"/>
  <c r="Y1033" i="4"/>
  <c r="Y2202" i="4"/>
  <c r="Y1501" i="4"/>
  <c r="Y2535" i="4"/>
  <c r="Y1393" i="4"/>
  <c r="Y471" i="4"/>
  <c r="Y960" i="4"/>
  <c r="Y275" i="4"/>
  <c r="Y65" i="4"/>
  <c r="Y714" i="4"/>
  <c r="Y748" i="4"/>
  <c r="Y2821" i="4"/>
  <c r="Y2925" i="4"/>
  <c r="Y1349" i="4"/>
  <c r="Y949" i="4"/>
  <c r="Y2373" i="4"/>
  <c r="Y2599" i="4"/>
  <c r="Y756" i="4"/>
  <c r="Y2549" i="4"/>
  <c r="Y2539" i="4"/>
  <c r="Y1817" i="4"/>
  <c r="Y388" i="4"/>
  <c r="Y776" i="4"/>
  <c r="Y300" i="4"/>
  <c r="Y2841" i="4"/>
  <c r="Y1347" i="4"/>
  <c r="Y521" i="4"/>
  <c r="Y2586" i="4"/>
  <c r="Y25" i="4"/>
  <c r="Y96" i="4"/>
  <c r="Y1319" i="4"/>
  <c r="Y476" i="4"/>
  <c r="Y1669" i="4"/>
  <c r="Y1599" i="4"/>
  <c r="Y1592" i="4"/>
  <c r="Y587" i="4"/>
  <c r="Y2265" i="4"/>
  <c r="Y2139" i="4"/>
  <c r="Y2259" i="4"/>
  <c r="Y378" i="4"/>
  <c r="Y1911" i="4"/>
  <c r="Y1918" i="4"/>
  <c r="Y1676" i="4"/>
  <c r="Y2400" i="4"/>
  <c r="Y1410" i="4"/>
  <c r="Y2871" i="4"/>
  <c r="Y2680" i="4"/>
  <c r="Y1836" i="4"/>
  <c r="Y1084" i="4"/>
  <c r="Y829" i="4"/>
  <c r="Y1874" i="4"/>
  <c r="Y1723" i="4"/>
  <c r="Y518" i="4"/>
  <c r="Y2656" i="4"/>
  <c r="Y904" i="4"/>
  <c r="Y103" i="4"/>
  <c r="Y1326" i="4"/>
  <c r="Y1745" i="4"/>
  <c r="Y2921" i="4"/>
  <c r="Y357" i="4"/>
  <c r="Y883" i="4"/>
  <c r="Y368" i="4"/>
  <c r="Y1630" i="4"/>
  <c r="Y1205" i="4"/>
  <c r="Y1118" i="4"/>
  <c r="Y2491" i="4"/>
  <c r="Y2300" i="4"/>
  <c r="Y1878" i="4"/>
  <c r="Y1438" i="4"/>
  <c r="Y2730" i="4"/>
  <c r="Y1838" i="4"/>
  <c r="Y660" i="4"/>
  <c r="Y2031" i="4"/>
  <c r="Y1297" i="4"/>
  <c r="Y110" i="4"/>
  <c r="Y529" i="4"/>
  <c r="Y1673" i="4"/>
  <c r="Y86" i="4"/>
  <c r="Y1610" i="4"/>
  <c r="Y1639" i="4"/>
  <c r="Y1040" i="4"/>
  <c r="Y2135" i="4"/>
  <c r="Y975" i="4"/>
  <c r="Y2862" i="4"/>
  <c r="Y1180" i="4"/>
  <c r="Y1689" i="4"/>
  <c r="Y1884" i="4"/>
  <c r="Y2419" i="4"/>
  <c r="Y2258" i="4"/>
  <c r="Y2221" i="4"/>
  <c r="Y367" i="4"/>
  <c r="Y2927" i="4"/>
  <c r="Y2389" i="4"/>
  <c r="Y970" i="4"/>
  <c r="Y2957" i="4"/>
  <c r="Y3005" i="4"/>
  <c r="Y2738" i="4"/>
  <c r="Y2154" i="4"/>
  <c r="Y201" i="4"/>
  <c r="Y1419" i="4"/>
  <c r="Y2872" i="4"/>
  <c r="Y2963" i="4"/>
  <c r="Y429" i="4"/>
  <c r="Y620" i="4"/>
  <c r="Y1333" i="4"/>
  <c r="Y1287" i="4"/>
  <c r="Y1921" i="4"/>
  <c r="Y1762" i="4"/>
  <c r="Y20" i="4"/>
  <c r="Y87" i="4"/>
  <c r="Y29" i="4"/>
  <c r="Y460" i="4"/>
  <c r="Y1126" i="4"/>
  <c r="Y408" i="4"/>
  <c r="Y816" i="4"/>
  <c r="Y21" i="4"/>
  <c r="Y525" i="4"/>
  <c r="Y1804" i="4"/>
  <c r="Y1227" i="4"/>
  <c r="Y2285" i="4"/>
  <c r="Y2624" i="4"/>
  <c r="Y2173" i="4"/>
  <c r="Y1039" i="4"/>
  <c r="Y1418" i="4"/>
  <c r="Y2663" i="4"/>
  <c r="Y2002" i="4"/>
  <c r="Y2834" i="4"/>
  <c r="Y2388" i="4"/>
  <c r="Y1993" i="4"/>
  <c r="Y149" i="4"/>
  <c r="Y205" i="4"/>
  <c r="Y2988" i="4"/>
  <c r="Y299" i="4"/>
  <c r="Y2847" i="4"/>
  <c r="Y1614" i="4"/>
  <c r="Y846" i="4"/>
  <c r="Y1094" i="4"/>
  <c r="Y809" i="4"/>
  <c r="Y623" i="4"/>
  <c r="Y304" i="4"/>
  <c r="Y467" i="4"/>
  <c r="Y1354" i="4"/>
  <c r="Y2948" i="4"/>
  <c r="Y1403" i="4"/>
  <c r="Y987" i="4"/>
  <c r="Y1835" i="4"/>
  <c r="Y1609" i="4"/>
  <c r="Y2994" i="4"/>
  <c r="Y2446" i="4"/>
  <c r="Y199" i="4"/>
  <c r="Y1925" i="4"/>
  <c r="Y466" i="4"/>
  <c r="Y1295" i="4"/>
  <c r="Y1668" i="4"/>
  <c r="Y2018" i="4"/>
  <c r="Y1085" i="4"/>
  <c r="Y1624" i="4"/>
  <c r="Y402" i="4"/>
  <c r="Y2907" i="4"/>
  <c r="Y1491" i="4"/>
  <c r="Y1124" i="4"/>
  <c r="Y2790" i="4"/>
  <c r="Y1400" i="4"/>
  <c r="Y1071" i="4"/>
  <c r="Y905" i="4"/>
  <c r="Y2883" i="4"/>
  <c r="Y37" i="4"/>
  <c r="Y2457" i="4"/>
  <c r="Y1150" i="4"/>
  <c r="Y134" i="4"/>
  <c r="Y2393" i="4"/>
  <c r="Y2965" i="4"/>
  <c r="Y277" i="4"/>
  <c r="Y2169" i="4"/>
  <c r="Y1222" i="4"/>
  <c r="Y2567" i="4"/>
  <c r="Y1371" i="4"/>
  <c r="Y2861" i="4"/>
  <c r="Y2065" i="4"/>
  <c r="Y539" i="4"/>
  <c r="Y1949" i="4"/>
  <c r="Y1616" i="4"/>
  <c r="Y2670" i="4"/>
  <c r="Y2703" i="4"/>
  <c r="Y2180" i="4"/>
  <c r="Y2063" i="4"/>
  <c r="Y1777" i="4"/>
  <c r="Y1013" i="4"/>
  <c r="Y2874" i="4"/>
  <c r="Y1252" i="4"/>
  <c r="Y2007" i="4"/>
  <c r="Y187" i="4"/>
  <c r="Y594" i="4"/>
  <c r="Y501" i="4"/>
  <c r="Y2645" i="4"/>
  <c r="Y2916" i="4"/>
  <c r="Y2246" i="4"/>
  <c r="Y213" i="4"/>
  <c r="Y921" i="4"/>
  <c r="Y990" i="4"/>
  <c r="Y147" i="4"/>
  <c r="Y1525" i="4"/>
  <c r="Y343" i="4"/>
  <c r="Y75" i="4"/>
  <c r="Y2506" i="4"/>
  <c r="Y1062" i="4"/>
  <c r="Y168" i="4"/>
  <c r="Y556" i="4"/>
  <c r="Y1725" i="4"/>
  <c r="Y2196" i="4"/>
  <c r="Y1249" i="4"/>
  <c r="Y2928" i="4"/>
  <c r="Y2934" i="4"/>
  <c r="Y1087" i="4"/>
  <c r="Y2970" i="4"/>
  <c r="Y174" i="4"/>
  <c r="Y1678" i="4"/>
  <c r="Y1308" i="4"/>
  <c r="Y1892" i="4"/>
  <c r="Y1984" i="4"/>
  <c r="Y234" i="4"/>
  <c r="Y413" i="4"/>
  <c r="Y1247" i="4"/>
  <c r="Y1329" i="4"/>
  <c r="Y2090" i="4"/>
  <c r="Y2725" i="4"/>
  <c r="Y179" i="4"/>
  <c r="Y2770" i="4"/>
  <c r="Y2458" i="4"/>
  <c r="Y1998" i="4"/>
  <c r="Y572" i="4"/>
  <c r="Y1988" i="4"/>
  <c r="Y1008" i="4"/>
  <c r="Y935" i="4"/>
  <c r="Y2508" i="4"/>
  <c r="Y1344" i="4"/>
  <c r="Y1396" i="4"/>
  <c r="Y510" i="4"/>
  <c r="Y1256" i="4"/>
  <c r="Y1541" i="4"/>
  <c r="Y1534" i="4"/>
  <c r="Y961" i="4"/>
  <c r="Y2816" i="4"/>
  <c r="Y514" i="4"/>
  <c r="Y2822" i="4"/>
  <c r="Y1912" i="4"/>
  <c r="Y1585" i="4"/>
  <c r="Y2204" i="4"/>
  <c r="Y1003" i="4"/>
  <c r="Y2594" i="4"/>
  <c r="Y672" i="4"/>
  <c r="Y742" i="4"/>
  <c r="Y2765" i="4"/>
  <c r="Y483" i="4"/>
  <c r="Y339" i="4"/>
  <c r="Y2453" i="4"/>
  <c r="Y2711" i="4"/>
  <c r="Y317" i="4"/>
  <c r="Y364" i="4"/>
  <c r="Y2625" i="4"/>
  <c r="Y2837" i="4"/>
  <c r="Y1932" i="4"/>
  <c r="Y328" i="4"/>
  <c r="Y1172" i="4"/>
  <c r="Y1463" i="4"/>
  <c r="Y592" i="4"/>
  <c r="Y928" i="4"/>
  <c r="Y2190" i="4"/>
  <c r="Y938" i="4"/>
  <c r="Y427" i="4"/>
  <c r="Y2156" i="4"/>
  <c r="Y1607" i="4"/>
  <c r="Y2550" i="4"/>
  <c r="Y1219" i="4"/>
  <c r="Y1924" i="4"/>
  <c r="Y2793" i="4"/>
  <c r="Y336" i="4"/>
  <c r="Y2320" i="4"/>
  <c r="Y15" i="4"/>
  <c r="Y453" i="4"/>
  <c r="Y2866" i="4"/>
  <c r="Y659" i="4"/>
  <c r="Y1686" i="4"/>
  <c r="Y2042" i="4"/>
  <c r="Y218" i="4"/>
  <c r="Y1115" i="4"/>
  <c r="Y194" i="4"/>
  <c r="Y1557" i="4"/>
  <c r="Y805" i="4"/>
  <c r="Y684" i="4"/>
  <c r="Y962" i="4"/>
  <c r="Y2150" i="4"/>
  <c r="Y487" i="4"/>
  <c r="Y2316" i="4"/>
  <c r="Y411" i="4"/>
  <c r="Y1575" i="4"/>
  <c r="Y2924" i="4"/>
  <c r="Y954" i="4"/>
  <c r="Y13" i="4"/>
  <c r="Y974" i="4"/>
  <c r="Y2119" i="4"/>
  <c r="Y2956" i="4"/>
  <c r="Y1531" i="4"/>
  <c r="Y614" i="4"/>
  <c r="Y2382" i="4"/>
  <c r="Y823" i="4"/>
  <c r="Y771" i="4"/>
  <c r="Y267" i="4"/>
  <c r="Y2307" i="4"/>
  <c r="Y1561" i="4"/>
  <c r="Y2033" i="4"/>
  <c r="Y2286" i="4"/>
  <c r="Y2155" i="4"/>
  <c r="Y1788" i="4"/>
  <c r="Y2023" i="4"/>
  <c r="Y137" i="4"/>
  <c r="Y1315" i="4"/>
  <c r="Y2630" i="4"/>
  <c r="Y2353" i="4"/>
  <c r="Y2768" i="4"/>
  <c r="Y2039" i="4"/>
  <c r="Y2781" i="4"/>
  <c r="Y1828" i="4"/>
  <c r="Y541" i="4"/>
  <c r="Y953" i="4"/>
  <c r="Y654" i="4"/>
  <c r="Y1833" i="4"/>
  <c r="Y325" i="4"/>
  <c r="Y2522" i="4"/>
  <c r="Y1471" i="4"/>
  <c r="Y956" i="4"/>
  <c r="Y626" i="4"/>
  <c r="Y2073" i="4"/>
  <c r="Y1116" i="4"/>
  <c r="Y2520" i="4"/>
  <c r="Y2012" i="4"/>
  <c r="Y2884" i="4"/>
  <c r="Y1072" i="4"/>
  <c r="Y444" i="4"/>
  <c r="Y448" i="4"/>
  <c r="Y2253" i="4"/>
  <c r="Y98" i="4"/>
  <c r="Y2492" i="4"/>
  <c r="Y569" i="4"/>
  <c r="Y2222" i="4"/>
  <c r="Y2056" i="4"/>
  <c r="Y1142" i="4"/>
  <c r="Y2869" i="4"/>
  <c r="Y2313" i="4"/>
  <c r="Y1692" i="4"/>
  <c r="Y1901" i="4"/>
  <c r="Y877" i="4"/>
  <c r="Y1363" i="4"/>
  <c r="Y2053" i="4"/>
  <c r="Y2795" i="4"/>
  <c r="Y1220" i="4"/>
  <c r="Y2034" i="4"/>
  <c r="Y2828" i="4"/>
  <c r="Y1157" i="4"/>
  <c r="Y1004" i="4"/>
  <c r="Y1850" i="4"/>
  <c r="Y2628" i="4"/>
  <c r="Y1404" i="4"/>
  <c r="Y1015" i="4"/>
  <c r="Y380" i="4"/>
  <c r="Y419" i="4"/>
  <c r="Y1278" i="4"/>
  <c r="Y458" i="4"/>
  <c r="Y2512" i="4"/>
  <c r="Y1164" i="4"/>
  <c r="Y424" i="4"/>
  <c r="Y2572" i="4"/>
  <c r="Y1800" i="4"/>
  <c r="Y2777" i="4"/>
  <c r="Y705" i="4"/>
  <c r="Y836" i="4"/>
  <c r="Y1397" i="4"/>
  <c r="Y2126" i="4"/>
  <c r="Y1814" i="4"/>
  <c r="Y822" i="4"/>
  <c r="Y1293" i="4"/>
  <c r="Y2317" i="4"/>
  <c r="Y1816" i="4"/>
  <c r="Y1009" i="4"/>
  <c r="Y2194" i="4"/>
  <c r="Y2741" i="4"/>
  <c r="Y294" i="4"/>
  <c r="Y573" i="4"/>
  <c r="Y1905" i="4"/>
  <c r="Y308" i="4"/>
  <c r="Y1570" i="4"/>
  <c r="Y1519" i="4"/>
  <c r="Y1185" i="4"/>
  <c r="Y2414" i="4"/>
  <c r="Y2463" i="4"/>
  <c r="Y2694" i="4"/>
  <c r="Y269" i="4"/>
  <c r="Y2523" i="4"/>
  <c r="Y400" i="4"/>
  <c r="Y1880" i="4"/>
  <c r="Y811" i="4"/>
  <c r="Y2107" i="4"/>
  <c r="Y774" i="4"/>
  <c r="Y345" i="4"/>
  <c r="Y1202" i="4"/>
  <c r="Y2260" i="4"/>
  <c r="Y1658" i="4"/>
  <c r="Y2349" i="4"/>
  <c r="Y360" i="4"/>
  <c r="Y2949" i="4"/>
  <c r="Y2035" i="4"/>
  <c r="Y302" i="4"/>
  <c r="Y2992" i="4"/>
  <c r="Y2986" i="4"/>
  <c r="Y2909" i="4"/>
  <c r="Y2557" i="4"/>
  <c r="Y933" i="4"/>
  <c r="Y1059" i="4"/>
  <c r="Y657" i="4"/>
  <c r="Y2788" i="4"/>
  <c r="Y284" i="4"/>
  <c r="Y1608" i="4"/>
  <c r="Y1841" i="4"/>
  <c r="Y1196" i="4"/>
  <c r="Y180" i="4"/>
  <c r="Y1535" i="4"/>
  <c r="Y2840" i="4"/>
  <c r="Y1444" i="4"/>
  <c r="Y2782" i="4"/>
  <c r="Y2517" i="4"/>
  <c r="Y1506" i="4"/>
  <c r="Y1450" i="4"/>
  <c r="Y2859" i="4"/>
  <c r="Y2533" i="4"/>
  <c r="Y2710" i="4"/>
  <c r="Y2722" i="4"/>
  <c r="Y1920" i="4"/>
  <c r="Y924" i="4"/>
  <c r="Y740" i="4"/>
  <c r="Y2048" i="4"/>
  <c r="Y330" i="4"/>
  <c r="Y203" i="4"/>
  <c r="Y2348" i="4"/>
  <c r="Y2172" i="4"/>
  <c r="Y1350" i="4"/>
  <c r="Y1853" i="4"/>
  <c r="Y2727" i="4"/>
  <c r="Y1771" i="4"/>
  <c r="Y1462" i="4"/>
  <c r="Y212" i="4"/>
  <c r="Y1179" i="4"/>
  <c r="Y1197" i="4"/>
  <c r="Y2707" i="4"/>
  <c r="Y976" i="4"/>
  <c r="Y2794" i="4"/>
  <c r="Y1536" i="4"/>
  <c r="Y2724" i="4"/>
  <c r="Y2096" i="4"/>
  <c r="Y1761" i="4"/>
  <c r="Y67" i="4"/>
  <c r="Y2651" i="4"/>
  <c r="Y1897" i="4"/>
  <c r="Y136" i="4"/>
  <c r="Y2540" i="4"/>
  <c r="Y1758" i="4"/>
  <c r="Y579" i="4"/>
  <c r="Y251" i="4"/>
  <c r="Y1661" i="4"/>
  <c r="Y767" i="4"/>
  <c r="Y570" i="4"/>
  <c r="Y745" i="4"/>
  <c r="Y1361" i="4"/>
  <c r="Y1825" i="4"/>
  <c r="Y1389" i="4"/>
  <c r="Y310" i="4"/>
  <c r="Y2308" i="4"/>
  <c r="Y361" i="4"/>
  <c r="Y281" i="4"/>
  <c r="Y123" i="4"/>
  <c r="Y433" i="4"/>
  <c r="Y850" i="4"/>
  <c r="Y803" i="4"/>
  <c r="Y1223" i="4"/>
  <c r="Y508" i="4"/>
  <c r="Y784" i="4"/>
  <c r="Y1112" i="4"/>
  <c r="Y694" i="4"/>
  <c r="Y383" i="4"/>
  <c r="Y30" i="4"/>
  <c r="Y2158" i="4"/>
  <c r="Y1859" i="4"/>
  <c r="Y711" i="4"/>
  <c r="Y875" i="4"/>
  <c r="Y108" i="4"/>
  <c r="Y1479" i="4"/>
  <c r="Y1186" i="4"/>
  <c r="Y2404" i="4"/>
  <c r="Y1670" i="4"/>
  <c r="Y581" i="4"/>
  <c r="Y2340" i="4"/>
  <c r="Y547" i="4"/>
  <c r="Y1507" i="4"/>
  <c r="Y2325" i="4"/>
  <c r="Y1654" i="4"/>
  <c r="Y2981" i="4"/>
  <c r="Y496" i="4"/>
  <c r="Y1590" i="4"/>
  <c r="Y1946" i="4"/>
  <c r="Y1020" i="4"/>
  <c r="Y1229" i="4"/>
  <c r="Y1532" i="4"/>
  <c r="Y2545" i="4"/>
  <c r="Y755" i="4"/>
  <c r="Y2939" i="4"/>
  <c r="Y2944" i="4"/>
  <c r="Y545" i="4"/>
  <c r="Y992" i="4"/>
  <c r="Y2650" i="4"/>
  <c r="Y653" i="4"/>
  <c r="Y1060" i="4"/>
  <c r="Y2132" i="4"/>
  <c r="Y2182" i="4"/>
  <c r="Y1879" i="4"/>
  <c r="Y2494" i="4"/>
  <c r="Y701" i="4"/>
  <c r="Y1605" i="4"/>
  <c r="Y702" i="4"/>
  <c r="Y2046" i="4"/>
  <c r="Y2604" i="4"/>
  <c r="Y2855" i="4"/>
  <c r="Y1456" i="4"/>
  <c r="Y454" i="4"/>
  <c r="Y1021" i="4"/>
  <c r="Y2601" i="4"/>
  <c r="Y2323" i="4"/>
  <c r="Y902" i="4"/>
  <c r="Y376" i="4"/>
  <c r="Y1276" i="4"/>
  <c r="Y48" i="4"/>
  <c r="Y555" i="4"/>
  <c r="Y1539" i="4"/>
  <c r="Y1098" i="4"/>
  <c r="Y2079" i="4"/>
  <c r="Y1250" i="4"/>
  <c r="Y1183" i="4"/>
  <c r="Y1985" i="4"/>
  <c r="Y725" i="4"/>
  <c r="Y148" i="4"/>
  <c r="Y2006" i="4"/>
  <c r="Y1302" i="4"/>
  <c r="Y38" i="4"/>
  <c r="Y1133" i="4"/>
  <c r="Y800" i="4"/>
  <c r="Y1038" i="4"/>
  <c r="Y113" i="4"/>
  <c r="Y1511" i="4"/>
  <c r="Y1345" i="4"/>
  <c r="Y1217" i="4"/>
  <c r="Y733" i="4"/>
  <c r="Y42" i="4"/>
  <c r="Y1631" i="4"/>
  <c r="Y220" i="4"/>
  <c r="Y450" i="4"/>
  <c r="Y1767" i="4"/>
  <c r="Y2229" i="4"/>
  <c r="Y1749" i="4"/>
  <c r="Y1243" i="4"/>
  <c r="Y2091" i="4"/>
  <c r="Y785" i="4"/>
  <c r="Y878" i="4"/>
  <c r="Y825" i="4"/>
  <c r="Y1753" i="4"/>
  <c r="Y564" i="4"/>
  <c r="Y1376" i="4"/>
  <c r="Y475" i="4"/>
  <c r="Y967" i="4"/>
  <c r="Y2744" i="4"/>
  <c r="Y715" i="4"/>
  <c r="Y1566" i="4"/>
  <c r="Y1967" i="4"/>
  <c r="Y551" i="4"/>
  <c r="Y2153" i="4"/>
  <c r="Y2315" i="4"/>
  <c r="Y385" i="4"/>
  <c r="Y676" i="4"/>
  <c r="Y1591" i="4"/>
  <c r="Y2322" i="4"/>
  <c r="Y519" i="4"/>
  <c r="Y2608" i="4"/>
  <c r="Y2962" i="4"/>
  <c r="Y1720" i="4"/>
  <c r="Y1552" i="4"/>
  <c r="Y899" i="4"/>
  <c r="Y59" i="4"/>
  <c r="Y324" i="4"/>
  <c r="Y1445" i="4"/>
  <c r="Y637" i="4"/>
  <c r="Y2500" i="4"/>
  <c r="Y1545" i="4"/>
  <c r="Y2418" i="4"/>
  <c r="Y528" i="4"/>
  <c r="Y1733" i="4"/>
  <c r="Y819" i="4"/>
  <c r="Y2930" i="4"/>
  <c r="Y1214" i="4"/>
  <c r="Y1487" i="4"/>
  <c r="Y845" i="4"/>
  <c r="Y92" i="4"/>
  <c r="Y2346" i="4"/>
  <c r="Y2875" i="4"/>
  <c r="Y1264" i="4"/>
  <c r="Y645" i="4"/>
  <c r="Y2086" i="4"/>
  <c r="Y2690" i="4"/>
  <c r="Y764" i="4"/>
  <c r="Y2902" i="4"/>
  <c r="Y2230" i="4"/>
  <c r="Y418" i="4"/>
  <c r="Y1870" i="4"/>
  <c r="Y1622" i="4"/>
  <c r="Y544" i="4"/>
  <c r="Y739" i="4"/>
  <c r="Y259" i="4"/>
  <c r="Y2903" i="4"/>
  <c r="Y172" i="4"/>
  <c r="Y502" i="4"/>
  <c r="Y2102" i="4"/>
  <c r="Y1842" i="4"/>
  <c r="Y3002" i="4"/>
  <c r="Y1655" i="4"/>
  <c r="Y2504" i="4"/>
  <c r="Y571" i="4"/>
  <c r="Y2292" i="4"/>
  <c r="Y1715" i="4"/>
  <c r="Y2718" i="4"/>
  <c r="Y550" i="4"/>
  <c r="Y2459" i="4"/>
  <c r="Y2615" i="4"/>
  <c r="Y1505" i="4"/>
  <c r="Y2819" i="4"/>
  <c r="Y1674" i="4"/>
  <c r="Y167" i="4"/>
  <c r="Y176" i="4"/>
  <c r="Y2252" i="4"/>
  <c r="Y1360" i="4"/>
  <c r="Y2415" i="4"/>
  <c r="Y1891" i="4"/>
  <c r="Y2347" i="4"/>
  <c r="Y817" i="4"/>
  <c r="Y1731" i="4"/>
  <c r="Y58" i="4"/>
  <c r="Y2943" i="4"/>
  <c r="Y190" i="4"/>
  <c r="Y499" i="4"/>
  <c r="Y422" i="4"/>
  <c r="Y2122" i="4"/>
  <c r="Y2448" i="4"/>
  <c r="Y333" i="4"/>
  <c r="Y2367" i="4"/>
  <c r="Y2000" i="4"/>
  <c r="Y2462" i="4"/>
  <c r="Y2092" i="4"/>
  <c r="Y2284" i="4"/>
  <c r="Y1772" i="4"/>
  <c r="Y1018" i="4"/>
  <c r="Y1280" i="4"/>
  <c r="Y1649" i="4"/>
  <c r="Y256" i="4"/>
  <c r="Y1810" i="4"/>
  <c r="Y515" i="4"/>
  <c r="Y1167" i="4"/>
  <c r="Y1778" i="4"/>
  <c r="Y2617" i="4"/>
  <c r="Y2350" i="4"/>
  <c r="Y1976" i="4"/>
  <c r="Y2802" i="4"/>
  <c r="Y1936" i="4"/>
  <c r="Y940" i="4"/>
  <c r="Y1994" i="4"/>
  <c r="Y318" i="4"/>
  <c r="Y2179" i="4"/>
  <c r="Y753" i="4"/>
  <c r="Y860" i="4"/>
  <c r="Y2166" i="4"/>
  <c r="Y2409" i="4"/>
  <c r="Y832" i="4"/>
  <c r="Y1657" i="4"/>
  <c r="Y2531" i="4"/>
  <c r="Y2185" i="4"/>
  <c r="Y1104" i="4"/>
  <c r="Y1230" i="4"/>
  <c r="Y297" i="4"/>
  <c r="Y2901" i="4"/>
  <c r="Y105" i="4"/>
  <c r="Y2553" i="4"/>
  <c r="Y1440" i="4"/>
  <c r="Y931" i="4"/>
  <c r="Y1259" i="4"/>
  <c r="Y2590" i="4"/>
  <c r="Y2643" i="4"/>
  <c r="Y2203" i="4"/>
  <c r="Y2933" i="4"/>
  <c r="Y1969" i="4"/>
  <c r="Y818" i="4"/>
  <c r="Y1597" i="4"/>
  <c r="Y2548" i="4"/>
  <c r="Y2095" i="4"/>
  <c r="Y2038" i="4"/>
  <c r="Y1504" i="4"/>
  <c r="Y2195" i="4"/>
  <c r="Y2582" i="4"/>
  <c r="Y1441" i="4"/>
  <c r="Y1005" i="4"/>
  <c r="Y469" i="4"/>
  <c r="Y1821" i="4"/>
  <c r="Y397" i="4"/>
  <c r="Y35" i="4"/>
  <c r="Y1747" i="4"/>
  <c r="Y840" i="4"/>
  <c r="Y2412" i="4"/>
  <c r="Y682" i="4"/>
  <c r="Y2766" i="4"/>
  <c r="Y1332" i="4"/>
  <c r="Y2085" i="4"/>
  <c r="Y2319" i="4"/>
  <c r="Y1323" i="4"/>
  <c r="Y770" i="4"/>
  <c r="Y1781" i="4"/>
  <c r="Y1289" i="4"/>
  <c r="Y1752" i="4"/>
  <c r="Y833" i="4"/>
  <c r="Y2991" i="4"/>
  <c r="Y392" i="4"/>
  <c r="Y886" i="4"/>
  <c r="Y197" i="4"/>
  <c r="Y1330" i="4"/>
  <c r="Y1832" i="4"/>
  <c r="Y2664" i="4"/>
  <c r="Y2256" i="4"/>
  <c r="Y1029" i="4"/>
  <c r="Y1194" i="4"/>
  <c r="Y321" i="4"/>
  <c r="Y708" i="4"/>
  <c r="Y926" i="4"/>
  <c r="Y1653" i="4"/>
  <c r="Y1656" i="4"/>
  <c r="Y1991" i="4"/>
  <c r="Y1907" i="4"/>
  <c r="Y1331" i="4"/>
  <c r="Y1447" i="4"/>
  <c r="Y2848" i="4"/>
  <c r="Y1455" i="4"/>
  <c r="Y289" i="4"/>
  <c r="Y1498" i="4"/>
  <c r="Y1457" i="4"/>
  <c r="Y500" i="4"/>
  <c r="Y2652" i="4"/>
  <c r="Y1633" i="4"/>
  <c r="Y224" i="4"/>
  <c r="Y449" i="4"/>
  <c r="Y2264" i="4"/>
  <c r="Y185" i="4"/>
  <c r="Y2959" i="4"/>
  <c r="Y160" i="4"/>
  <c r="Y27" i="4"/>
  <c r="Y1190" i="4"/>
  <c r="Y191" i="4"/>
  <c r="Y1191" i="4"/>
  <c r="Y947" i="4"/>
  <c r="Y99" i="4"/>
  <c r="Y945" i="4"/>
  <c r="Y727" i="4"/>
  <c r="Y2505" i="4"/>
  <c r="Y718" i="4"/>
  <c r="Y1623" i="4"/>
  <c r="Y2142" i="4"/>
  <c r="Y1325" i="4"/>
  <c r="Y507" i="4"/>
  <c r="Y389" i="4"/>
  <c r="Y734" i="4"/>
  <c r="Y888" i="4"/>
  <c r="Y2279" i="4"/>
  <c r="Y506" i="4"/>
  <c r="Y1916" i="4"/>
  <c r="Y2468" i="4"/>
  <c r="Y917" i="4"/>
  <c r="Y1783" i="4"/>
  <c r="Y2616" i="4"/>
  <c r="Y874" i="4"/>
  <c r="Y1472" i="4"/>
  <c r="Y497" i="4"/>
  <c r="Y2407" i="4"/>
  <c r="Y1437" i="4"/>
  <c r="Y1079" i="4"/>
  <c r="Y1982" i="4"/>
  <c r="Y516" i="4"/>
  <c r="Y2205" i="4"/>
  <c r="Y580" i="4"/>
  <c r="Y440" i="4"/>
  <c r="Y1378" i="4"/>
  <c r="Y2245" i="4"/>
  <c r="Y2737" i="4"/>
  <c r="Y1439" i="4"/>
  <c r="Y558" i="4"/>
  <c r="Y216" i="4"/>
  <c r="Y1408" i="4"/>
  <c r="Y1803" i="4"/>
  <c r="Y1868" i="4"/>
  <c r="Y1764" i="4"/>
  <c r="Y1675" i="4"/>
  <c r="Y1640" i="4"/>
  <c r="Y188" i="4"/>
  <c r="Y2559" i="4"/>
  <c r="Y1158" i="4"/>
  <c r="Y1831" i="4"/>
  <c r="Y2543" i="4"/>
  <c r="Y1100" i="4"/>
  <c r="Y797" i="4"/>
  <c r="Y2369" i="4"/>
  <c r="Y1812" i="4"/>
  <c r="Y2049" i="4"/>
  <c r="Y849" i="4"/>
  <c r="Y116" i="4"/>
  <c r="Y2776" i="4"/>
  <c r="Y2980" i="4"/>
  <c r="Y1199" i="4"/>
  <c r="Y1632" i="4"/>
  <c r="Y1386" i="4"/>
  <c r="Y1666" i="4"/>
  <c r="Y1011" i="4"/>
  <c r="Y1780" i="4"/>
  <c r="Y575" i="4"/>
  <c r="Y1824" i="4"/>
  <c r="Y1950" i="4"/>
  <c r="Y2610" i="4"/>
  <c r="Y183" i="4"/>
  <c r="Y1065" i="4"/>
  <c r="Y193" i="4"/>
  <c r="Y2220" i="4"/>
  <c r="Y2544" i="4"/>
  <c r="Y1379" i="4"/>
  <c r="Y1629" i="4"/>
  <c r="Y2328" i="4"/>
  <c r="Y1151" i="4"/>
  <c r="Y2219" i="4"/>
  <c r="Y911" i="4"/>
  <c r="Y1106" i="4"/>
  <c r="Y520" i="4"/>
  <c r="Y1711" i="4"/>
  <c r="Y747" i="4"/>
  <c r="Y719" i="4"/>
  <c r="Y965" i="4"/>
  <c r="Y2691" i="4"/>
  <c r="Y1992" i="4"/>
  <c r="Y538" i="4"/>
  <c r="Y2283" i="4"/>
  <c r="Y1024" i="4"/>
  <c r="Y674" i="4"/>
  <c r="Y855" i="4"/>
  <c r="Y1628" i="4"/>
  <c r="Y871" i="4"/>
  <c r="Y549" i="4"/>
  <c r="Y1451" i="4"/>
  <c r="Y2838" i="4"/>
  <c r="Y969" i="4"/>
  <c r="Y1480" i="4"/>
  <c r="Y243" i="4"/>
  <c r="Y2814" i="4"/>
  <c r="Y2406" i="4"/>
  <c r="Y2022" i="4"/>
  <c r="Y1238" i="4"/>
  <c r="Y222" i="4"/>
  <c r="Y2118" i="4"/>
  <c r="Y1055" i="4"/>
  <c r="Y2538" i="4"/>
  <c r="Y1717" i="4"/>
  <c r="Y1162" i="4"/>
  <c r="Y1494" i="4"/>
  <c r="Y2699" i="4"/>
  <c r="Y391" i="4"/>
  <c r="Y2975" i="4"/>
  <c r="Y1178" i="4"/>
  <c r="Y1933" i="4"/>
  <c r="Y1370" i="4"/>
  <c r="Y77" i="4"/>
  <c r="Y2477" i="4"/>
  <c r="Y1075" i="4"/>
  <c r="Y2695" i="4"/>
  <c r="Y93" i="4"/>
  <c r="Y1169" i="4"/>
  <c r="Y1708" i="4"/>
  <c r="Y1255" i="4"/>
  <c r="Y152" i="4"/>
  <c r="Y1228" i="4"/>
  <c r="Y1452" i="4"/>
  <c r="Y2396" i="4"/>
  <c r="Y1050" i="4"/>
  <c r="Y621" i="4"/>
  <c r="Y1856" i="4"/>
  <c r="Y781" i="4"/>
  <c r="Y80" i="4"/>
  <c r="Y2542" i="4"/>
  <c r="Y1787" i="4"/>
  <c r="Y2591" i="4"/>
  <c r="Y2971" i="4"/>
  <c r="Y685" i="4"/>
  <c r="Y2789" i="4"/>
  <c r="Y1709" i="4"/>
  <c r="Y417" i="4"/>
  <c r="Y1940" i="4"/>
  <c r="Y2044" i="4"/>
  <c r="Y741" i="4"/>
  <c r="Y1896" i="4"/>
  <c r="Y238" i="4"/>
  <c r="Y2466" i="4"/>
  <c r="Y1210" i="4"/>
  <c r="Y2345" i="4"/>
  <c r="Y379" i="4"/>
  <c r="Y2206" i="4"/>
  <c r="Y2676" i="4"/>
  <c r="Y604" i="4"/>
  <c r="Y1428" i="4"/>
  <c r="Y2376" i="4"/>
  <c r="Y2614" i="4"/>
  <c r="Y2309" i="4"/>
  <c r="Y1577" i="4"/>
  <c r="Y291" i="4"/>
  <c r="Y1732" i="4"/>
  <c r="Y2254" i="4"/>
  <c r="Y1806" i="4"/>
  <c r="Y2298" i="4"/>
  <c r="Y1042" i="4"/>
  <c r="Y1744" i="4"/>
  <c r="Y2801" i="4"/>
  <c r="Y1899" i="4"/>
  <c r="Y1962" i="4"/>
  <c r="Y680" i="4"/>
  <c r="Y2140" i="4"/>
  <c r="Y968" i="4"/>
  <c r="Y758" i="4"/>
  <c r="Y435" i="4"/>
  <c r="Y1805" i="4"/>
  <c r="Y377" i="4"/>
  <c r="Y1291" i="4"/>
  <c r="Y1928" i="4"/>
  <c r="Y1968" i="4"/>
  <c r="Y1890" i="4"/>
  <c r="Y225" i="4"/>
  <c r="Y673" i="4"/>
  <c r="Y2621" i="4"/>
  <c r="Y1216" i="4"/>
  <c r="Y1144" i="4"/>
  <c r="Y1204" i="4"/>
  <c r="Y2074" i="4"/>
  <c r="Y1265" i="4"/>
  <c r="Y390" i="4"/>
  <c r="Y566" i="4"/>
  <c r="Y1798" i="4"/>
  <c r="Y32" i="4"/>
  <c r="Y1076" i="4"/>
  <c r="Y2487" i="4"/>
  <c r="Y2964" i="4"/>
  <c r="Y1207" i="4"/>
  <c r="Y459" i="4"/>
  <c r="Y691" i="4"/>
  <c r="Y2979" i="4"/>
  <c r="Y908" i="4"/>
  <c r="Y1710" i="4"/>
  <c r="Y656" i="4"/>
  <c r="Y1412" i="4"/>
  <c r="Y2890" i="4"/>
  <c r="Y1365" i="4"/>
  <c r="Y1320" i="4"/>
  <c r="Y2278" i="4"/>
  <c r="Y2243" i="4"/>
  <c r="Y2050" i="4"/>
  <c r="Y1423" i="4"/>
  <c r="Y2524" i="4"/>
  <c r="Y1547" i="4"/>
  <c r="Y2665" i="4"/>
  <c r="Y2780" i="4"/>
  <c r="Y1392" i="4"/>
  <c r="Y1364" i="4"/>
  <c r="Y641" i="4"/>
  <c r="Y1138" i="4"/>
  <c r="Y492" i="4"/>
  <c r="Y1028" i="4"/>
  <c r="Y1913" i="4"/>
  <c r="Y2719" i="4"/>
  <c r="Y1372" i="4"/>
  <c r="Y1248" i="4"/>
  <c r="Y2030" i="4"/>
  <c r="Y1342" i="4"/>
  <c r="Y2683" i="4"/>
  <c r="Y697" i="4"/>
  <c r="Y1411" i="4"/>
  <c r="Y338" i="4"/>
  <c r="Y432" i="4"/>
  <c r="Y1826" i="4"/>
  <c r="Y1446" i="4"/>
  <c r="Y1334" i="4"/>
  <c r="Y790" i="4"/>
  <c r="Y801" i="4"/>
  <c r="Y2160" i="4"/>
  <c r="Y2606" i="4"/>
  <c r="Y1188" i="4"/>
  <c r="Y2592" i="4"/>
  <c r="Y2257" i="4"/>
  <c r="Y2864" i="4"/>
  <c r="Y2088" i="4"/>
  <c r="Y524" i="4"/>
  <c r="Y2081" i="4"/>
  <c r="Y661" i="4"/>
  <c r="Y2104" i="4"/>
  <c r="Y309" i="4"/>
  <c r="Y62" i="4"/>
  <c r="Y1948" i="4"/>
  <c r="Y68" i="4"/>
  <c r="Y1035" i="4"/>
  <c r="Y1127" i="4"/>
  <c r="Y437" i="4"/>
  <c r="Y1593" i="4"/>
  <c r="Y1989" i="4"/>
  <c r="Y857" i="4"/>
  <c r="Y1209" i="4"/>
  <c r="Y1294" i="4"/>
  <c r="Y1512" i="4"/>
  <c r="Y1108" i="4"/>
  <c r="Y1424" i="4"/>
  <c r="Y796" i="4"/>
  <c r="Y1952" i="4"/>
  <c r="Y2810" i="4"/>
  <c r="Y2111" i="4"/>
  <c r="Y537" i="4"/>
  <c r="Y1067" i="4"/>
  <c r="Y647" i="4"/>
  <c r="Y1759" i="4"/>
  <c r="Y1618" i="4"/>
  <c r="Y2281" i="4"/>
  <c r="Y2146" i="4"/>
  <c r="Y2661" i="4"/>
  <c r="Y2813" i="4"/>
  <c r="Y2978" i="4"/>
  <c r="Y2746" i="4"/>
  <c r="Y2526" i="4"/>
  <c r="Y543" i="4"/>
  <c r="Y2216" i="4"/>
  <c r="Y76" i="4"/>
  <c r="Y1064" i="4"/>
  <c r="Y232" i="4"/>
  <c r="Y2635" i="4"/>
  <c r="Y1434" i="4"/>
  <c r="Y1244" i="4"/>
  <c r="Y141" i="4"/>
  <c r="Y257" i="4"/>
  <c r="Y2336" i="4"/>
  <c r="Y1016" i="4"/>
  <c r="Y1830" i="4"/>
  <c r="Y2536" i="4"/>
  <c r="Y1642" i="4"/>
  <c r="Y1417" i="4"/>
  <c r="Y2917" i="4"/>
  <c r="Y1523" i="4"/>
  <c r="Y2266" i="4"/>
  <c r="Y553" i="4"/>
  <c r="Y723" i="4"/>
  <c r="Y915" i="4"/>
  <c r="Y74" i="4"/>
  <c r="Y1407" i="4"/>
  <c r="Y1137" i="4"/>
  <c r="Y1007" i="4"/>
  <c r="Y1258" i="4"/>
  <c r="Y916" i="4"/>
  <c r="Y2598" i="4"/>
  <c r="Y2375" i="4"/>
  <c r="Y799" i="4"/>
  <c r="Y2164" i="4"/>
  <c r="Y1694" i="4"/>
  <c r="Y485" i="4"/>
  <c r="Y369" i="4"/>
  <c r="Y2705" i="4"/>
  <c r="Y24" i="4"/>
  <c r="Y1797" i="4"/>
  <c r="Y452" i="4"/>
  <c r="Y78" i="4"/>
  <c r="Y1520" i="4"/>
  <c r="Y1876" i="4"/>
  <c r="Y2950" i="4"/>
  <c r="Y2842" i="4"/>
  <c r="Y2734" i="4"/>
  <c r="Y792" i="4"/>
  <c r="Y2136" i="4"/>
  <c r="Y2609" i="4"/>
  <c r="Y1834" i="4"/>
  <c r="Y667" i="4"/>
  <c r="Y1742" i="4"/>
  <c r="Y731" i="4"/>
  <c r="Y827" i="4"/>
  <c r="Y2784" i="4"/>
  <c r="Y988" i="4"/>
  <c r="Y964" i="4"/>
  <c r="Y2213" i="4"/>
  <c r="Y802" i="4"/>
  <c r="Y206" i="4"/>
  <c r="Y919" i="4"/>
  <c r="Y879" i="4"/>
  <c r="Y1482" i="4"/>
  <c r="Y2041" i="4"/>
  <c r="Y2224" i="4"/>
  <c r="Y342" i="4"/>
  <c r="Y489" i="4"/>
  <c r="Y535" i="4"/>
  <c r="Y326" i="4"/>
  <c r="Y1495" i="4"/>
  <c r="Y2475" i="4"/>
  <c r="Y150" i="4"/>
  <c r="Y1045" i="4"/>
  <c r="Y85" i="4"/>
  <c r="Y129" i="4"/>
  <c r="Y490" i="4"/>
  <c r="Y1353" i="4"/>
  <c r="Y1646" i="4"/>
  <c r="Y2352" i="4"/>
  <c r="Y619" i="4"/>
  <c r="Y2657" i="4"/>
  <c r="Y2177" i="4"/>
  <c r="Y1001" i="4"/>
  <c r="Y1387" i="4"/>
  <c r="Y2066" i="4"/>
  <c r="Y769" i="4"/>
  <c r="Y595" i="4"/>
  <c r="Y2751" i="4"/>
  <c r="Y255" i="4"/>
  <c r="Y1595" i="4"/>
  <c r="Y1987" i="4"/>
  <c r="Y2294" i="4"/>
  <c r="Y810" i="4"/>
  <c r="Y57" i="4"/>
  <c r="Y2773" i="4"/>
  <c r="Y567" i="4"/>
  <c r="Y127" i="4"/>
  <c r="Y2571" i="4"/>
  <c r="Y2312" i="4"/>
  <c r="Y1695" i="4"/>
  <c r="Y472" i="4"/>
  <c r="Y2922" i="4"/>
  <c r="Y2662" i="4"/>
  <c r="Y2808" i="4"/>
  <c r="Y2804" i="4"/>
  <c r="Y2116" i="4"/>
  <c r="Y1453" i="4"/>
  <c r="Y2149" i="4"/>
  <c r="Y2" i="4"/>
  <c r="Y721" i="4"/>
  <c r="Y2507" i="4"/>
  <c r="Y920" i="4"/>
  <c r="Y959" i="4"/>
  <c r="Y315" i="4"/>
  <c r="Y546" i="4"/>
  <c r="Y1047" i="4"/>
  <c r="Y1938" i="4"/>
  <c r="Y2634" i="4"/>
  <c r="Y2541" i="4"/>
  <c r="Y1931" i="4"/>
  <c r="Y1474" i="4"/>
  <c r="Y69" i="4"/>
  <c r="Y56" i="4"/>
  <c r="Y1851" i="4"/>
  <c r="Y2441" i="4"/>
  <c r="Y106" i="4"/>
  <c r="Y2779" i="4"/>
  <c r="Y2438" i="4"/>
  <c r="Y280" i="4"/>
  <c r="Y873" i="4"/>
  <c r="Y601" i="4"/>
  <c r="Y698" i="4"/>
  <c r="Y273" i="4"/>
  <c r="Y1101" i="4"/>
  <c r="Y2502" i="4"/>
  <c r="Y2218" i="4"/>
  <c r="Y53" i="4"/>
  <c r="Y2029" i="4"/>
  <c r="Y1448" i="4"/>
  <c r="Y2824" i="4"/>
  <c r="Y658" i="4"/>
  <c r="Y306" i="4"/>
  <c r="Y2440" i="4"/>
  <c r="Y2717" i="4"/>
  <c r="Y1208" i="4"/>
  <c r="Y2057" i="4"/>
  <c r="Y293" i="4"/>
  <c r="Y162" i="4"/>
  <c r="Y3006" i="4"/>
  <c r="Y895" i="4"/>
  <c r="Y2181" i="4"/>
  <c r="Y2071" i="4"/>
  <c r="Y1120" i="4"/>
  <c r="Y2452" i="4"/>
  <c r="Y1909" i="4"/>
  <c r="Y1844" i="4"/>
  <c r="Y1790" i="4"/>
  <c r="Y2232" i="4"/>
  <c r="Y124" i="4"/>
  <c r="Y2622" i="4"/>
  <c r="Y112" i="4"/>
  <c r="Y384" i="4"/>
  <c r="Y55" i="4"/>
  <c r="Y1184" i="4"/>
  <c r="Y1705" i="4"/>
  <c r="Y1135" i="4"/>
  <c r="Y246" i="4"/>
  <c r="Y624" i="4"/>
  <c r="Y773" i="4"/>
  <c r="Y2098" i="4"/>
  <c r="Y1550" i="4"/>
  <c r="Y2715" i="4"/>
  <c r="Y1282" i="4"/>
  <c r="Y1336" i="4"/>
  <c r="Y1953" i="4"/>
  <c r="Y372" i="4"/>
  <c r="Y236" i="4"/>
  <c r="Y2236" i="4"/>
  <c r="Y2797" i="4"/>
  <c r="Y2351" i="4"/>
  <c r="Y72" i="4"/>
  <c r="Y2577" i="4"/>
  <c r="Y760" i="4"/>
  <c r="Y2532" i="4"/>
  <c r="Y1153" i="4"/>
  <c r="Y6" i="4"/>
  <c r="Y2084" i="4"/>
  <c r="Y1420" i="4"/>
  <c r="Y189" i="4"/>
  <c r="Y2436" i="4"/>
  <c r="Y1316" i="4"/>
  <c r="Y876" i="4"/>
  <c r="Y1549" i="4"/>
  <c r="Y2499" i="4"/>
  <c r="Y2632" i="4"/>
  <c r="Y712" i="4"/>
  <c r="Y2482" i="4"/>
  <c r="Y2165" i="4"/>
  <c r="Y249" i="4"/>
  <c r="Y835" i="4"/>
  <c r="Y84" i="4"/>
  <c r="Y2490" i="4"/>
  <c r="Y1077" i="4"/>
  <c r="Y415" i="4"/>
  <c r="Y2087" i="4"/>
  <c r="Y699" i="4"/>
  <c r="Y1226" i="4"/>
  <c r="Y2052" i="4"/>
  <c r="Y679" i="4"/>
  <c r="Y2709" i="4"/>
  <c r="Y2363" i="4"/>
  <c r="Y1090" i="4"/>
  <c r="Y2371" i="4"/>
  <c r="Y1299" i="4"/>
  <c r="Y643" i="4"/>
  <c r="Y2380" i="4"/>
  <c r="Y633" i="4"/>
  <c r="Y2857" i="4"/>
  <c r="Y2879" i="4"/>
  <c r="Y2976" i="4"/>
  <c r="Y1145" i="4"/>
  <c r="Y1660" i="4"/>
  <c r="Y122" i="4"/>
  <c r="Y1384" i="4"/>
  <c r="Y2123" i="4"/>
  <c r="Y1317" i="4"/>
  <c r="Y2993" i="4"/>
  <c r="Y118" i="4"/>
  <c r="Y751" i="4"/>
  <c r="Y1703" i="4"/>
  <c r="Y120" i="4"/>
  <c r="Y2141" i="4"/>
  <c r="Y18" i="4"/>
  <c r="Y2028" i="4"/>
  <c r="Y46" i="4"/>
  <c r="Y894" i="4"/>
  <c r="Y2082" i="4"/>
  <c r="Y2145" i="4"/>
  <c r="Y2366" i="4"/>
  <c r="Y542" i="4"/>
  <c r="Y649" i="4"/>
  <c r="Y233" i="4"/>
  <c r="Y2288" i="4"/>
  <c r="Y305" i="4"/>
  <c r="Y104" i="4"/>
  <c r="Y2489" i="4"/>
  <c r="Y2818" i="4"/>
  <c r="Y2327" i="4"/>
  <c r="Y373" i="4"/>
  <c r="Y1671" i="4"/>
  <c r="Y617" i="4"/>
  <c r="Y329" i="4"/>
  <c r="Y1130" i="4"/>
  <c r="Y2360" i="4"/>
  <c r="Y2556" i="4"/>
  <c r="Y2374" i="4"/>
  <c r="Y423" i="4"/>
  <c r="Y1399" i="4"/>
  <c r="Y1866" i="4"/>
  <c r="Y815" i="4"/>
  <c r="Y709" i="4"/>
  <c r="Y60" i="4"/>
  <c r="Y664" i="4"/>
  <c r="Y2472" i="4"/>
  <c r="Y2493" i="4"/>
  <c r="Y121" i="4"/>
  <c r="Y2578" i="4"/>
  <c r="Y327" i="4"/>
  <c r="Y1886" i="4"/>
  <c r="Y2678" i="4"/>
  <c r="Y2379" i="4"/>
  <c r="Y2214" i="4"/>
  <c r="Y2952" i="4"/>
  <c r="Y1847" i="4"/>
  <c r="Y1795" i="4"/>
  <c r="Y1359" i="4"/>
  <c r="Y430" i="4"/>
  <c r="Y1974" i="4"/>
  <c r="Y1374" i="4"/>
  <c r="Y768" i="4"/>
  <c r="Y2835" i="4"/>
  <c r="Y1845" i="4"/>
  <c r="Y2851" i="4"/>
  <c r="Y410" i="4"/>
  <c r="Y1304" i="4"/>
  <c r="Y1667" i="4"/>
  <c r="Y2910" i="4"/>
  <c r="Y616" i="4"/>
  <c r="Y405" i="4"/>
  <c r="Y2900" i="4"/>
  <c r="Y50" i="4"/>
  <c r="Y1236" i="4"/>
  <c r="Y1074" i="4"/>
  <c r="Y2593" i="4"/>
  <c r="Y1635" i="4"/>
  <c r="Y2005" i="4"/>
  <c r="Y1877" i="4"/>
  <c r="Y1283" i="4"/>
  <c r="Y1402" i="4"/>
  <c r="Y241" i="4"/>
  <c r="Y298" i="4"/>
  <c r="Y1621" i="4"/>
  <c r="Y2850" i="4"/>
  <c r="Y2537" i="4"/>
  <c r="Y909" i="4"/>
  <c r="Y1436" i="4"/>
  <c r="Y2870" i="4"/>
  <c r="Y1944" i="4"/>
  <c r="Y1915" i="4"/>
  <c r="Y26" i="4"/>
  <c r="Y2344" i="4"/>
  <c r="Y1237" i="4"/>
  <c r="Y999" i="4"/>
  <c r="Y88" i="4"/>
  <c r="Y2972" i="4"/>
  <c r="Y1714" i="4"/>
  <c r="Y344" i="4"/>
  <c r="Y2646" i="4"/>
  <c r="Y1786" i="4"/>
  <c r="Y2215" i="4"/>
  <c r="Y323" i="4"/>
  <c r="Y2103" i="4"/>
  <c r="Y1193" i="4"/>
  <c r="Y2668" i="4"/>
  <c r="Y1160" i="4"/>
  <c r="Y2338" i="4"/>
  <c r="Y1070" i="4"/>
  <c r="Y1218" i="4"/>
  <c r="Y2701" i="4"/>
  <c r="Y2923" i="4"/>
  <c r="Y2083" i="4"/>
  <c r="Y2242" i="4"/>
  <c r="Y2128" i="4"/>
  <c r="Y1212" i="4"/>
  <c r="Y142" i="4"/>
  <c r="Y2574" i="4"/>
  <c r="Y2882" i="4"/>
  <c r="Y597" i="4"/>
  <c r="Y611" i="4"/>
  <c r="Y1051" i="4"/>
  <c r="Y399" i="4"/>
  <c r="Y2112" i="4"/>
  <c r="Y1107" i="4"/>
  <c r="Y2581" i="4"/>
  <c r="Y716" i="4"/>
  <c r="Y312" i="4"/>
  <c r="Y793" i="4"/>
  <c r="Y828" i="4"/>
  <c r="Y2945" i="4"/>
  <c r="Y941" i="4"/>
  <c r="Y158" i="4"/>
  <c r="Y239" i="4"/>
  <c r="Y2684" i="4"/>
  <c r="Y1069" i="4"/>
  <c r="Y2276" i="4"/>
  <c r="Y1935" i="4"/>
  <c r="Y1234" i="4"/>
  <c r="Y998" i="4"/>
  <c r="Y2445" i="4"/>
  <c r="Y2217" i="4"/>
  <c r="Y102" i="4"/>
  <c r="Y2162" i="4"/>
  <c r="Y2013" i="4"/>
  <c r="Y950" i="4"/>
  <c r="Y2914" i="4"/>
  <c r="Y1807" i="4"/>
  <c r="Y482" i="4"/>
  <c r="Y1362" i="4"/>
  <c r="Y446" i="4"/>
  <c r="Y2913" i="4"/>
  <c r="Y1239" i="4"/>
  <c r="Y1322" i="4"/>
  <c r="Y704" i="4"/>
  <c r="Y351" i="4"/>
  <c r="Y1514" i="4"/>
  <c r="Y132" i="4"/>
  <c r="Y1305" i="4"/>
  <c r="Y2064" i="4"/>
  <c r="Y2261" i="4"/>
  <c r="Y1139" i="4"/>
  <c r="Y2004" i="4"/>
  <c r="Y1241" i="4"/>
  <c r="Y2579" i="4"/>
  <c r="Y2514" i="4"/>
  <c r="Y2697" i="4"/>
  <c r="Y1820" i="4"/>
  <c r="Y1801" i="4"/>
  <c r="Y1613" i="4"/>
  <c r="Y175" i="4"/>
  <c r="Y1724" i="4"/>
  <c r="Y2597" i="4"/>
  <c r="Y2595" i="4"/>
  <c r="Y1576" i="4"/>
  <c r="Y2836" i="4"/>
  <c r="Y2713" i="4"/>
  <c r="Y2731" i="4"/>
  <c r="Y2764" i="4"/>
  <c r="Y1728" i="4"/>
  <c r="Y1730" i="4"/>
  <c r="Y1626" i="4"/>
  <c r="Y1782" i="4"/>
  <c r="Y363" i="4"/>
  <c r="Y170" i="4"/>
  <c r="Y963" i="4"/>
  <c r="Y972" i="4"/>
  <c r="Y640" i="4"/>
  <c r="Y2509" i="4"/>
  <c r="Y655" i="4"/>
  <c r="Y1465" i="4"/>
  <c r="Y618" i="4"/>
  <c r="Y2025" i="4"/>
  <c r="Y145" i="4"/>
  <c r="Y1385" i="4"/>
  <c r="Y1335" i="4"/>
  <c r="Y2429" i="4"/>
  <c r="Y1964" i="4"/>
  <c r="Y2721" i="4"/>
  <c r="Y2636" i="4"/>
  <c r="Y2080" i="4"/>
  <c r="Y2611" i="4"/>
  <c r="Y2061" i="4"/>
  <c r="Y2032" i="4"/>
  <c r="Y282" i="4"/>
  <c r="Y1405" i="4"/>
  <c r="Y1677" i="4"/>
  <c r="Y1517" i="4"/>
  <c r="Y2772" i="4"/>
  <c r="Y1738" i="4"/>
  <c r="Y1751" i="4"/>
  <c r="Y1811" i="4"/>
  <c r="Y245" i="4"/>
  <c r="Y1659" i="4"/>
  <c r="Y272" i="4"/>
  <c r="Y181" i="4"/>
  <c r="Y258" i="4"/>
  <c r="Y1187" i="4"/>
  <c r="Y39" i="4"/>
  <c r="Y1019" i="4"/>
  <c r="Y2302" i="4"/>
  <c r="Y613" i="4"/>
  <c r="Y2437" i="4"/>
  <c r="Y2682" i="4"/>
  <c r="Y2241" i="4"/>
  <c r="Y47" i="4"/>
  <c r="Y1224" i="4"/>
  <c r="Y2121" i="4"/>
  <c r="Y1012" i="4"/>
  <c r="Y2383" i="4"/>
  <c r="Y730" i="4"/>
  <c r="Y842" i="4"/>
  <c r="Y2324" i="4"/>
  <c r="Y2558" i="4"/>
  <c r="Y215" i="4"/>
  <c r="Y1156" i="4"/>
  <c r="Y2666" i="4"/>
  <c r="Y276" i="4"/>
  <c r="Y94" i="4"/>
  <c r="Y677" i="4"/>
  <c r="Y2426" i="4"/>
  <c r="Y2562" i="4"/>
  <c r="Y2530" i="4"/>
  <c r="Y1356" i="4"/>
  <c r="Y1022" i="4"/>
  <c r="Y1275" i="4"/>
  <c r="Y182" i="4"/>
  <c r="Y772" i="4"/>
  <c r="Y2101" i="4"/>
  <c r="Y2511" i="4"/>
  <c r="Y2973" i="4"/>
  <c r="Y17" i="4"/>
  <c r="Y2931" i="4"/>
  <c r="Y1195" i="4"/>
  <c r="Y2026" i="4"/>
  <c r="Y982" i="4"/>
  <c r="Y2226" i="4"/>
  <c r="Y603" i="4"/>
  <c r="Y10" i="4"/>
  <c r="Y1049" i="4"/>
  <c r="Y897" i="4"/>
  <c r="Y1746" i="4"/>
  <c r="Y736" i="4"/>
  <c r="Y2014" i="4"/>
  <c r="Y2935" i="4"/>
  <c r="Y1221" i="4"/>
  <c r="Y227" i="4"/>
  <c r="Y2391" i="4"/>
  <c r="Y2137" i="4"/>
  <c r="Y1337" i="4"/>
  <c r="Y2739" i="4"/>
  <c r="Y2311" i="4"/>
  <c r="Y477" i="4"/>
  <c r="Y264" i="4"/>
  <c r="Y2015" i="4"/>
  <c r="Y2485" i="4"/>
  <c r="Y2911" i="4"/>
  <c r="Y856" i="4"/>
  <c r="Y154" i="4"/>
  <c r="Y4" i="4"/>
  <c r="Y1840" i="4"/>
  <c r="Y2385" i="4"/>
  <c r="Y1476" i="4"/>
  <c r="Y584" i="4"/>
  <c r="Y1903" i="4"/>
  <c r="Y2212" i="4"/>
  <c r="Y1215" i="4"/>
  <c r="Y651" i="4"/>
  <c r="Y1819" i="4"/>
  <c r="Y355" i="4"/>
  <c r="Y130" i="4"/>
  <c r="Y504" i="4"/>
  <c r="Y214" i="4"/>
  <c r="Y322" i="4"/>
  <c r="Y1390" i="4"/>
  <c r="Y2720" i="4"/>
  <c r="Y2573" i="4"/>
  <c r="Y2451" i="4"/>
  <c r="Y2716" i="4"/>
  <c r="Y479" i="4"/>
  <c r="Y1306" i="4"/>
  <c r="Y2109" i="4"/>
  <c r="Y766" i="4"/>
  <c r="Y925" i="4"/>
  <c r="Y237" i="4"/>
  <c r="Y710" i="4"/>
  <c r="Y2865" i="4"/>
  <c r="Y831" i="4"/>
  <c r="Y441" i="4"/>
  <c r="Y101" i="4"/>
  <c r="Y952" i="4"/>
  <c r="Y2525" i="4"/>
  <c r="Y2416" i="4"/>
  <c r="Y1225" i="4"/>
  <c r="Y1231" i="4"/>
  <c r="Y2130" i="4"/>
  <c r="Y111" i="4"/>
  <c r="Y2894" i="4"/>
  <c r="Y951" i="4"/>
  <c r="Y1206" i="4"/>
  <c r="Y2342" i="4"/>
  <c r="Y1823" i="4"/>
  <c r="Y1910" i="4"/>
  <c r="Y1739" i="4"/>
  <c r="Y2745" i="4"/>
  <c r="Y1198" i="4"/>
  <c r="Y1032" i="4"/>
  <c r="Y1942" i="4"/>
  <c r="Y903" i="4"/>
  <c r="Y2134" i="4"/>
  <c r="Y2791" i="4"/>
  <c r="Y2009" i="4"/>
  <c r="Y2619" i="4"/>
  <c r="Y1551" i="4"/>
  <c r="Y2045" i="4"/>
  <c r="Y858" i="4"/>
  <c r="Y2163" i="4"/>
  <c r="Y2732" i="4"/>
  <c r="Y2589" i="4"/>
  <c r="Y2796" i="4"/>
  <c r="Y1765" i="4"/>
  <c r="Y1768" i="4"/>
  <c r="Y554" i="4"/>
  <c r="Y2147" i="4"/>
  <c r="Y493" i="4"/>
  <c r="Y401" i="4"/>
  <c r="Y2641" i="4"/>
  <c r="Y1147" i="4"/>
  <c r="Y599" i="4"/>
  <c r="Y1368" i="4"/>
  <c r="Y622" i="4"/>
  <c r="Y49" i="4"/>
  <c r="Y2815" i="4"/>
  <c r="Y1406" i="4"/>
  <c r="Y2681" i="4"/>
  <c r="Y728" i="4"/>
  <c r="Y2003" i="4"/>
  <c r="Y1416" i="4"/>
  <c r="Y2854" i="4"/>
  <c r="Y2207" i="4"/>
  <c r="Y1542" i="4"/>
  <c r="Y678" i="4"/>
  <c r="Y2685" i="4"/>
  <c r="Y2749" i="4"/>
  <c r="Y1192" i="4"/>
  <c r="Y409" i="4"/>
  <c r="Y2612" i="4"/>
  <c r="Y2365" i="4"/>
  <c r="Y820" i="4"/>
  <c r="Y346" i="4"/>
  <c r="Y2700" i="4"/>
  <c r="Y126" i="4"/>
  <c r="Y2892" i="4"/>
  <c r="Y2856" i="4"/>
  <c r="Y2915" i="4"/>
  <c r="Y991" i="4"/>
  <c r="Y630" i="4"/>
  <c r="Y40" i="4"/>
  <c r="Y1956" i="4"/>
  <c r="Y1665" i="4"/>
  <c r="Y202" i="4"/>
  <c r="Y1442" i="4"/>
  <c r="Y1111" i="4"/>
  <c r="Y2210" i="4"/>
  <c r="Y2702" i="4"/>
  <c r="Y1324" i="4"/>
  <c r="Y1743" i="4"/>
  <c r="Y2602" i="4"/>
  <c r="Y2124" i="4"/>
  <c r="Y533" i="4"/>
  <c r="Y1414" i="4"/>
  <c r="Y1327" i="4"/>
  <c r="Y434" i="4"/>
  <c r="Y615" i="4"/>
  <c r="Y1063" i="4"/>
  <c r="Y2138" i="4"/>
  <c r="Y1785" i="4"/>
  <c r="Y1690" i="4"/>
  <c r="Y1078" i="4"/>
  <c r="Y1477" i="4"/>
  <c r="Y2946" i="4"/>
  <c r="Y2555" i="4"/>
  <c r="Y726" i="4"/>
  <c r="Y2849" i="4"/>
  <c r="Y2932" i="4"/>
  <c r="Y1395" i="4"/>
  <c r="Y896" i="4"/>
  <c r="Y1460" i="4"/>
  <c r="Y2858" i="4"/>
  <c r="Y253" i="4"/>
  <c r="Y2830" i="4"/>
  <c r="Y2552" i="4"/>
  <c r="Y484" i="4"/>
  <c r="Y421" i="4"/>
  <c r="Y2239" i="4"/>
  <c r="Y1582" i="4"/>
  <c r="Y296" i="4"/>
  <c r="Y1688" i="4"/>
  <c r="Y1784" i="4"/>
  <c r="Y2809" i="4"/>
  <c r="Y778" i="4"/>
  <c r="Y2225" i="4"/>
  <c r="Y1829" i="4"/>
  <c r="Y2016" i="4"/>
  <c r="Y2295" i="4"/>
  <c r="Y2513" i="4"/>
  <c r="Y470" i="4"/>
  <c r="Y2152" i="4"/>
  <c r="Y2332" i="4"/>
  <c r="Y1875" i="4"/>
  <c r="Y9" i="4"/>
  <c r="Y2054" i="4"/>
  <c r="Y295" i="4"/>
  <c r="Y404" i="4"/>
  <c r="Y1189" i="4"/>
  <c r="Y1663" i="4"/>
  <c r="Y1627" i="4"/>
  <c r="Y2977" i="4"/>
  <c r="Y2687" i="4"/>
  <c r="Y1887" i="4"/>
  <c r="Y2359" i="4"/>
  <c r="Y864" i="4"/>
  <c r="Y2742" i="4"/>
  <c r="Y1425" i="4"/>
  <c r="Y2692" i="4"/>
  <c r="Y2401" i="4"/>
  <c r="Y1791" i="4"/>
  <c r="Y1279" i="4"/>
  <c r="Y407" i="4"/>
  <c r="Y2926" i="4"/>
  <c r="Y2554" i="4"/>
  <c r="Y872" i="4"/>
  <c r="Y1864" i="4"/>
  <c r="Y1943" i="4"/>
  <c r="Y2394" i="4"/>
  <c r="Y744" i="4"/>
  <c r="Y1755" i="4"/>
  <c r="Y146" i="4"/>
  <c r="Y2833" i="4"/>
  <c r="Y461" i="4"/>
  <c r="Y2640" i="4"/>
  <c r="Y2148" i="4"/>
  <c r="Y901" i="4"/>
  <c r="Y1290" i="4"/>
  <c r="Y1409" i="4"/>
  <c r="Y789" i="4"/>
  <c r="Y2584" i="4"/>
  <c r="Y1515" i="4"/>
  <c r="Y2752" i="4"/>
  <c r="Y1031" i="4"/>
  <c r="Y1321" i="4"/>
  <c r="Y2706" i="4"/>
  <c r="Y1053" i="4"/>
  <c r="Y2546" i="4"/>
  <c r="Y1873" i="4"/>
  <c r="Y43" i="4"/>
  <c r="Y942" i="4"/>
  <c r="Y262" i="4"/>
  <c r="Y2077" i="4"/>
  <c r="Y2075" i="4"/>
  <c r="Y2089" i="4"/>
  <c r="Y2906" i="4"/>
  <c r="Y997" i="4"/>
  <c r="Y1773" i="4"/>
  <c r="Y2823" i="4"/>
  <c r="Y639" i="4"/>
  <c r="Y2677" i="4"/>
  <c r="Y1941" i="4"/>
  <c r="Y169" i="4"/>
  <c r="Y1037" i="4"/>
  <c r="Y2168" i="4"/>
  <c r="Y1176" i="4"/>
  <c r="Y1277" i="4"/>
  <c r="Y826" i="4"/>
  <c r="Y2060" i="4"/>
  <c r="Y1706" i="4"/>
  <c r="Y2282" i="4"/>
  <c r="Y1068" i="4"/>
  <c r="Y307" i="4"/>
  <c r="Y353" i="4"/>
  <c r="Y898" i="4"/>
  <c r="Y1132" i="4"/>
  <c r="Y1647" i="4"/>
  <c r="Y2626" i="4"/>
  <c r="Y66" i="4"/>
  <c r="Y1865" i="4"/>
  <c r="Y2024" i="4"/>
  <c r="Y1792" i="4"/>
  <c r="Y1000" i="4"/>
  <c r="Y1391" i="4"/>
  <c r="Y1721" i="4"/>
  <c r="Y1099" i="4"/>
  <c r="Y2497" i="4"/>
  <c r="Y632" i="4"/>
  <c r="Y638" i="4"/>
  <c r="Y808" i="4"/>
  <c r="Y230" i="4"/>
  <c r="Y196" i="4"/>
  <c r="Y81" i="4"/>
  <c r="Y2237" i="4"/>
  <c r="Y1513" i="4"/>
  <c r="Y2471" i="4"/>
  <c r="Y221" i="4"/>
  <c r="Y1906" i="4"/>
  <c r="Y2639" i="4"/>
  <c r="Y1311" i="4"/>
  <c r="Y765" i="4"/>
  <c r="Y629" i="4"/>
  <c r="Y2306" i="4"/>
  <c r="Y1900" i="4"/>
  <c r="Y73" i="4"/>
  <c r="Y2920" i="4"/>
  <c r="Y1140" i="4"/>
  <c r="Y2953" i="4"/>
  <c r="Y1165" i="4"/>
  <c r="Y1683" i="4"/>
  <c r="Y1580" i="4"/>
  <c r="Y2658" i="4"/>
  <c r="Y1503" i="4"/>
  <c r="Y2465" i="4"/>
  <c r="Y2355" i="4"/>
  <c r="Y2296" i="4"/>
  <c r="Y219" i="4"/>
  <c r="Y2456" i="4"/>
  <c r="Y266" i="4"/>
  <c r="Y1260" i="4"/>
  <c r="Y1026" i="4"/>
  <c r="Y1600" i="4"/>
  <c r="Y2398" i="4"/>
  <c r="Y2596" i="4"/>
  <c r="Y606" i="4"/>
  <c r="Y1449" i="4"/>
  <c r="Y2021" i="4"/>
  <c r="Y164" i="4"/>
  <c r="Y1894" i="4"/>
  <c r="Y2335" i="4"/>
  <c r="Y1569" i="4"/>
  <c r="Y1713" i="4"/>
  <c r="Y2293" i="4"/>
  <c r="Y1530" i="4"/>
  <c r="Y2726" i="4"/>
  <c r="Y177" i="4"/>
  <c r="Y1837" i="4"/>
  <c r="Y1997" i="4"/>
  <c r="Y1643" i="4"/>
  <c r="Y1881" i="4"/>
  <c r="Y1088" i="4"/>
  <c r="Y2304" i="4"/>
  <c r="Y2460" i="4"/>
  <c r="Y2826" i="4"/>
  <c r="Y670" i="4"/>
  <c r="Y1089" i="4"/>
  <c r="Y1617" i="4"/>
  <c r="Y2267" i="4"/>
  <c r="Y1685" i="4"/>
  <c r="Y1274" i="4"/>
  <c r="Y1937" i="4"/>
  <c r="Y821" i="4"/>
  <c r="Y332" i="4"/>
  <c r="Y2133" i="4"/>
  <c r="Y973" i="4"/>
  <c r="Y642" i="4"/>
  <c r="Y666" i="4"/>
  <c r="Y2895" i="4"/>
  <c r="Y2040" i="4"/>
  <c r="Y2754" i="4"/>
  <c r="Y668" i="4"/>
  <c r="Y2381" i="4"/>
  <c r="Y2427" i="4"/>
  <c r="Y2484" i="4"/>
  <c r="Y2432" i="4"/>
  <c r="Y1134" i="4"/>
  <c r="Y387" i="4"/>
  <c r="Y2831" i="4"/>
  <c r="Y2860" i="4"/>
  <c r="Y750" i="4"/>
  <c r="Y2171" i="4"/>
  <c r="Y2767" i="4"/>
  <c r="Y2478" i="4"/>
  <c r="Y1563" i="4"/>
  <c r="Y1926" i="4"/>
  <c r="Y2996" i="4"/>
  <c r="Y2174" i="4"/>
  <c r="Y2062" i="4"/>
  <c r="Y436" i="4"/>
  <c r="Y2743" i="4"/>
  <c r="Y431" i="4"/>
  <c r="Y2435" i="4"/>
  <c r="Y737" i="4"/>
  <c r="Y2331" i="4"/>
  <c r="Y2886" i="4"/>
  <c r="Y314" i="4"/>
  <c r="Y628" i="4"/>
  <c r="Y2968" i="4"/>
  <c r="Y2305" i="4"/>
  <c r="Y1927" i="4"/>
  <c r="Y2106" i="4"/>
  <c r="Y2200" i="4"/>
  <c r="Y144" i="4"/>
  <c r="Y631" i="4"/>
  <c r="Y2244" i="4"/>
  <c r="Y2291" i="4"/>
  <c r="Y1066" i="4"/>
  <c r="Y1173" i="4"/>
  <c r="Y1125" i="4"/>
  <c r="Y1128" i="4"/>
  <c r="Y2072" i="4"/>
  <c r="Y1096" i="4"/>
  <c r="Y2798" i="4"/>
  <c r="Y1963" i="4"/>
  <c r="Y1508" i="4"/>
  <c r="Y2792" i="4"/>
  <c r="Y265" i="4"/>
  <c r="Y2843" i="4"/>
  <c r="Y2637" i="4"/>
  <c r="Y1648" i="4"/>
  <c r="Y2364" i="4"/>
  <c r="Y589" i="4"/>
  <c r="Y3" i="4"/>
  <c r="Y2783" i="4"/>
  <c r="Y526" i="4"/>
  <c r="Y209" i="4"/>
  <c r="Y2113" i="4"/>
  <c r="Y2470" i="4"/>
  <c r="Y695" i="4"/>
  <c r="Y41" i="4"/>
  <c r="Y166" i="4"/>
  <c r="Y447" i="4"/>
  <c r="Y646" i="4"/>
  <c r="Y394" i="4"/>
  <c r="Y316" i="4"/>
  <c r="Y683" i="4"/>
  <c r="Y2763" i="4"/>
  <c r="Y1382" i="4"/>
  <c r="Y455" i="4"/>
  <c r="Y977" i="4"/>
  <c r="Y847" i="4"/>
  <c r="Y1262" i="4"/>
  <c r="Y340" i="4"/>
  <c r="Y2605" i="4"/>
  <c r="Y1286" i="4"/>
  <c r="Y163" i="4"/>
  <c r="Y2905" i="4"/>
  <c r="Y2354" i="4"/>
  <c r="Y2010" i="4"/>
  <c r="Y1971" i="4"/>
  <c r="Y2321" i="4"/>
  <c r="Y2270" i="4"/>
  <c r="Y700" i="4"/>
  <c r="Y1700" i="4"/>
  <c r="Y2329" i="4"/>
  <c r="Y2228" i="4"/>
  <c r="Y2333" i="4"/>
  <c r="Y2017" i="4"/>
  <c r="Y557" i="4"/>
  <c r="Y505" i="4"/>
  <c r="Y1882" i="4"/>
  <c r="Y1369" i="4"/>
  <c r="Y386" i="4"/>
  <c r="Y1171" i="4"/>
  <c r="Y341" i="4"/>
  <c r="Y2889" i="4"/>
  <c r="Y2201" i="4"/>
  <c r="Y2408" i="4"/>
  <c r="Y2068" i="4"/>
  <c r="Y2873" i="4"/>
  <c r="Y1922" i="4"/>
  <c r="Y2825" i="4"/>
  <c r="Y738" i="4"/>
  <c r="Y2247" i="4"/>
  <c r="Y2175" i="4"/>
  <c r="Y2990" i="4"/>
  <c r="Y1496" i="4"/>
  <c r="Y2027" i="4"/>
  <c r="Y1117" i="4"/>
  <c r="Y804" i="4"/>
  <c r="Y3000" i="4"/>
  <c r="Y1485" i="4"/>
  <c r="Y2055" i="4"/>
  <c r="Y1596" i="4"/>
  <c r="Y665" i="4"/>
  <c r="Y2387" i="4"/>
  <c r="Y2094" i="4"/>
  <c r="Y1567" i="4"/>
  <c r="Y1872" i="4"/>
  <c r="Y119" i="4"/>
  <c r="Y11" i="4"/>
  <c r="Y1615" i="4"/>
  <c r="Y1338" i="4"/>
  <c r="Y1253" i="4"/>
  <c r="Y1860" i="4"/>
  <c r="Y210" i="4"/>
  <c r="Y806" i="4"/>
  <c r="Y2937" i="4"/>
  <c r="Y2481" i="4"/>
  <c r="Y1269" i="4"/>
  <c r="Y1766" i="4"/>
  <c r="Y882" i="4"/>
  <c r="Y2151" i="4"/>
  <c r="Y2587" i="4"/>
  <c r="Y2728" i="4"/>
  <c r="Y634" i="4"/>
  <c r="Y1645" i="4"/>
  <c r="Y780" i="4"/>
  <c r="Y2115" i="4"/>
  <c r="Y1073" i="4"/>
  <c r="Y2486" i="4"/>
  <c r="Y1571" i="4"/>
  <c r="Y2785" i="4"/>
  <c r="Y2638" i="4"/>
  <c r="Y2051" i="4"/>
  <c r="Y2188" i="4"/>
  <c r="Y1041" i="4"/>
  <c r="Y511" i="4"/>
  <c r="Y2620" i="4"/>
  <c r="Y186" i="4"/>
  <c r="Y1945" i="4"/>
  <c r="Y1741" i="4"/>
  <c r="Y862" i="4"/>
  <c r="Y2603" i="4"/>
  <c r="Y2839" i="4"/>
  <c r="Y1401" i="4"/>
  <c r="Y1454" i="4"/>
  <c r="Y1261" i="4"/>
  <c r="Y1522" i="4"/>
  <c r="Y994" i="4"/>
  <c r="Y157" i="4"/>
  <c r="Y1533" i="4"/>
  <c r="Y848" i="4"/>
  <c r="Y155" i="4"/>
  <c r="Y824" i="4"/>
  <c r="Y1431" i="4"/>
  <c r="Y1432" i="4"/>
  <c r="Y2760" i="4"/>
  <c r="Y1080" i="4"/>
  <c r="Y320" i="4"/>
  <c r="Y2708" i="4"/>
  <c r="Y1459" i="4"/>
  <c r="Y2131" i="4"/>
  <c r="Y260" i="4"/>
  <c r="Y2799" i="4"/>
  <c r="Y958" i="4"/>
  <c r="Y1484" i="4"/>
  <c r="Y1843" i="4"/>
  <c r="Y2498" i="4"/>
  <c r="Y669" i="4"/>
  <c r="Y2187" i="4"/>
  <c r="Y301" i="4"/>
  <c r="Y2263" i="4"/>
  <c r="Y1796" i="4"/>
  <c r="Y663" i="4"/>
  <c r="Y2607" i="4"/>
  <c r="Y1813" i="4"/>
  <c r="Y1177" i="4"/>
  <c r="Y717" i="4"/>
  <c r="Y1955" i="4"/>
  <c r="Y707" i="4"/>
  <c r="Y270" i="4"/>
  <c r="Y2447" i="4"/>
  <c r="Y1490" i="4"/>
  <c r="Y563" i="4"/>
  <c r="Y1300" i="4"/>
  <c r="Y2967" i="4"/>
  <c r="Y1314" i="4"/>
  <c r="Y590" i="4"/>
  <c r="Y2644" i="4"/>
  <c r="Y1883" i="4"/>
  <c r="Y1267" i="4"/>
  <c r="Y2534" i="4"/>
  <c r="Y1502" i="4"/>
  <c r="Y1355" i="4"/>
  <c r="Y914" i="4"/>
  <c r="Y2698" i="4"/>
  <c r="Y2771" i="4"/>
  <c r="Y865" i="4"/>
  <c r="Y1303" i="4"/>
  <c r="Y2455" i="4"/>
  <c r="Y1136" i="4"/>
  <c r="Y2430" i="4"/>
  <c r="Y1141" i="4"/>
  <c r="Y2877" i="4"/>
  <c r="Y1852" i="4"/>
  <c r="Y2397" i="4"/>
  <c r="Y1681" i="4"/>
  <c r="Y1750" i="4"/>
  <c r="Y1726" i="4"/>
  <c r="Y1043" i="4"/>
  <c r="Y2769" i="4"/>
  <c r="Y2250" i="4"/>
  <c r="Y1546" i="4"/>
  <c r="Y2144" i="4"/>
  <c r="Y2248" i="4"/>
  <c r="Y2469" i="4"/>
  <c r="Y395" i="4"/>
  <c r="Y1373" i="4"/>
  <c r="Y242" i="4"/>
  <c r="Y2888" i="4"/>
  <c r="Y955" i="4"/>
  <c r="Y2899" i="4"/>
  <c r="Y288" i="4"/>
  <c r="Y2424" i="4"/>
  <c r="Y2807" i="4"/>
  <c r="Y2170" i="4"/>
  <c r="Y583" i="4"/>
  <c r="Y1357" i="4"/>
  <c r="Y91" i="4"/>
  <c r="Y2551" i="4"/>
  <c r="Y2503" i="4"/>
  <c r="Y2985" i="4"/>
  <c r="Y1638" i="4"/>
  <c r="Y456" i="4"/>
  <c r="Y889" i="4"/>
  <c r="Y2960" i="4"/>
  <c r="Y686" i="4"/>
  <c r="Y393" i="4"/>
  <c r="Y980" i="4"/>
  <c r="Y1704" i="4"/>
  <c r="Y2189" i="4"/>
  <c r="Y859" i="4"/>
  <c r="Y2339" i="4"/>
  <c r="Y2655" i="4"/>
  <c r="Y263" i="4"/>
  <c r="Y2629" i="4"/>
  <c r="Y1587" i="4"/>
  <c r="Y428" i="4"/>
  <c r="Y2238" i="4"/>
  <c r="Y1301" i="4"/>
  <c r="Y2806" i="4"/>
  <c r="Y1516" i="4"/>
  <c r="Y2413" i="4"/>
  <c r="Y1691" i="4"/>
  <c r="Y63" i="4"/>
  <c r="Y1604" i="4"/>
  <c r="Y165" i="4"/>
  <c r="Y2679" i="4"/>
  <c r="Y1572" i="4"/>
  <c r="Y204" i="4"/>
  <c r="Y139" i="4"/>
  <c r="Y2521" i="4"/>
  <c r="Y2358" i="4"/>
  <c r="Y1636" i="4"/>
  <c r="Y195" i="4"/>
  <c r="Y2449" i="4"/>
  <c r="Y1553" i="4"/>
  <c r="Y2310" i="4"/>
  <c r="Y2341" i="4"/>
  <c r="Y398" i="4"/>
  <c r="Y1729" i="4"/>
  <c r="Y2120" i="4"/>
  <c r="Y2043" i="4"/>
  <c r="Y2671" i="4"/>
  <c r="Y2129" i="4"/>
  <c r="Y1702" i="4"/>
  <c r="Y1965" i="4"/>
  <c r="Y2223" i="4"/>
  <c r="Y2820" i="4"/>
  <c r="Y2729" i="4"/>
  <c r="Y358" i="4"/>
  <c r="Y2100" i="4"/>
  <c r="Y754" i="4"/>
  <c r="Y1885" i="4"/>
  <c r="Y2904" i="4"/>
  <c r="Y2759" i="4"/>
  <c r="Y1939" i="4"/>
  <c r="Y1083" i="4"/>
  <c r="Y2433" i="4"/>
  <c r="Y1601" i="4"/>
  <c r="Y1093" i="4"/>
  <c r="Y2633" i="4"/>
  <c r="Y2735" i="4"/>
  <c r="Y2193" i="4"/>
  <c r="Y1748" i="4"/>
  <c r="Y2289" i="4"/>
  <c r="Y1285" i="4"/>
  <c r="Y1978" i="4"/>
  <c r="Y2723" i="4"/>
  <c r="Y1048" i="4"/>
  <c r="Y2880" i="4"/>
  <c r="Y1381" i="4"/>
  <c r="Y1904" i="4"/>
  <c r="Y1518" i="4"/>
  <c r="Y2450" i="4"/>
  <c r="Y2623" i="4"/>
  <c r="Y1578" i="4"/>
  <c r="Y2454" i="4"/>
  <c r="Y1296" i="4"/>
  <c r="Y929" i="4"/>
  <c r="Y1272" i="4"/>
  <c r="Y462" i="4"/>
  <c r="Y1056" i="4"/>
  <c r="Y560" i="4"/>
  <c r="Y2483" i="4"/>
  <c r="Y292" i="4"/>
  <c r="Y890" i="4"/>
  <c r="Y830" i="4"/>
  <c r="Y2392" i="4"/>
  <c r="Y1339" i="4"/>
  <c r="Y2736" i="4"/>
  <c r="Y2099" i="4"/>
  <c r="Y986" i="4"/>
  <c r="Y1701" i="4"/>
  <c r="Y1146" i="4"/>
  <c r="Y517" i="4"/>
  <c r="Y690" i="4"/>
  <c r="Y523" i="4"/>
  <c r="Y2659" i="4"/>
  <c r="Y503" i="4"/>
  <c r="Y117" i="4"/>
  <c r="Y763" i="4"/>
  <c r="Y2474" i="4"/>
  <c r="Y406" i="4"/>
  <c r="Y1979" i="4"/>
  <c r="Y814" i="4"/>
  <c r="Y36" i="4"/>
  <c r="Y2231" i="4"/>
  <c r="Y2941" i="4"/>
  <c r="Y534" i="4"/>
  <c r="Y930" i="4"/>
  <c r="Y1579" i="4"/>
  <c r="Y2515" i="4"/>
  <c r="Y1544" i="4"/>
  <c r="Y1594" i="4"/>
  <c r="Y1680" i="4"/>
  <c r="Y303" i="4"/>
  <c r="Y2987" i="4"/>
  <c r="Y370" i="4"/>
  <c r="Y207" i="4"/>
  <c r="Y2811" i="4"/>
  <c r="Y1433" i="4"/>
  <c r="Y1664" i="4"/>
  <c r="Y2476" i="4"/>
  <c r="Y1086" i="4"/>
  <c r="Y1538" i="4"/>
  <c r="Y474" i="4"/>
  <c r="Y1957" i="4"/>
  <c r="Y1586" i="4"/>
  <c r="Y1509" i="4"/>
  <c r="Y932" i="4"/>
  <c r="Y2547" i="4"/>
  <c r="Y2647" i="4"/>
  <c r="Y531" i="4"/>
  <c r="Y2898" i="4"/>
  <c r="Y1131" i="4"/>
  <c r="Y2410" i="4"/>
  <c r="Y250" i="4"/>
  <c r="Y2983" i="4"/>
  <c r="P2" i="4" l="1"/>
  <c r="P2179" i="4"/>
  <c r="P2005" i="4"/>
  <c r="P67" i="4"/>
  <c r="P2101" i="4"/>
  <c r="P327" i="4"/>
  <c r="P77" i="4"/>
  <c r="P2759" i="4"/>
  <c r="P1331" i="4"/>
  <c r="P747" i="4"/>
  <c r="P986" i="4"/>
  <c r="P2256" i="4"/>
  <c r="P1393" i="4"/>
  <c r="P122" i="4"/>
  <c r="P854" i="4"/>
  <c r="P2291" i="4"/>
  <c r="P929" i="4"/>
  <c r="P588" i="4"/>
  <c r="P1954" i="4"/>
  <c r="P1668" i="4"/>
  <c r="P1429" i="4"/>
  <c r="P897" i="4"/>
  <c r="P303" i="4"/>
  <c r="P1864" i="4"/>
  <c r="P1334" i="4"/>
  <c r="P1524" i="4"/>
  <c r="P2850" i="4"/>
  <c r="P1963" i="4"/>
  <c r="P765" i="4"/>
  <c r="P734" i="4"/>
  <c r="P540" i="4"/>
  <c r="P1032" i="4"/>
  <c r="P1694" i="4"/>
  <c r="P2249" i="4"/>
  <c r="P1307" i="4"/>
  <c r="P599" i="4"/>
  <c r="P515" i="4"/>
  <c r="P612" i="4"/>
  <c r="P829" i="4"/>
  <c r="P643" i="4"/>
  <c r="P373" i="4"/>
  <c r="P1762" i="4"/>
  <c r="P199" i="4"/>
  <c r="P293" i="4"/>
  <c r="P824" i="4"/>
  <c r="P2589" i="4"/>
  <c r="P2121" i="4"/>
  <c r="P301" i="4"/>
  <c r="P1211" i="4"/>
  <c r="P2591" i="4"/>
  <c r="P1754" i="4"/>
  <c r="P532" i="4"/>
  <c r="P2909" i="4"/>
  <c r="P2239" i="4"/>
  <c r="P189" i="4"/>
  <c r="P2144" i="4"/>
  <c r="P2743" i="4"/>
  <c r="P2794" i="4"/>
  <c r="P264" i="4"/>
  <c r="P2471" i="4"/>
  <c r="P22" i="4"/>
  <c r="P2641" i="4"/>
  <c r="P899" i="4"/>
  <c r="P1991" i="4"/>
  <c r="P2481" i="4"/>
  <c r="P1073" i="4"/>
  <c r="P1472" i="4"/>
  <c r="P2738" i="4"/>
  <c r="P2827" i="4"/>
  <c r="P1953" i="4"/>
  <c r="P2945" i="4"/>
  <c r="P1879" i="4"/>
  <c r="P390" i="4"/>
  <c r="P1167" i="4"/>
  <c r="P425" i="4"/>
  <c r="P2288" i="4"/>
  <c r="P372" i="4"/>
  <c r="P719" i="4"/>
  <c r="P1895" i="4"/>
  <c r="P1325" i="4"/>
  <c r="P1589" i="4"/>
  <c r="P650" i="4"/>
  <c r="P1910" i="4"/>
  <c r="P640" i="4"/>
  <c r="P1253" i="4"/>
  <c r="P2739" i="4"/>
  <c r="P2752" i="4"/>
  <c r="P1463" i="4"/>
  <c r="P1761" i="4"/>
  <c r="P2822" i="4"/>
  <c r="P1796" i="4"/>
  <c r="P1738" i="4"/>
  <c r="P1422" i="4"/>
  <c r="P2352" i="4"/>
  <c r="P1822" i="4"/>
  <c r="P1003" i="4"/>
  <c r="P2883" i="4"/>
  <c r="P1180" i="4"/>
  <c r="P1401" i="4"/>
  <c r="P1280" i="4"/>
  <c r="P1029" i="4"/>
  <c r="P257" i="4"/>
  <c r="P125" i="4"/>
  <c r="P1851" i="4"/>
  <c r="P2079" i="4"/>
  <c r="P624" i="4"/>
  <c r="P2911" i="4"/>
  <c r="P1912" i="4"/>
  <c r="P1268" i="4"/>
  <c r="P2577" i="4"/>
  <c r="P1102" i="4"/>
  <c r="P1176" i="4"/>
  <c r="P1764" i="4"/>
  <c r="P1840" i="4"/>
  <c r="P2617" i="4"/>
  <c r="P2697" i="4"/>
  <c r="P888" i="4"/>
  <c r="P1559" i="4"/>
  <c r="P980" i="4"/>
  <c r="P877" i="4"/>
  <c r="P1279" i="4"/>
  <c r="P319" i="4"/>
  <c r="P1663" i="4"/>
  <c r="P1713" i="4"/>
  <c r="P465" i="4"/>
  <c r="P1835" i="4"/>
  <c r="P2435" i="4"/>
  <c r="P885" i="4"/>
  <c r="P808" i="4"/>
  <c r="P2060" i="4"/>
  <c r="P1498" i="4"/>
  <c r="P1693" i="4"/>
  <c r="P2317" i="4"/>
  <c r="P497" i="4"/>
  <c r="P754" i="4"/>
  <c r="P1900" i="4"/>
  <c r="P987" i="4"/>
  <c r="P2440" i="4"/>
  <c r="P763" i="4"/>
  <c r="P917" i="4"/>
  <c r="P1839" i="4"/>
  <c r="P2670" i="4"/>
  <c r="P1993" i="4"/>
  <c r="P1149" i="4"/>
  <c r="P1894" i="4"/>
  <c r="P1356" i="4"/>
  <c r="P89" i="4"/>
  <c r="P2755" i="4"/>
  <c r="P3" i="4"/>
  <c r="P2647" i="4"/>
  <c r="P1617" i="4"/>
  <c r="P1821" i="4"/>
  <c r="P2537" i="4"/>
  <c r="P2768" i="4"/>
  <c r="P1115" i="4"/>
  <c r="P1540" i="4"/>
  <c r="P2798" i="4"/>
  <c r="P1825" i="4"/>
  <c r="P159" i="4"/>
  <c r="P813" i="4"/>
  <c r="P1187" i="4"/>
  <c r="P2443" i="4"/>
  <c r="P1665" i="4"/>
  <c r="P1375" i="4"/>
  <c r="P2492" i="4"/>
  <c r="P1660" i="4"/>
  <c r="P505" i="4"/>
  <c r="P1621" i="4"/>
  <c r="P541" i="4"/>
  <c r="P2030" i="4"/>
  <c r="P2529" i="4"/>
  <c r="P2975" i="4"/>
  <c r="P1593" i="4"/>
  <c r="P1304" i="4"/>
  <c r="P2956" i="4"/>
  <c r="P453" i="4"/>
  <c r="P2192" i="4"/>
  <c r="P2840" i="4"/>
  <c r="P602" i="4"/>
  <c r="P2903" i="4"/>
  <c r="P2370" i="4"/>
  <c r="P2430" i="4"/>
  <c r="P1046" i="4"/>
  <c r="P782" i="4"/>
  <c r="P2554" i="4"/>
  <c r="P2678" i="4"/>
  <c r="P37" i="4"/>
  <c r="P1101" i="4"/>
  <c r="P1184" i="4"/>
  <c r="P452" i="4"/>
  <c r="P339" i="4"/>
  <c r="P945" i="4"/>
  <c r="P2737" i="4"/>
  <c r="P451" i="4"/>
  <c r="P2516" i="4"/>
  <c r="P2116" i="4"/>
  <c r="P2567" i="4"/>
  <c r="P963" i="4"/>
  <c r="P1051" i="4"/>
  <c r="P1820" i="4"/>
  <c r="P486" i="4"/>
  <c r="P2404" i="4"/>
  <c r="P1486" i="4"/>
  <c r="P2268" i="4"/>
  <c r="P2349" i="4"/>
  <c r="P171" i="4"/>
  <c r="P1677" i="4"/>
  <c r="P484" i="4"/>
  <c r="P2462" i="4"/>
  <c r="P1644" i="4"/>
  <c r="P2274" i="4"/>
  <c r="P788" i="4"/>
  <c r="P86" i="4"/>
  <c r="P333" i="4"/>
  <c r="P1934" i="4"/>
  <c r="P352" i="4"/>
  <c r="P283" i="4"/>
  <c r="P236" i="4"/>
  <c r="P2195" i="4"/>
  <c r="P3003" i="4"/>
  <c r="P2574" i="4"/>
  <c r="P872" i="4"/>
  <c r="P2314" i="4"/>
  <c r="P572" i="4"/>
  <c r="P431" i="4"/>
  <c r="P2041" i="4"/>
  <c r="P1857" i="4"/>
  <c r="P2412" i="4"/>
  <c r="P583" i="4"/>
  <c r="P111" i="4"/>
  <c r="P430" i="4"/>
  <c r="P182" i="4"/>
  <c r="P606" i="4"/>
  <c r="P587" i="4"/>
  <c r="P2978" i="4"/>
  <c r="P2405" i="4"/>
  <c r="P2496" i="4"/>
  <c r="P1516" i="4"/>
  <c r="P1288" i="4"/>
  <c r="P2942" i="4"/>
  <c r="P2612" i="4"/>
  <c r="P2512" i="4"/>
  <c r="P2111" i="4"/>
  <c r="P991" i="4"/>
  <c r="P197" i="4"/>
  <c r="P2313" i="4"/>
  <c r="P2650" i="4"/>
  <c r="P2360" i="4"/>
  <c r="P1048" i="4"/>
  <c r="P1870" i="4"/>
  <c r="P496" i="4"/>
  <c r="P2080" i="4"/>
  <c r="P163" i="4"/>
  <c r="P2993" i="4"/>
  <c r="P31" i="4"/>
  <c r="P267" i="4"/>
  <c r="P1777" i="4"/>
  <c r="P823" i="4"/>
  <c r="P1624" i="4"/>
  <c r="P679" i="4"/>
  <c r="P895" i="4"/>
  <c r="P198" i="4"/>
  <c r="P1479" i="4"/>
  <c r="P2926" i="4"/>
  <c r="P281" i="4"/>
  <c r="P244" i="4"/>
  <c r="P1793" i="4"/>
  <c r="P941" i="4"/>
  <c r="P1709" i="4"/>
  <c r="P603" i="4"/>
  <c r="P2700" i="4"/>
  <c r="P312" i="4"/>
  <c r="P2202" i="4"/>
  <c r="P597" i="4"/>
  <c r="P1345" i="4"/>
  <c r="P672" i="4"/>
  <c r="P1818" i="4"/>
  <c r="P2205" i="4"/>
  <c r="P2062" i="4"/>
  <c r="P143" i="4"/>
  <c r="P217" i="4"/>
  <c r="P1083" i="4"/>
  <c r="P1450" i="4"/>
  <c r="P376" i="4"/>
  <c r="P838" i="4"/>
  <c r="P2042" i="4"/>
  <c r="P2517" i="4"/>
  <c r="P128" i="4"/>
  <c r="P483" i="4"/>
  <c r="P526" i="4"/>
  <c r="P2506" i="4"/>
  <c r="P1261" i="4"/>
  <c r="P680" i="4"/>
  <c r="P191" i="4"/>
  <c r="P2287" i="4"/>
  <c r="P2619" i="4"/>
  <c r="P686" i="4"/>
  <c r="P2758" i="4"/>
  <c r="P2204" i="4"/>
  <c r="P928" i="4"/>
  <c r="P1125" i="4"/>
  <c r="P1496" i="4"/>
  <c r="P1321" i="4"/>
  <c r="P816" i="4"/>
  <c r="P2174" i="4"/>
  <c r="P2016" i="4"/>
  <c r="P254" i="4"/>
  <c r="P825" i="4"/>
  <c r="P952" i="4"/>
  <c r="P1795" i="4"/>
  <c r="P2092" i="4"/>
  <c r="P2388" i="4"/>
  <c r="P2469" i="4"/>
  <c r="P2518" i="4"/>
  <c r="P553" i="4"/>
  <c r="P614" i="4"/>
  <c r="P1448" i="4"/>
  <c r="P380" i="4"/>
  <c r="P2166" i="4"/>
  <c r="P537" i="4"/>
  <c r="P435" i="4"/>
  <c r="P103" i="4"/>
  <c r="P2206" i="4"/>
  <c r="P331" i="4"/>
  <c r="P1561" i="4"/>
  <c r="P2446" i="4"/>
  <c r="P1126" i="4"/>
  <c r="P1337" i="4"/>
  <c r="P2267" i="4"/>
  <c r="P2187" i="4"/>
  <c r="P1783" i="4"/>
  <c r="P1896" i="4"/>
  <c r="P222" i="4"/>
  <c r="P2837" i="4"/>
  <c r="P715" i="4"/>
  <c r="P857" i="4"/>
  <c r="P558" i="4"/>
  <c r="P237" i="4"/>
  <c r="P160" i="4"/>
  <c r="P2961" i="4"/>
  <c r="P1287" i="4"/>
  <c r="P709" i="4"/>
  <c r="P2701" i="4"/>
  <c r="P1173" i="4"/>
  <c r="P201" i="4"/>
  <c r="P1741" i="4"/>
  <c r="P479" i="4"/>
  <c r="P1174" i="4"/>
  <c r="P1301" i="4"/>
  <c r="P2178" i="4"/>
  <c r="P1076" i="4"/>
  <c r="P1215" i="4"/>
  <c r="P1926" i="4"/>
  <c r="P967" i="4"/>
  <c r="P625" i="4"/>
  <c r="P566" i="4"/>
  <c r="P1956" i="4"/>
  <c r="P957" i="4"/>
  <c r="P1945" i="4"/>
  <c r="P705" i="4"/>
  <c r="P969" i="4"/>
  <c r="P494" i="4"/>
  <c r="P2421" i="4"/>
  <c r="P1209" i="4"/>
  <c r="P1806" i="4"/>
  <c r="P1515" i="4"/>
  <c r="P2932" i="4"/>
  <c r="P2408" i="4"/>
  <c r="P2399" i="4"/>
  <c r="P1946" i="4"/>
  <c r="P2452" i="4"/>
  <c r="P1530" i="4"/>
  <c r="P1332" i="4"/>
  <c r="P2656" i="4"/>
  <c r="P1645" i="4"/>
  <c r="P2081" i="4"/>
  <c r="P2584" i="4"/>
  <c r="P1315" i="4"/>
  <c r="P1692" i="4"/>
  <c r="P1395" i="4"/>
  <c r="P573" i="4"/>
  <c r="P1779" i="4"/>
  <c r="P2359" i="4"/>
  <c r="P563" i="4"/>
  <c r="P48" i="4"/>
  <c r="P596" i="4"/>
  <c r="P1080" i="4"/>
  <c r="P1430" i="4"/>
  <c r="P1265" i="4"/>
  <c r="P1297" i="4"/>
  <c r="P1765" i="4"/>
  <c r="P1122" i="4"/>
  <c r="P1037" i="4"/>
  <c r="P1715" i="4"/>
  <c r="P2185" i="4"/>
  <c r="P1143" i="4"/>
  <c r="P1829" i="4"/>
  <c r="P1059" i="4"/>
  <c r="P2657" i="4"/>
  <c r="P1685" i="4"/>
  <c r="P2152" i="4"/>
  <c r="P547" i="4"/>
  <c r="P2235" i="4"/>
  <c r="P2548" i="4"/>
  <c r="P2990" i="4"/>
  <c r="P863" i="4"/>
  <c r="P1722" i="4"/>
  <c r="P336" i="4"/>
  <c r="P1204" i="4"/>
  <c r="P851" i="4"/>
  <c r="P1852" i="4"/>
  <c r="P641" i="4"/>
  <c r="P2372" i="4"/>
  <c r="P1414" i="4"/>
  <c r="P2576" i="4"/>
  <c r="P2449" i="4"/>
  <c r="P649" i="4"/>
  <c r="P170" i="4"/>
  <c r="P1157" i="4"/>
  <c r="P665" i="4"/>
  <c r="P2866" i="4"/>
  <c r="P1580" i="4"/>
  <c r="P2011" i="4"/>
  <c r="P2458" i="4"/>
  <c r="P407" i="4"/>
  <c r="P99" i="4"/>
  <c r="P1737" i="4"/>
  <c r="P798" i="4"/>
  <c r="P2651" i="4"/>
  <c r="P141" i="4"/>
  <c r="P2918" i="4"/>
  <c r="P1291" i="4"/>
  <c r="P2478" i="4"/>
  <c r="P2470" i="4"/>
  <c r="P161" i="4"/>
  <c r="P1409" i="4"/>
  <c r="P2026" i="4"/>
  <c r="P1927" i="4"/>
  <c r="P1197" i="4"/>
  <c r="P1358" i="4"/>
  <c r="P2333" i="4"/>
  <c r="P2216" i="4"/>
  <c r="P2817" i="4"/>
  <c r="P1619" i="4"/>
  <c r="P534" i="4"/>
  <c r="P1943" i="4"/>
  <c r="P692" i="4"/>
  <c r="P2241" i="4"/>
  <c r="P1983" i="4"/>
  <c r="P76" i="4"/>
  <c r="P2083" i="4"/>
  <c r="P2778" i="4"/>
  <c r="P1976" i="4"/>
  <c r="P428" i="4"/>
  <c r="P1474" i="4"/>
  <c r="P584" i="4"/>
  <c r="P875" i="4"/>
  <c r="P1396" i="4"/>
  <c r="P518" i="4"/>
  <c r="P346" i="4"/>
  <c r="P2254" i="4"/>
  <c r="P324" i="4"/>
  <c r="P2985" i="4"/>
  <c r="P1292" i="4"/>
  <c r="P2843" i="4"/>
  <c r="P2734" i="4"/>
  <c r="P1068" i="4"/>
  <c r="P2810" i="4"/>
  <c r="P2259" i="4"/>
  <c r="P2342" i="4"/>
  <c r="P1066" i="4"/>
  <c r="P560" i="4"/>
  <c r="P2208" i="4"/>
  <c r="P2691" i="4"/>
  <c r="P2472" i="4"/>
  <c r="P2618" i="4"/>
  <c r="P517" i="4"/>
  <c r="P2442" i="4"/>
  <c r="P1616" i="4"/>
  <c r="P262" i="4"/>
  <c r="P2025" i="4"/>
  <c r="P914" i="4"/>
  <c r="P2006" i="4"/>
  <c r="P2224" i="4"/>
  <c r="P1456" i="4"/>
  <c r="P444" i="4"/>
  <c r="P1045" i="4"/>
  <c r="P1025" i="4"/>
  <c r="P2292" i="4"/>
  <c r="P2038" i="4"/>
  <c r="P309" i="4"/>
  <c r="P1749" i="4"/>
  <c r="P1652" i="4"/>
  <c r="P2335" i="4"/>
  <c r="P2367" i="4"/>
  <c r="P1955" i="4"/>
  <c r="P2965" i="4"/>
  <c r="P1769" i="4"/>
  <c r="P1270" i="4"/>
  <c r="P1514" i="4"/>
  <c r="P2240" i="4"/>
  <c r="P504" i="4"/>
  <c r="P2642" i="4"/>
  <c r="P1568" i="4"/>
  <c r="P531" i="4"/>
  <c r="P403" i="4"/>
  <c r="P53" i="4"/>
  <c r="P749" i="4"/>
  <c r="P1552" i="4"/>
  <c r="P361" i="4"/>
  <c r="P1808" i="4"/>
  <c r="P535" i="4"/>
  <c r="P2362" i="4"/>
  <c r="P1104" i="4"/>
  <c r="P1925" i="4"/>
  <c r="P796" i="4"/>
  <c r="P533" i="4"/>
  <c r="P884" i="4"/>
  <c r="P2211" i="4"/>
  <c r="P2749" i="4"/>
  <c r="P413" i="4"/>
  <c r="P520" i="4"/>
  <c r="P2031" i="4"/>
  <c r="P165" i="4"/>
  <c r="P211" i="4"/>
  <c r="P536" i="4"/>
  <c r="P2369" i="4"/>
  <c r="P2913" i="4"/>
  <c r="P2231" i="4"/>
  <c r="P5" i="4"/>
  <c r="P185" i="4"/>
  <c r="P1512" i="4"/>
  <c r="P2730" i="4"/>
  <c r="P320" i="4"/>
  <c r="P229" i="4"/>
  <c r="P1998" i="4"/>
  <c r="P474" i="4"/>
  <c r="P713" i="4"/>
  <c r="P843" i="4"/>
  <c r="P1405" i="4"/>
  <c r="P1329" i="4"/>
  <c r="P2629" i="4"/>
  <c r="P1541" i="4"/>
  <c r="P811" i="4"/>
  <c r="P354" i="4"/>
  <c r="P190" i="4"/>
  <c r="P1587" i="4"/>
  <c r="P426" i="4"/>
  <c r="P554" i="4"/>
  <c r="P2141" i="4"/>
  <c r="P1278" i="4"/>
  <c r="P789" i="4"/>
  <c r="P1770" i="4"/>
  <c r="P2365" i="4"/>
  <c r="P2934" i="4"/>
  <c r="P2505" i="4"/>
  <c r="P1763" i="4"/>
  <c r="P1052" i="4"/>
  <c r="P279" i="4"/>
  <c r="P1494" i="4"/>
  <c r="P1201" i="4"/>
  <c r="P1778" i="4"/>
  <c r="P2912" i="4"/>
  <c r="P1473" i="4"/>
  <c r="P2183" i="4"/>
  <c r="P1198" i="4"/>
  <c r="P1522" i="4"/>
  <c r="P2979" i="4"/>
  <c r="P1618" i="4"/>
  <c r="P2600" i="4"/>
  <c r="P1876" i="4"/>
  <c r="P42" i="4"/>
  <c r="P1544" i="4"/>
  <c r="P108" i="4"/>
  <c r="P2836" i="4"/>
  <c r="P783" i="4"/>
  <c r="P1748" i="4"/>
  <c r="P968" i="4"/>
  <c r="P2307" i="4"/>
  <c r="P1809" i="4"/>
  <c r="P2910" i="4"/>
  <c r="P2146" i="4"/>
  <c r="P275" i="4"/>
  <c r="P759" i="4"/>
  <c r="P2571" i="4"/>
  <c r="P2075" i="4"/>
  <c r="P1100" i="4"/>
  <c r="P359" i="4"/>
  <c r="P1969" i="4"/>
  <c r="P601" i="4"/>
  <c r="P2766" i="4"/>
  <c r="P2955" i="4"/>
  <c r="P227" i="4"/>
  <c r="P246" i="4"/>
  <c r="P2558" i="4"/>
  <c r="P1521" i="4"/>
  <c r="P2095" i="4"/>
  <c r="P469" i="4"/>
  <c r="P2685" i="4"/>
  <c r="P889" i="4"/>
  <c r="P1901" i="4"/>
  <c r="P761" i="4"/>
  <c r="P24" i="4"/>
  <c r="P2980" i="4"/>
  <c r="P592" i="4"/>
  <c r="P2855" i="4"/>
  <c r="P2644" i="4"/>
  <c r="P805" i="4"/>
  <c r="P983" i="4"/>
  <c r="P1183" i="4"/>
  <c r="P900" i="4"/>
  <c r="P546" i="4"/>
  <c r="P1478" i="4"/>
  <c r="P1590" i="4"/>
  <c r="P642" i="4"/>
  <c r="P1318" i="4"/>
  <c r="P1859" i="4"/>
  <c r="P1523" i="4"/>
  <c r="P2182" i="4"/>
  <c r="P2439" i="4"/>
  <c r="P918" i="4"/>
  <c r="P2454" i="4"/>
  <c r="P1611" i="4"/>
  <c r="P1944" i="4"/>
  <c r="P1178" i="4"/>
  <c r="P1440" i="4"/>
  <c r="P27" i="4"/>
  <c r="P151" i="4"/>
  <c r="P2786" i="4"/>
  <c r="P832" i="4"/>
  <c r="P2561" i="4"/>
  <c r="P1071" i="4"/>
  <c r="P1653" i="4"/>
  <c r="P2575" i="4"/>
  <c r="P685" i="4"/>
  <c r="P1087" i="4"/>
  <c r="P2721" i="4"/>
  <c r="P325" i="4"/>
  <c r="P358" i="4"/>
  <c r="P1455" i="4"/>
  <c r="P2924" i="4"/>
  <c r="P1096" i="4"/>
  <c r="P1670" i="4"/>
  <c r="P755" i="4"/>
  <c r="P646" i="4"/>
  <c r="P1495" i="4"/>
  <c r="P1470" i="4"/>
  <c r="P2494" i="4"/>
  <c r="P720" i="4"/>
  <c r="P1689" i="4"/>
  <c r="P405" i="4"/>
  <c r="P2563" i="4"/>
  <c r="P2250" i="4"/>
  <c r="P2706" i="4"/>
  <c r="P2930" i="4"/>
  <c r="P1335" i="4"/>
  <c r="P2920" i="4"/>
  <c r="P909" i="4"/>
  <c r="P2260" i="4"/>
  <c r="P701" i="4"/>
  <c r="P903" i="4"/>
  <c r="P152" i="4"/>
  <c r="P357" i="4"/>
  <c r="P2253" i="4"/>
  <c r="P2862" i="4"/>
  <c r="P607" i="4"/>
  <c r="P1049" i="4"/>
  <c r="P2301" i="4"/>
  <c r="P2507" i="4"/>
  <c r="P944" i="4"/>
  <c r="P2248" i="4"/>
  <c r="P224" i="4"/>
  <c r="P1217" i="4"/>
  <c r="P2015" i="4"/>
  <c r="P427" i="4"/>
  <c r="P1750" i="4"/>
  <c r="P2311" i="4"/>
  <c r="P2091" i="4"/>
  <c r="P1043" i="4"/>
  <c r="P802" i="4"/>
  <c r="P577" i="4"/>
  <c r="P1095" i="4"/>
  <c r="P1500" i="4"/>
  <c r="P105" i="4"/>
  <c r="P2457" i="4"/>
  <c r="P2848" i="4"/>
  <c r="P2027" i="4"/>
  <c r="P2962" i="4"/>
  <c r="P1885" i="4"/>
  <c r="P2102" i="4"/>
  <c r="P1091" i="4"/>
  <c r="P1917" i="4"/>
  <c r="P2391" i="4"/>
  <c r="P2409" i="4"/>
  <c r="P821" i="4"/>
  <c r="P621" i="4"/>
  <c r="P1044" i="4"/>
  <c r="P1371" i="4"/>
  <c r="P2570" i="4"/>
  <c r="P1319" i="4"/>
  <c r="P2476" i="4"/>
  <c r="P28" i="4"/>
  <c r="P2328" i="4"/>
  <c r="P1992" i="4"/>
  <c r="P2610" i="4"/>
  <c r="P2869" i="4"/>
  <c r="P1831" i="4"/>
  <c r="P1379" i="4"/>
  <c r="P695" i="4"/>
  <c r="P1517" i="4"/>
  <c r="P1484" i="4"/>
  <c r="P2631" i="4"/>
  <c r="P1225" i="4"/>
  <c r="P1272" i="4"/>
  <c r="P2076" i="4"/>
  <c r="P1605" i="4"/>
  <c r="P1282" i="4"/>
  <c r="P1657" i="4"/>
  <c r="P1193" i="4"/>
  <c r="P661" i="4"/>
  <c r="P2428" i="4"/>
  <c r="P2059" i="4"/>
  <c r="P49" i="4"/>
  <c r="P447" i="4"/>
  <c r="P2565" i="4"/>
  <c r="P1222" i="4"/>
  <c r="P1636" i="4"/>
  <c r="P2539" i="4"/>
  <c r="P146" i="4"/>
  <c r="P2727" i="4"/>
  <c r="P1543" i="4"/>
  <c r="P1550" i="4"/>
  <c r="P1802" i="4"/>
  <c r="P557" i="4"/>
  <c r="P2380" i="4"/>
  <c r="P1119" i="4"/>
  <c r="P2351" i="4"/>
  <c r="P1094" i="4"/>
  <c r="P2741" i="4"/>
  <c r="P59" i="4"/>
  <c r="P2468" i="4"/>
  <c r="P2010" i="4"/>
  <c r="P2214" i="4"/>
  <c r="P1241" i="4"/>
  <c r="P1175" i="4"/>
  <c r="P2596" i="4"/>
  <c r="P193" i="4"/>
  <c r="P2045" i="4"/>
  <c r="P1877" i="4"/>
  <c r="P2258" i="4"/>
  <c r="P1814" i="4"/>
  <c r="P2833" i="4"/>
  <c r="P107" i="4"/>
  <c r="P1040" i="4"/>
  <c r="P2407" i="4"/>
  <c r="P235" i="4"/>
  <c r="P529" i="4"/>
  <c r="P1606" i="4"/>
  <c r="P1418" i="4"/>
  <c r="P167" i="4"/>
  <c r="P1363" i="4"/>
  <c r="P1207" i="4"/>
  <c r="P2715" i="4"/>
  <c r="P2017" i="4"/>
  <c r="P1712" i="4"/>
  <c r="P2353" i="4"/>
  <c r="P88" i="4"/>
  <c r="P731" i="4"/>
  <c r="P456" i="4"/>
  <c r="P1150" i="4"/>
  <c r="P2594" i="4"/>
  <c r="P2874" i="4"/>
  <c r="P671" i="4"/>
  <c r="P539" i="4"/>
  <c r="P815" i="4"/>
  <c r="P2133" i="4"/>
  <c r="P439" i="4"/>
  <c r="P1189" i="4"/>
  <c r="P2995" i="4"/>
  <c r="P1012" i="4"/>
  <c r="P370" i="4"/>
  <c r="P384" i="4"/>
  <c r="P1947" i="4"/>
  <c r="P2186" i="4"/>
  <c r="P2426" i="4"/>
  <c r="P1937" i="4"/>
  <c r="P285" i="4"/>
  <c r="P2203" i="4"/>
  <c r="P1099" i="4"/>
  <c r="P652" i="4"/>
  <c r="P206" i="4"/>
  <c r="P1970" i="4"/>
  <c r="P417" i="4"/>
  <c r="P728" i="4"/>
  <c r="P2482" i="4"/>
  <c r="P2542" i="4"/>
  <c r="P2699" i="4"/>
  <c r="P2704" i="4"/>
  <c r="P2033" i="4"/>
  <c r="P1313" i="4"/>
  <c r="P302" i="4"/>
  <c r="P61" i="4"/>
  <c r="P2035" i="4"/>
  <c r="P512" i="4"/>
  <c r="P414" i="4"/>
  <c r="P2508" i="4"/>
  <c r="P1058" i="4"/>
  <c r="P1656" i="4"/>
  <c r="P1594" i="4"/>
  <c r="P1701" i="4"/>
  <c r="P898" i="4"/>
  <c r="P2801" i="4"/>
  <c r="P1452" i="4"/>
  <c r="P1723" i="4"/>
  <c r="P1328" i="4"/>
  <c r="P1975" i="4"/>
  <c r="P682" i="4"/>
  <c r="P1836" i="4"/>
  <c r="P102" i="4"/>
  <c r="P2858" i="4"/>
  <c r="P2747" i="4"/>
  <c r="P232" i="4"/>
  <c r="P735" i="4"/>
  <c r="P580" i="4"/>
  <c r="P1716" i="4"/>
  <c r="P87" i="4"/>
  <c r="P2019" i="4"/>
  <c r="P344" i="4"/>
  <c r="P1771" i="4"/>
  <c r="P2899" i="4"/>
  <c r="P1824" i="4"/>
  <c r="P100" i="4"/>
  <c r="P2289" i="4"/>
  <c r="P369" i="4"/>
  <c r="P2021" i="4"/>
  <c r="P550" i="4"/>
  <c r="P140" i="4"/>
  <c r="P468" i="4"/>
  <c r="P1240" i="4"/>
  <c r="P1248" i="4"/>
  <c r="P2725" i="4"/>
  <c r="P935" i="4"/>
  <c r="P1271" i="4"/>
  <c r="P2613" i="4"/>
  <c r="P1902" i="4"/>
  <c r="P1388" i="4"/>
  <c r="P2729" i="4"/>
  <c r="P379" i="4"/>
  <c r="P2238" i="4"/>
  <c r="P2200" i="4"/>
  <c r="P2061" i="4"/>
  <c r="P1355" i="4"/>
  <c r="P2474" i="4"/>
  <c r="P1951" i="4"/>
  <c r="P2487" i="4"/>
  <c r="P2105" i="4"/>
  <c r="P1075" i="4"/>
  <c r="P544" i="4"/>
  <c r="P1518" i="4"/>
  <c r="P2634" i="4"/>
  <c r="P337" i="4"/>
  <c r="P2521" i="4"/>
  <c r="P2588" i="4"/>
  <c r="P2112" i="4"/>
  <c r="P1113" i="4"/>
  <c r="P2659" i="4"/>
  <c r="P595" i="4"/>
  <c r="P2878" i="4"/>
  <c r="P1092" i="4"/>
  <c r="P2988" i="4"/>
  <c r="P2437" i="4"/>
  <c r="P1905" i="4"/>
  <c r="P693" i="4"/>
  <c r="P80" i="4"/>
  <c r="P2783" i="4"/>
  <c r="P46" i="4"/>
  <c r="P1466" i="4"/>
  <c r="P717" i="4"/>
  <c r="P1242" i="4"/>
  <c r="P2308" i="4"/>
  <c r="P2447" i="4"/>
  <c r="P882" i="4"/>
  <c r="P1443" i="4"/>
  <c r="P1038" i="4"/>
  <c r="P922" i="4"/>
  <c r="P2819" i="4"/>
  <c r="P338" i="4"/>
  <c r="P144" i="4"/>
  <c r="P2173" i="4"/>
  <c r="P1743" i="4"/>
  <c r="P2770" i="4"/>
  <c r="P251" i="4"/>
  <c r="P2510" i="4"/>
  <c r="P2403" i="4"/>
  <c r="P707" i="4"/>
  <c r="P1607" i="4"/>
  <c r="P2853" i="4"/>
  <c r="P1203" i="4"/>
  <c r="P1882" i="4"/>
  <c r="P1658" i="4"/>
  <c r="P1423" i="4"/>
  <c r="P459" i="4"/>
  <c r="P9" i="4"/>
  <c r="P2971" i="4"/>
  <c r="P2142" i="4"/>
  <c r="P1402" i="4"/>
  <c r="P2385" i="4"/>
  <c r="P1930" i="4"/>
  <c r="P860" i="4"/>
  <c r="P1057" i="4"/>
  <c r="P2702" i="4"/>
  <c r="P794" i="4"/>
  <c r="P1499" i="4"/>
  <c r="P169" i="4"/>
  <c r="P1972" i="4"/>
  <c r="P261" i="4"/>
  <c r="P410" i="4"/>
  <c r="P1206" i="4"/>
  <c r="P1227" i="4"/>
  <c r="P1768" i="4"/>
  <c r="P1600" i="4"/>
  <c r="P842" i="4"/>
  <c r="P1752" i="4"/>
  <c r="P1613" i="4"/>
  <c r="P659" i="4"/>
  <c r="P2856" i="4"/>
  <c r="P919" i="4"/>
  <c r="P604" i="4"/>
  <c r="P2244" i="4"/>
  <c r="P2115" i="4"/>
  <c r="P590" i="4"/>
  <c r="P2724" i="4"/>
  <c r="P2387" i="4"/>
  <c r="P1883" i="4"/>
  <c r="P2520" i="4"/>
  <c r="P1110" i="4"/>
  <c r="P74" i="4"/>
  <c r="P2527" i="4"/>
  <c r="P1386" i="4"/>
  <c r="P1936" i="4"/>
  <c r="P1117" i="4"/>
  <c r="P724" i="4"/>
  <c r="P1006" i="4"/>
  <c r="P1382" i="4"/>
  <c r="P2295" i="4"/>
  <c r="P2154" i="4"/>
  <c r="P608" i="4"/>
  <c r="P2803" i="4"/>
  <c r="P1511" i="4"/>
  <c r="P351" i="4"/>
  <c r="P638" i="4"/>
  <c r="P1490" i="4"/>
  <c r="P2056" i="4"/>
  <c r="P576" i="4"/>
  <c r="P1784" i="4"/>
  <c r="P269" i="4"/>
  <c r="P1471" i="4"/>
  <c r="P1482" i="4"/>
  <c r="P1152" i="4"/>
  <c r="P752" i="4"/>
  <c r="P1441" i="4"/>
  <c r="P1854" i="4"/>
  <c r="P1228" i="4"/>
  <c r="P126" i="4"/>
  <c r="P1433" i="4"/>
  <c r="P1359" i="4"/>
  <c r="P255" i="4"/>
  <c r="P1361" i="4"/>
  <c r="P79" i="4"/>
  <c r="P2723" i="4"/>
  <c r="P2176" i="4"/>
  <c r="P2270" i="4"/>
  <c r="P90" i="4"/>
  <c r="P2460" i="4"/>
  <c r="P20" i="4"/>
  <c r="P930" i="4"/>
  <c r="P1623" i="4"/>
  <c r="P741" i="4"/>
  <c r="P2863" i="4"/>
  <c r="P1891" i="4"/>
  <c r="P840" i="4"/>
  <c r="P181" i="4"/>
  <c r="P1507" i="4"/>
  <c r="P1577" i="4"/>
  <c r="P1210" i="4"/>
  <c r="P70" i="4"/>
  <c r="P2936" i="4"/>
  <c r="P1941" i="4"/>
  <c r="P1929" i="4"/>
  <c r="P1246" i="4"/>
  <c r="P209" i="4"/>
  <c r="P2947" i="4"/>
  <c r="P2278" i="4"/>
  <c r="P2232" i="4"/>
  <c r="P1553" i="4"/>
  <c r="P905" i="4"/>
  <c r="P651" i="4"/>
  <c r="P506" i="4"/>
  <c r="P2486" i="4"/>
  <c r="P2622" i="4"/>
  <c r="P1034" i="4"/>
  <c r="P704" i="4"/>
  <c r="P778" i="4"/>
  <c r="P2488" i="4"/>
  <c r="P1340" i="4"/>
  <c r="P974" i="4"/>
  <c r="P635" i="4"/>
  <c r="P477" i="4"/>
  <c r="P1630" i="4"/>
  <c r="P2638" i="4"/>
  <c r="P921" i="4"/>
  <c r="P1128" i="4"/>
  <c r="P215" i="4"/>
  <c r="P1810" i="4"/>
  <c r="P1031" i="4"/>
  <c r="P2623" i="4"/>
  <c r="P2001" i="4"/>
  <c r="P654" i="4"/>
  <c r="P630" i="4"/>
  <c r="P727" i="4"/>
  <c r="P2051" i="4"/>
  <c r="P948" i="4"/>
  <c r="P2464" i="4"/>
  <c r="P1848" i="4"/>
  <c r="P1300" i="4"/>
  <c r="P349" i="4"/>
  <c r="P999" i="4"/>
  <c r="P317" i="4"/>
  <c r="P873" i="4"/>
  <c r="P2007" i="4"/>
  <c r="P1833" i="4"/>
  <c r="P2266" i="4"/>
  <c r="P1084" i="4"/>
  <c r="P880" i="4"/>
  <c r="P2799" i="4"/>
  <c r="P2098" i="4"/>
  <c r="P178" i="4"/>
  <c r="P1880" i="4"/>
  <c r="P1120" i="4"/>
  <c r="P21" i="4"/>
  <c r="P2194" i="4"/>
  <c r="P2621" i="4"/>
  <c r="P1758" i="4"/>
  <c r="P1231" i="4"/>
  <c r="P571" i="4"/>
  <c r="P2976" i="4"/>
  <c r="P1019" i="4"/>
  <c r="P1107" i="4"/>
  <c r="P797" i="4"/>
  <c r="P1097" i="4"/>
  <c r="P2694" i="4"/>
  <c r="P849" i="4"/>
  <c r="P2611" i="4"/>
  <c r="P1237" i="4"/>
  <c r="P1675" i="4"/>
  <c r="P1531" i="4"/>
  <c r="P1962" i="4"/>
  <c r="P2459" i="4"/>
  <c r="P472" i="4"/>
  <c r="P1035" i="4"/>
  <c r="P311" i="4"/>
  <c r="P1030" i="4"/>
  <c r="P795" i="4"/>
  <c r="P2022" i="4"/>
  <c r="P1804" i="4"/>
  <c r="P1977" i="4"/>
  <c r="P1788" i="4"/>
  <c r="P1950" i="4"/>
  <c r="P219" i="4"/>
  <c r="P708" i="4"/>
  <c r="P2785" i="4"/>
  <c r="P976" i="4"/>
  <c r="P2503" i="4"/>
  <c r="P2675" i="4"/>
  <c r="P1592" i="4"/>
  <c r="P2155" i="4"/>
  <c r="P2815" i="4"/>
  <c r="P2145" i="4"/>
  <c r="P1398" i="4"/>
  <c r="P1547" i="4"/>
  <c r="P2269" i="4"/>
  <c r="P2304" i="4"/>
  <c r="P2667" i="4"/>
  <c r="P1609" i="4"/>
  <c r="P2861" i="4"/>
  <c r="P2546" i="4"/>
  <c r="P1643" i="4"/>
  <c r="P1333" i="4"/>
  <c r="P2791" i="4"/>
  <c r="P2448" i="4"/>
  <c r="P2096" i="4"/>
  <c r="P455" i="4"/>
  <c r="P2608" i="4"/>
  <c r="P2210" i="4"/>
  <c r="P2916" i="4"/>
  <c r="P1098" i="4"/>
  <c r="P978" i="4"/>
  <c r="P1026" i="4"/>
  <c r="P861" i="4"/>
  <c r="P1842" i="4"/>
  <c r="P2020" i="4"/>
  <c r="P149" i="4"/>
  <c r="P1406" i="4"/>
  <c r="P2175" i="4"/>
  <c r="P2055" i="4"/>
  <c r="P258" i="4"/>
  <c r="P1323" i="4"/>
  <c r="P2012" i="4"/>
  <c r="P1064" i="4"/>
  <c r="P289" i="4"/>
  <c r="P2998" i="4"/>
  <c r="P2479" i="4"/>
  <c r="P559" i="4"/>
  <c r="P631" i="4"/>
  <c r="P409" i="4"/>
  <c r="P1874" i="4"/>
  <c r="P1294" i="4"/>
  <c r="P2888" i="4"/>
  <c r="P1341" i="4"/>
  <c r="P2316" i="4"/>
  <c r="P448" i="4"/>
  <c r="P1832" i="4"/>
  <c r="P1350" i="4"/>
  <c r="P1584" i="4"/>
  <c r="P934" i="4"/>
  <c r="P2236" i="4"/>
  <c r="P1108" i="4"/>
  <c r="P578" i="4"/>
  <c r="P137" i="4"/>
  <c r="P1573" i="4"/>
  <c r="P1400" i="4"/>
  <c r="P893" i="4"/>
  <c r="P1986" i="4"/>
  <c r="P2273" i="4"/>
  <c r="P1920" i="4"/>
  <c r="P2927" i="4"/>
  <c r="P1239" i="4"/>
  <c r="P993" i="4"/>
  <c r="P2547" i="4"/>
  <c r="P1063" i="4"/>
  <c r="P1160" i="4"/>
  <c r="P50" i="4"/>
  <c r="P1862" i="4"/>
  <c r="P2377" i="4"/>
  <c r="P777" i="4"/>
  <c r="P1221" i="4"/>
  <c r="P2553" i="4"/>
  <c r="P492" i="4"/>
  <c r="P688" i="4"/>
  <c r="P2114" i="4"/>
  <c r="P1803" i="4"/>
  <c r="P890" i="4"/>
  <c r="P1527" i="4"/>
  <c r="P859" i="4"/>
  <c r="P135" i="4"/>
  <c r="P1161" i="4"/>
  <c r="P2958" i="4"/>
  <c r="P2257" i="4"/>
  <c r="P2764" i="4"/>
  <c r="P2787" i="4"/>
  <c r="P1249" i="4"/>
  <c r="P979" i="4"/>
  <c r="P772" i="4"/>
  <c r="P2484" i="4"/>
  <c r="P1067" i="4"/>
  <c r="P120" i="4"/>
  <c r="P2118" i="4"/>
  <c r="P1858" i="4"/>
  <c r="P2906" i="4"/>
  <c r="P2842" i="4"/>
  <c r="P1233" i="4"/>
  <c r="P353" i="4"/>
  <c r="P1164" i="4"/>
  <c r="P568" i="4"/>
  <c r="P1794" i="4"/>
  <c r="P2757" i="4"/>
  <c r="P1813" i="4"/>
  <c r="P758" i="4"/>
  <c r="P850" i="4"/>
  <c r="P2172" i="4"/>
  <c r="P844" i="4"/>
  <c r="P598" i="4"/>
  <c r="P2376" i="4"/>
  <c r="P2632" i="4"/>
  <c r="P1921" i="4"/>
  <c r="P662" i="4"/>
  <c r="P2400" i="4"/>
  <c r="P2261" i="4"/>
  <c r="P950" i="4"/>
  <c r="P2712" i="4"/>
  <c r="P2515" i="4"/>
  <c r="P2375" i="4"/>
  <c r="P711" i="4"/>
  <c r="P1846" i="4"/>
  <c r="P2003" i="4"/>
  <c r="P810" i="4"/>
  <c r="P389" i="4"/>
  <c r="P1081" i="4"/>
  <c r="P2782" i="4"/>
  <c r="P2074" i="4"/>
  <c r="P714" i="4"/>
  <c r="P226" i="4"/>
  <c r="P2406" i="4"/>
  <c r="P2709" i="4"/>
  <c r="P1457" i="4"/>
  <c r="P722" i="4"/>
  <c r="P2414" i="4"/>
  <c r="P1849" i="4"/>
  <c r="P876" i="4"/>
  <c r="P450" i="4"/>
  <c r="P1659" i="4"/>
  <c r="P234" i="4"/>
  <c r="P2177" i="4"/>
  <c r="P1841" i="4"/>
  <c r="P1505" i="4"/>
  <c r="P2680" i="4"/>
  <c r="P1996" i="4"/>
  <c r="P1863" i="4"/>
  <c r="P286" i="4"/>
  <c r="P1295" i="4"/>
  <c r="P1421" i="4"/>
  <c r="P784" i="4"/>
  <c r="P2753" i="4"/>
  <c r="P1881" i="4"/>
  <c r="P2052" i="4"/>
  <c r="P2835" i="4"/>
  <c r="P332" i="4"/>
  <c r="P1626" i="4"/>
  <c r="P977" i="4"/>
  <c r="P2684" i="4"/>
  <c r="P1734" i="4"/>
  <c r="P1746" i="4"/>
  <c r="P1980" i="4"/>
  <c r="P142" i="4"/>
  <c r="P1054" i="4"/>
  <c r="P2543" i="4"/>
  <c r="P1775" i="4"/>
  <c r="P1528" i="4"/>
  <c r="P1487" i="4"/>
  <c r="P2093" i="4"/>
  <c r="P2703" i="4"/>
  <c r="P1218" i="4"/>
  <c r="P1377" i="4"/>
  <c r="P2654" i="4"/>
  <c r="P363" i="4"/>
  <c r="P1020" i="4"/>
  <c r="P2044" i="4"/>
  <c r="P1965" i="4"/>
  <c r="P2528" i="4"/>
  <c r="P1707" i="4"/>
  <c r="P1914" i="4"/>
  <c r="P2549" i="4"/>
  <c r="P1868" i="4"/>
  <c r="P964" i="4"/>
  <c r="P1615" i="4"/>
  <c r="P2401" i="4"/>
  <c r="P129" i="4"/>
  <c r="P1483" i="4"/>
  <c r="P368" i="4"/>
  <c r="P2532" i="4"/>
  <c r="P2780" i="4"/>
  <c r="P1844" i="4"/>
  <c r="P1339" i="4"/>
  <c r="P2744" i="4"/>
  <c r="P1830" i="4"/>
  <c r="P68" i="4"/>
  <c r="P1022" i="4"/>
  <c r="P273" i="4"/>
  <c r="P83" i="4"/>
  <c r="P2873" i="4"/>
  <c r="P2157" i="4"/>
  <c r="P15" i="4"/>
  <c r="P1688" i="4"/>
  <c r="P1733" i="4"/>
  <c r="P1625" i="4"/>
  <c r="P2245" i="4"/>
  <c r="P1585" i="4"/>
  <c r="P1682" i="4"/>
  <c r="P1700" i="4"/>
  <c r="P2371" i="4"/>
  <c r="P619" i="4"/>
  <c r="P2013" i="4"/>
  <c r="P440" i="4"/>
  <c r="P1454" i="4"/>
  <c r="P848" i="4"/>
  <c r="P10" i="4"/>
  <c r="P2950" i="4"/>
  <c r="P2847" i="4"/>
  <c r="P1118" i="4"/>
  <c r="P216" i="4"/>
  <c r="P2066" i="4"/>
  <c r="P2302" i="4"/>
  <c r="P2326" i="4"/>
  <c r="P542" i="4"/>
  <c r="P1420" i="4"/>
  <c r="P1649" i="4"/>
  <c r="P321" i="4"/>
  <c r="P2807" i="4"/>
  <c r="P1011" i="4"/>
  <c r="P1583" i="4"/>
  <c r="P1142" i="4"/>
  <c r="P2884" i="4"/>
  <c r="P916" i="4"/>
  <c r="P1990" i="4"/>
  <c r="P780" i="4"/>
  <c r="P287" i="4"/>
  <c r="P965" i="4"/>
  <c r="P1726" i="4"/>
  <c r="P3001" i="4"/>
  <c r="P2967" i="4"/>
  <c r="P866" i="4"/>
  <c r="P2347" i="4"/>
  <c r="P2564" i="4"/>
  <c r="P1439" i="4"/>
  <c r="P2318" i="4"/>
  <c r="P1539" i="4"/>
  <c r="P2344" i="4"/>
  <c r="P187" i="4"/>
  <c r="P2538" i="4"/>
  <c r="P1346" i="4"/>
  <c r="P44" i="4"/>
  <c r="P2050" i="4"/>
  <c r="P2605" i="4"/>
  <c r="P243" i="4"/>
  <c r="P1036" i="4"/>
  <c r="P511" i="4"/>
  <c r="P1132" i="4"/>
  <c r="P581" i="4"/>
  <c r="P1949" i="4"/>
  <c r="P2578" i="4"/>
  <c r="P2972" i="4"/>
  <c r="P394" i="4"/>
  <c r="P927" i="4"/>
  <c r="P210" i="4"/>
  <c r="P1533" i="4"/>
  <c r="P2181" i="4"/>
  <c r="P2652" i="4"/>
  <c r="P613" i="4"/>
  <c r="P1062" i="4"/>
  <c r="P150" i="4"/>
  <c r="P2082" i="4"/>
  <c r="P1077" i="4"/>
  <c r="P2285" i="4"/>
  <c r="P2140" i="4"/>
  <c r="P610" i="4"/>
  <c r="P173" i="4"/>
  <c r="P2682" i="4"/>
  <c r="P2309" i="4"/>
  <c r="P2450" i="4"/>
  <c r="P2323" i="4"/>
  <c r="P300" i="4"/>
  <c r="P1327" i="4"/>
  <c r="P1816" i="4"/>
  <c r="P2593" i="4"/>
  <c r="P2951" i="4"/>
  <c r="P2695" i="4"/>
  <c r="P954" i="4"/>
  <c r="P2581" i="4"/>
  <c r="P73" i="4"/>
  <c r="P1380" i="4"/>
  <c r="P1501" i="4"/>
  <c r="P2170" i="4"/>
  <c r="P186" i="4"/>
  <c r="P2169" i="4"/>
  <c r="P399" i="4"/>
  <c r="P1384" i="4"/>
  <c r="P34" i="4"/>
  <c r="P636" i="4"/>
  <c r="P2467" i="4"/>
  <c r="P3004" i="4"/>
  <c r="P1989" i="4"/>
  <c r="P1153" i="4"/>
  <c r="P2886" i="4"/>
  <c r="P2846" i="4"/>
  <c r="P1705" i="4"/>
  <c r="P2524" i="4"/>
  <c r="P388" i="4"/>
  <c r="P1651" i="4"/>
  <c r="P138" i="4"/>
  <c r="P1554" i="4"/>
  <c r="P1999" i="4"/>
  <c r="P1082" i="4"/>
  <c r="P2669" i="4"/>
  <c r="P271" i="4"/>
  <c r="P2867" i="4"/>
  <c r="P2315" i="4"/>
  <c r="P1124" i="4"/>
  <c r="P2620" i="4"/>
  <c r="P1908" i="4"/>
  <c r="P793" i="4"/>
  <c r="P710" i="4"/>
  <c r="P1957" i="4"/>
  <c r="P2970" i="4"/>
  <c r="P2522" i="4"/>
  <c r="P2255" i="4"/>
  <c r="P2679" i="4"/>
  <c r="P2999" i="4"/>
  <c r="P1165" i="4"/>
  <c r="P136" i="4"/>
  <c r="P488" i="4"/>
  <c r="P154" i="4"/>
  <c r="P2879" i="4"/>
  <c r="P2806" i="4"/>
  <c r="P1888" i="4"/>
  <c r="P2996" i="4"/>
  <c r="P2824" i="4"/>
  <c r="P2263" i="4"/>
  <c r="P548" i="4"/>
  <c r="P1293" i="4"/>
  <c r="P2544" i="4"/>
  <c r="P740" i="4"/>
  <c r="P1569" i="4"/>
  <c r="P831" i="4"/>
  <c r="P2795" i="4"/>
  <c r="P2337" i="4"/>
  <c r="P2068" i="4"/>
  <c r="P1773" i="4"/>
  <c r="P131" i="4"/>
  <c r="P1374" i="4"/>
  <c r="P204" i="4"/>
  <c r="P2891" i="4"/>
  <c r="P2687" i="4"/>
  <c r="P2222" i="4"/>
  <c r="P723" i="4"/>
  <c r="P684" i="4"/>
  <c r="P177" i="4"/>
  <c r="P2004" i="4"/>
  <c r="P422" i="4"/>
  <c r="P837" i="4"/>
  <c r="P2368" i="4"/>
  <c r="P130" i="4"/>
  <c r="P57" i="4"/>
  <c r="P2065" i="4"/>
  <c r="P1710" i="4"/>
  <c r="P2897" i="4"/>
  <c r="P523" i="4"/>
  <c r="P1637" i="4"/>
  <c r="P3002" i="4"/>
  <c r="P2627" i="4"/>
  <c r="P1179" i="4"/>
  <c r="P2422" i="4"/>
  <c r="P272" i="4"/>
  <c r="P981" i="4"/>
  <c r="P615" i="4"/>
  <c r="P733" i="4"/>
  <c r="P1502" i="4"/>
  <c r="P2402" i="4"/>
  <c r="P1545" i="4"/>
  <c r="P1213" i="4"/>
  <c r="P2707" i="4"/>
  <c r="P290" i="4"/>
  <c r="P1566" i="4"/>
  <c r="P2626" i="4"/>
  <c r="P367" i="4"/>
  <c r="P725" i="4"/>
  <c r="P1633" i="4"/>
  <c r="P2046" i="4"/>
  <c r="P1815" i="4"/>
  <c r="P855" i="4"/>
  <c r="P1488" i="4"/>
  <c r="P1437" i="4"/>
  <c r="P491" i="4"/>
  <c r="P1392" i="4"/>
  <c r="P936" i="4"/>
  <c r="P1740" i="4"/>
  <c r="P2023" i="4"/>
  <c r="P97" i="4"/>
  <c r="P1757" i="4"/>
  <c r="P2885" i="4"/>
  <c r="P14" i="4"/>
  <c r="P2215" i="4"/>
  <c r="P2191" i="4"/>
  <c r="P2713" i="4"/>
  <c r="P2821" i="4"/>
  <c r="P2580" i="4"/>
  <c r="P2383" i="4"/>
  <c r="P1856" i="4"/>
  <c r="P2477" i="4"/>
  <c r="P870" i="4"/>
  <c r="P2087" i="4"/>
  <c r="P256" i="4"/>
  <c r="P1984" i="4"/>
  <c r="P2776" i="4"/>
  <c r="P2099" i="4"/>
  <c r="P883" i="4"/>
  <c r="P994" i="4"/>
  <c r="P1434" i="4"/>
  <c r="P2049" i="4"/>
  <c r="P2829" i="4"/>
  <c r="P1281" i="4"/>
  <c r="P1005" i="4"/>
  <c r="P326" i="4"/>
  <c r="P1116" i="4"/>
  <c r="P1277" i="4"/>
  <c r="P1939" i="4"/>
  <c r="P942" i="4"/>
  <c r="P432" i="4"/>
  <c r="P510" i="4"/>
  <c r="P2128" i="4"/>
  <c r="P2745" i="4"/>
  <c r="P7" i="4"/>
  <c r="P1918" i="4"/>
  <c r="P1671" i="4"/>
  <c r="P2389" i="4"/>
  <c r="P507" i="4"/>
  <c r="P2929" i="4"/>
  <c r="P2603" i="4"/>
  <c r="P52" i="4"/>
  <c r="P2034" i="4"/>
  <c r="P718" i="4"/>
  <c r="P1465" i="4"/>
  <c r="P145" i="4"/>
  <c r="P1871" i="4"/>
  <c r="P404" i="4"/>
  <c r="P155" i="4"/>
  <c r="P1812" i="4"/>
  <c r="P2184" i="4"/>
  <c r="P1109" i="4"/>
  <c r="P997" i="4"/>
  <c r="P476" i="4"/>
  <c r="P1177" i="4"/>
  <c r="P2969" i="4"/>
  <c r="P663" i="4"/>
  <c r="P2905" i="4"/>
  <c r="P683" i="4"/>
  <c r="P2130" i="4"/>
  <c r="P1610" i="4"/>
  <c r="P221" i="4"/>
  <c r="P633" i="4"/>
  <c r="P1366" i="4"/>
  <c r="P2415" i="4"/>
  <c r="P2126" i="4"/>
  <c r="P1148" i="4"/>
  <c r="P13" i="4"/>
  <c r="P1638" i="4"/>
  <c r="P622" i="4"/>
  <c r="P660" i="4"/>
  <c r="P1133" i="4"/>
  <c r="P2983" i="4"/>
  <c r="P1224" i="4"/>
  <c r="P664" i="4"/>
  <c r="P2441" i="4"/>
  <c r="P1135" i="4"/>
  <c r="P396" i="4"/>
  <c r="P1847" i="4"/>
  <c r="P2063" i="4"/>
  <c r="P2636" i="4"/>
  <c r="P1129" i="4"/>
  <c r="P2887" i="4"/>
  <c r="P442" i="4"/>
  <c r="P1417" i="4"/>
  <c r="P2212" i="4"/>
  <c r="P1838" i="4"/>
  <c r="P932" i="4"/>
  <c r="P421" i="4"/>
  <c r="P2754" i="4"/>
  <c r="P1078" i="4"/>
  <c r="P1612" i="4"/>
  <c r="P1310" i="4"/>
  <c r="P892" i="4"/>
  <c r="P487" i="4"/>
  <c r="P32" i="4"/>
  <c r="P2483" i="4"/>
  <c r="P509" i="4"/>
  <c r="P2227" i="4"/>
  <c r="P2854" i="4"/>
  <c r="P277" i="4"/>
  <c r="P1481" i="4"/>
  <c r="P65" i="4"/>
  <c r="P1055" i="4"/>
  <c r="P1074" i="4"/>
  <c r="P1028" i="4"/>
  <c r="P1767" i="4"/>
  <c r="P1188" i="4"/>
  <c r="P562" i="4"/>
  <c r="P729" i="4"/>
  <c r="P66" i="4"/>
  <c r="P1628" i="4"/>
  <c r="P1275" i="4"/>
  <c r="P1373" i="4"/>
  <c r="P461" i="4"/>
  <c r="P1669" i="4"/>
  <c r="P2762" i="4"/>
  <c r="P1403" i="4"/>
  <c r="P2665" i="4"/>
  <c r="P700" i="4"/>
  <c r="P690" i="4"/>
  <c r="P1223" i="4"/>
  <c r="P203" i="4"/>
  <c r="P25" i="4"/>
  <c r="P1889" i="4"/>
  <c r="P400" i="4"/>
  <c r="P1974" i="4"/>
  <c r="P814" i="4"/>
  <c r="P2158" i="4"/>
  <c r="P911" i="4"/>
  <c r="P238" i="4"/>
  <c r="P1679" i="4"/>
  <c r="P1666" i="4"/>
  <c r="P2043" i="4"/>
  <c r="P738" i="4"/>
  <c r="P2552" i="4"/>
  <c r="P1967" i="4"/>
  <c r="P579" i="4"/>
  <c r="P674" i="4"/>
  <c r="P2221" i="4"/>
  <c r="P1728" i="4"/>
  <c r="P2595" i="4"/>
  <c r="P1691" i="4"/>
  <c r="P118" i="4"/>
  <c r="P2088" i="4"/>
  <c r="P2894" i="4"/>
  <c r="P586" i="4"/>
  <c r="P462" i="4"/>
  <c r="P133" i="4"/>
  <c r="P2711" i="4"/>
  <c r="P493" i="4"/>
  <c r="P2160" i="4"/>
  <c r="P2572" i="4"/>
  <c r="P1799" i="4"/>
  <c r="P117" i="4"/>
  <c r="P2419" i="4"/>
  <c r="P2536" i="4"/>
  <c r="P1014" i="4"/>
  <c r="P296" i="4"/>
  <c r="P2901" i="4"/>
  <c r="P2014" i="4"/>
  <c r="P2949" i="4"/>
  <c r="P1787" i="4"/>
  <c r="P2167" i="4"/>
  <c r="P345" i="4"/>
  <c r="P620" i="4"/>
  <c r="P11" i="4"/>
  <c r="P767" i="4"/>
  <c r="P600" i="4"/>
  <c r="P868" i="4"/>
  <c r="P2939" i="4"/>
  <c r="P2663" i="4"/>
  <c r="P252" i="4"/>
  <c r="P1759" i="4"/>
  <c r="P2070" i="4"/>
  <c r="P1556" i="4"/>
  <c r="P787" i="4"/>
  <c r="P2797" i="4"/>
  <c r="P228" i="4"/>
  <c r="P1469" i="4"/>
  <c r="P2393" i="4"/>
  <c r="P266" i="4"/>
  <c r="P2361" i="4"/>
  <c r="P123" i="4"/>
  <c r="P2225" i="4"/>
  <c r="P2103" i="4"/>
  <c r="P2122" i="4"/>
  <c r="P464" i="4"/>
  <c r="P1662" i="4"/>
  <c r="P2868" i="4"/>
  <c r="P2294" i="4"/>
  <c r="P2938" i="4"/>
  <c r="P1383" i="4"/>
  <c r="P1226" i="4"/>
  <c r="P33" i="4"/>
  <c r="P2871" i="4"/>
  <c r="P1362" i="4"/>
  <c r="P2841" i="4"/>
  <c r="P1320" i="4"/>
  <c r="P441" i="4"/>
  <c r="P766" i="4"/>
  <c r="P375" i="4"/>
  <c r="P348" i="4"/>
  <c r="P2722" i="4"/>
  <c r="P2327" i="4"/>
  <c r="P2935" i="4"/>
  <c r="P852" i="4"/>
  <c r="P1387" i="4"/>
  <c r="P696" i="4"/>
  <c r="P2299" i="4"/>
  <c r="P2560" i="4"/>
  <c r="P1027" i="4"/>
  <c r="P1461" i="4"/>
  <c r="P702" i="4"/>
  <c r="P1263" i="4"/>
  <c r="P1425" i="4"/>
  <c r="P1351" i="4"/>
  <c r="P2339" i="4"/>
  <c r="P1306" i="4"/>
  <c r="P1557" i="4"/>
  <c r="P1526" i="4"/>
  <c r="P1399" i="4"/>
  <c r="P1504" i="4"/>
  <c r="P1571" i="4"/>
  <c r="P1303" i="4"/>
  <c r="P1056" i="4"/>
  <c r="P366" i="4"/>
  <c r="P2573" i="4"/>
  <c r="P1548" i="4"/>
  <c r="P2433" i="4"/>
  <c r="P1493" i="4"/>
  <c r="P1444" i="4"/>
  <c r="P205" i="4"/>
  <c r="P1695" i="4"/>
  <c r="P2811" i="4"/>
  <c r="P920" i="4"/>
  <c r="P2378" i="4"/>
  <c r="P2053" i="4"/>
  <c r="P1259" i="4"/>
  <c r="P1513" i="4"/>
  <c r="P1595" i="4"/>
  <c r="P94" i="4"/>
  <c r="P158" i="4"/>
  <c r="P2395" i="4"/>
  <c r="P2607" i="4"/>
  <c r="P2124" i="4"/>
  <c r="P2037" i="4"/>
  <c r="P2513" i="4"/>
  <c r="P112" i="4"/>
  <c r="P2740" i="4"/>
  <c r="P1258" i="4"/>
  <c r="P2658" i="4"/>
  <c r="P933" i="4"/>
  <c r="P1266" i="4"/>
  <c r="P2839" i="4"/>
  <c r="P819" i="4"/>
  <c r="P525" i="4"/>
  <c r="P284" i="4"/>
  <c r="P1436" i="4"/>
  <c r="P1845" i="4"/>
  <c r="P2296" i="4"/>
  <c r="P1893" i="4"/>
  <c r="P2298" i="4"/>
  <c r="P2615" i="4"/>
  <c r="P1229" i="4"/>
  <c r="P1755" i="4"/>
  <c r="P406" i="4"/>
  <c r="P374" i="4"/>
  <c r="P1661" i="4"/>
  <c r="P2397" i="4"/>
  <c r="P176" i="4"/>
  <c r="P2502" i="4"/>
  <c r="P626" i="4"/>
  <c r="P2357" i="4"/>
  <c r="P449" i="4"/>
  <c r="P1015" i="4"/>
  <c r="P2864" i="4"/>
  <c r="P208" i="4"/>
  <c r="P2310" i="4"/>
  <c r="P996" i="4"/>
  <c r="P1855" i="4"/>
  <c r="P770" i="4"/>
  <c r="P385" i="4"/>
  <c r="P398" i="4"/>
  <c r="P2341" i="4"/>
  <c r="P2635" i="4"/>
  <c r="P647" i="4"/>
  <c r="P673" i="4"/>
  <c r="P8" i="4"/>
  <c r="P466" i="4"/>
  <c r="P2125" i="4"/>
  <c r="P78" i="4"/>
  <c r="P156" i="4"/>
  <c r="P2466" i="4"/>
  <c r="P1296" i="4"/>
  <c r="P745" i="4"/>
  <c r="P81" i="4"/>
  <c r="P1449" i="4"/>
  <c r="P2568" i="4"/>
  <c r="P1322" i="4"/>
  <c r="P886" i="4"/>
  <c r="P746" i="4"/>
  <c r="P200" i="4"/>
  <c r="P436" i="4"/>
  <c r="P1196" i="4"/>
  <c r="P1462" i="4"/>
  <c r="P2557" i="4"/>
  <c r="P1564" i="4"/>
  <c r="P1964" i="4"/>
  <c r="P411" i="4"/>
  <c r="P591" i="4"/>
  <c r="P1492" i="4"/>
  <c r="P489" i="4"/>
  <c r="P2417" i="4"/>
  <c r="P2137" i="4"/>
  <c r="P1997" i="4"/>
  <c r="P628" i="4"/>
  <c r="P982" i="4"/>
  <c r="P2555" i="4"/>
  <c r="P1216" i="4"/>
  <c r="P879" i="4"/>
  <c r="P315" i="4"/>
  <c r="P958" i="4"/>
  <c r="P2646" i="4"/>
  <c r="P2804" i="4"/>
  <c r="P1069" i="4"/>
  <c r="P2531" i="4"/>
  <c r="P1185" i="4"/>
  <c r="P1407" i="4"/>
  <c r="P589" i="4"/>
  <c r="P110" i="4"/>
  <c r="P2968" i="4"/>
  <c r="P530" i="4"/>
  <c r="P2147" i="4"/>
  <c r="P1747" i="4"/>
  <c r="P2583" i="4"/>
  <c r="P2677" i="4"/>
  <c r="P698" i="4"/>
  <c r="P2497" i="4"/>
  <c r="P371" i="4"/>
  <c r="P931" i="4"/>
  <c r="P1309" i="4"/>
  <c r="P2286" i="4"/>
  <c r="P2614" i="4"/>
  <c r="P655" i="4"/>
  <c r="P308" i="4"/>
  <c r="P2384" i="4"/>
  <c r="P1853" i="4"/>
  <c r="P2382" i="4"/>
  <c r="P437" i="4"/>
  <c r="P1413" i="4"/>
  <c r="P2277" i="4"/>
  <c r="P809" i="4"/>
  <c r="P2207" i="4"/>
  <c r="P2599" i="4"/>
  <c r="P2134" i="4"/>
  <c r="P2870" i="4"/>
  <c r="P2338" i="4"/>
  <c r="P2689" i="4"/>
  <c r="P2048" i="4"/>
  <c r="P2423" i="4"/>
  <c r="P1419" i="4"/>
  <c r="P2668" i="4"/>
  <c r="P1801" i="4"/>
  <c r="P2535" i="4"/>
  <c r="P1435" i="4"/>
  <c r="P706" i="4"/>
  <c r="P1730" i="4"/>
  <c r="P1647" i="4"/>
  <c r="P1267" i="4"/>
  <c r="P1299" i="4"/>
  <c r="P1932" i="4"/>
  <c r="P2306" i="4"/>
  <c r="P1202" i="4"/>
  <c r="P2686" i="4"/>
  <c r="P1244" i="4"/>
  <c r="P2009" i="4"/>
  <c r="P1416" i="4"/>
  <c r="P2500" i="4"/>
  <c r="P1823" i="4"/>
  <c r="P1106" i="4"/>
  <c r="P2356" i="4"/>
  <c r="P2032" i="4"/>
  <c r="P2643" i="4"/>
  <c r="P1878" i="4"/>
  <c r="P2463" i="4"/>
  <c r="P1123" i="4"/>
  <c r="P2525" i="4"/>
  <c r="P1088" i="4"/>
  <c r="P806" i="4"/>
  <c r="P1906" i="4"/>
  <c r="P792" i="4"/>
  <c r="P1070" i="4"/>
  <c r="P2303" i="4"/>
  <c r="P567" i="4"/>
  <c r="P1426" i="4"/>
  <c r="P2153" i="4"/>
  <c r="P545" i="4"/>
  <c r="P522" i="4"/>
  <c r="P1090" i="4"/>
  <c r="P1574" i="4"/>
  <c r="P2946" i="4"/>
  <c r="P2358" i="4"/>
  <c r="P2820" i="4"/>
  <c r="P1264" i="4"/>
  <c r="P340" i="4"/>
  <c r="P179" i="4"/>
  <c r="P1376" i="4"/>
  <c r="P839" i="4"/>
  <c r="P2213" i="4"/>
  <c r="P611" i="4"/>
  <c r="P2129" i="4"/>
  <c r="P521" i="4"/>
  <c r="P1884" i="4"/>
  <c r="P574" i="4"/>
  <c r="P397" i="4"/>
  <c r="P40" i="4"/>
  <c r="P249" i="4"/>
  <c r="P2279" i="4"/>
  <c r="P2579" i="4"/>
  <c r="P471" i="4"/>
  <c r="P2907" i="4"/>
  <c r="P2416" i="4"/>
  <c r="P2150" i="4"/>
  <c r="P445" i="4"/>
  <c r="P1276" i="4"/>
  <c r="P1506" i="4"/>
  <c r="P1678" i="4"/>
  <c r="P1886" i="4"/>
  <c r="P1534" i="4"/>
  <c r="P687" i="4"/>
  <c r="P764" i="4"/>
  <c r="P1079" i="4"/>
  <c r="P960" i="4"/>
  <c r="P2312" i="4"/>
  <c r="P2332" i="4"/>
  <c r="P924" i="4"/>
  <c r="P1760" i="4"/>
  <c r="P1464" i="4"/>
  <c r="P617" i="4"/>
  <c r="P2072" i="4"/>
  <c r="P891" i="4"/>
  <c r="P975" i="4"/>
  <c r="P245" i="4"/>
  <c r="P91" i="4"/>
  <c r="P1235" i="4"/>
  <c r="P2300" i="4"/>
  <c r="P297" i="4"/>
  <c r="P401" i="4"/>
  <c r="P2892" i="4"/>
  <c r="P2984" i="4"/>
  <c r="P313" i="4"/>
  <c r="P2655" i="4"/>
  <c r="P1546" i="4"/>
  <c r="P253" i="4"/>
  <c r="P2779" i="4"/>
  <c r="P2828" i="4"/>
  <c r="P2876" i="4"/>
  <c r="P1212" i="4"/>
  <c r="P2826" i="4"/>
  <c r="P561" i="4"/>
  <c r="P1476" i="4"/>
  <c r="P2690" i="4"/>
  <c r="P757" i="4"/>
  <c r="P1427" i="4"/>
  <c r="P230" i="4"/>
  <c r="P419" i="4"/>
  <c r="P949" i="4"/>
  <c r="P1000" i="4"/>
  <c r="P248" i="4"/>
  <c r="P1978" i="4"/>
  <c r="P2297" i="4"/>
  <c r="P429" i="4"/>
  <c r="P822" i="4"/>
  <c r="P648" i="4"/>
  <c r="P82" i="4"/>
  <c r="P1344" i="4"/>
  <c r="P1576" i="4"/>
  <c r="P101" i="4"/>
  <c r="P1468" i="4"/>
  <c r="P2661" i="4"/>
  <c r="P1302" i="4"/>
  <c r="P845" i="4"/>
  <c r="P2746" i="4"/>
  <c r="P1519" i="4"/>
  <c r="P555" i="4"/>
  <c r="P54" i="4"/>
  <c r="P618" i="4"/>
  <c r="P2156" i="4"/>
  <c r="P1245" i="4"/>
  <c r="P2937" i="4"/>
  <c r="P1582" i="4"/>
  <c r="P2802" i="4"/>
  <c r="P2237" i="4"/>
  <c r="P175" i="4"/>
  <c r="P310" i="4"/>
  <c r="P1010" i="4"/>
  <c r="P350" i="4"/>
  <c r="P2071" i="4"/>
  <c r="P2280" i="4"/>
  <c r="P2201" i="4"/>
  <c r="P2616" i="4"/>
  <c r="P3005" i="4"/>
  <c r="P55" i="4"/>
  <c r="P2230" i="4"/>
  <c r="P1727" i="4"/>
  <c r="P2431" i="4"/>
  <c r="P645" i="4"/>
  <c r="P2330" i="4"/>
  <c r="P678" i="4"/>
  <c r="P2495" i="4"/>
  <c r="P1007" i="4"/>
  <c r="P2475" i="4"/>
  <c r="P172" i="4"/>
  <c r="P1579" i="4"/>
  <c r="P2751" i="4"/>
  <c r="P1529" i="4"/>
  <c r="P132" i="4"/>
  <c r="P292" i="4"/>
  <c r="P1451" i="4"/>
  <c r="P904" i="4"/>
  <c r="P2966" i="4"/>
  <c r="P306" i="4"/>
  <c r="P669" i="4"/>
  <c r="P1744" i="4"/>
  <c r="P2040" i="4"/>
  <c r="P2354" i="4"/>
  <c r="P2193" i="4"/>
  <c r="P2320" i="4"/>
  <c r="P1869" i="4"/>
  <c r="P485" i="4"/>
  <c r="P1001" i="4"/>
  <c r="P2849" i="4"/>
  <c r="P2064" i="4"/>
  <c r="P1243" i="4"/>
  <c r="P2551" i="4"/>
  <c r="P2653" i="4"/>
  <c r="P703" i="4"/>
  <c r="P786" i="4"/>
  <c r="P2719" i="4"/>
  <c r="P148" i="4"/>
  <c r="P2530" i="4"/>
  <c r="P1681" i="4"/>
  <c r="P939" i="4"/>
  <c r="P594" i="4"/>
  <c r="P17" i="4"/>
  <c r="P1627" i="4"/>
  <c r="P742" i="4"/>
  <c r="P2107" i="4"/>
  <c r="P2078" i="4"/>
  <c r="P1899" i="4"/>
  <c r="P2735" i="4"/>
  <c r="P2163" i="4"/>
  <c r="P341" i="4"/>
  <c r="P2188" i="4"/>
  <c r="P681" i="4"/>
  <c r="P2919" i="4"/>
  <c r="P2514" i="4"/>
  <c r="P2790" i="4"/>
  <c r="P1285" i="4"/>
  <c r="P162" i="4"/>
  <c r="P482" i="4"/>
  <c r="P2149" i="4"/>
  <c r="P1786" i="4"/>
  <c r="P896" i="4"/>
  <c r="P959" i="4"/>
  <c r="P913" i="4"/>
  <c r="P1338" i="4"/>
  <c r="P2271" i="4"/>
  <c r="P109" i="4"/>
  <c r="P1370" i="4"/>
  <c r="P1711" i="4"/>
  <c r="P1731" i="4"/>
  <c r="P1089" i="4"/>
  <c r="P1919" i="4"/>
  <c r="P2131" i="4"/>
  <c r="P1147" i="4"/>
  <c r="P1664" i="4"/>
  <c r="P2882" i="4"/>
  <c r="P2148" i="4"/>
  <c r="P947" i="4"/>
  <c r="P45" i="4"/>
  <c r="P1065" i="4"/>
  <c r="P2585" i="4"/>
  <c r="P1897" i="4"/>
  <c r="P1172" i="4"/>
  <c r="P998" i="4"/>
  <c r="P29" i="4"/>
  <c r="P71" i="4"/>
  <c r="P791" i="4"/>
  <c r="P1284" i="4"/>
  <c r="P2418" i="4"/>
  <c r="P743" i="4"/>
  <c r="P1390" i="4"/>
  <c r="P1641" i="4"/>
  <c r="P513" i="4"/>
  <c r="P3006" i="4"/>
  <c r="P1994" i="4"/>
  <c r="P2714" i="4"/>
  <c r="P1397" i="4"/>
  <c r="P2281" i="4"/>
  <c r="P2104" i="4"/>
  <c r="P218" i="4"/>
  <c r="P1928" i="4"/>
  <c r="P2597" i="4"/>
  <c r="P1789" i="4"/>
  <c r="P1549" i="4"/>
  <c r="P830" i="4"/>
  <c r="P2602" i="4"/>
  <c r="P223" i="4"/>
  <c r="P812" i="4"/>
  <c r="P503" i="4"/>
  <c r="P2771" i="4"/>
  <c r="P2933" i="4"/>
  <c r="P902" i="4"/>
  <c r="P1887" i="4"/>
  <c r="P773" i="4"/>
  <c r="P1817" i="4"/>
  <c r="P295" i="4"/>
  <c r="P316" i="4"/>
  <c r="P2329" i="4"/>
  <c r="P1654" i="4"/>
  <c r="P1686" i="4"/>
  <c r="P454" i="4"/>
  <c r="P1013" i="4"/>
  <c r="P119" i="4"/>
  <c r="P2692" i="4"/>
  <c r="P38" i="4"/>
  <c r="P1655" i="4"/>
  <c r="P1445" i="4"/>
  <c r="P2069" i="4"/>
  <c r="P2233" i="4"/>
  <c r="P64" i="4"/>
  <c r="P1145" i="4"/>
  <c r="P549" i="4"/>
  <c r="P1532" i="4"/>
  <c r="P2705" i="4"/>
  <c r="P847" i="4"/>
  <c r="P2582" i="4"/>
  <c r="P1273" i="4"/>
  <c r="P2480" i="4"/>
  <c r="P1520" i="4"/>
  <c r="P1650" i="4"/>
  <c r="P104" i="4"/>
  <c r="P1872" i="4"/>
  <c r="P2673" i="4"/>
  <c r="P923" i="4"/>
  <c r="P2251" i="4"/>
  <c r="P1415" i="4"/>
  <c r="P304" i="4"/>
  <c r="P1260" i="4"/>
  <c r="P1349" i="4"/>
  <c r="P961" i="4"/>
  <c r="P750" i="4"/>
  <c r="P2379" i="4"/>
  <c r="P1509" i="4"/>
  <c r="P382" i="4"/>
  <c r="P1903" i="4"/>
  <c r="P2648" i="4"/>
  <c r="P1155" i="4"/>
  <c r="P247" i="4"/>
  <c r="P2499" i="4"/>
  <c r="P2896" i="4"/>
  <c r="P1792" i="4"/>
  <c r="P2717" i="4"/>
  <c r="P19" i="4"/>
  <c r="P36" i="4"/>
  <c r="P2123" i="4"/>
  <c r="P527" i="4"/>
  <c r="P1861" i="4"/>
  <c r="P1186" i="4"/>
  <c r="P2991" i="4"/>
  <c r="P2921" i="4"/>
  <c r="P1562" i="4"/>
  <c r="P570" i="4"/>
  <c r="P1697" i="4"/>
  <c r="P1269" i="4"/>
  <c r="P4" i="4"/>
  <c r="P1680" i="4"/>
  <c r="P1843" i="4"/>
  <c r="P378" i="4"/>
  <c r="P164" i="4"/>
  <c r="P2119" i="4"/>
  <c r="P2165" i="4"/>
  <c r="P500" i="4"/>
  <c r="P2957" i="4"/>
  <c r="P305" i="4"/>
  <c r="P2683" i="4"/>
  <c r="P2159" i="4"/>
  <c r="P214" i="4"/>
  <c r="P2366" i="4"/>
  <c r="P1205" i="4"/>
  <c r="P2693" i="4"/>
  <c r="P1047" i="4"/>
  <c r="P751" i="4"/>
  <c r="P2084" i="4"/>
  <c r="P35" i="4"/>
  <c r="P225" i="4"/>
  <c r="P58" i="4"/>
  <c r="P1438" i="4"/>
  <c r="P2392" i="4"/>
  <c r="P1892" i="4"/>
  <c r="P564" i="4"/>
  <c r="P2736" i="4"/>
  <c r="P774" i="4"/>
  <c r="P2293" i="4"/>
  <c r="P1050" i="4"/>
  <c r="P23" i="4"/>
  <c r="P1745" i="4"/>
  <c r="P1428" i="4"/>
  <c r="P1314" i="4"/>
  <c r="P1140" i="4"/>
  <c r="P907" i="4"/>
  <c r="P1973" i="4"/>
  <c r="P134" i="4"/>
  <c r="P585" i="4"/>
  <c r="P1023" i="4"/>
  <c r="P1676" i="4"/>
  <c r="P418" i="4"/>
  <c r="P1138" i="4"/>
  <c r="P467" i="4"/>
  <c r="P593" i="4"/>
  <c r="P1537" i="4"/>
  <c r="P1347" i="4"/>
  <c r="P47" i="4"/>
  <c r="P2265" i="4"/>
  <c r="P1916" i="4"/>
  <c r="P356" i="4"/>
  <c r="P2290" i="4"/>
  <c r="P41" i="4"/>
  <c r="P2198" i="4"/>
  <c r="P1940" i="4"/>
  <c r="P2997" i="4"/>
  <c r="P1966" i="4"/>
  <c r="P1105" i="4"/>
  <c r="P1567" i="4"/>
  <c r="P393" i="4"/>
  <c r="P408" i="4"/>
  <c r="P1200" i="4"/>
  <c r="P1960" i="4"/>
  <c r="P2710" i="4"/>
  <c r="P2057" i="4"/>
  <c r="P962" i="4"/>
  <c r="P2792" i="4"/>
  <c r="P1460" i="4"/>
  <c r="P265" i="4"/>
  <c r="P1121" i="4"/>
  <c r="P84" i="4"/>
  <c r="P113" i="4"/>
  <c r="P1298" i="4"/>
  <c r="P1312" i="4"/>
  <c r="P1453" i="4"/>
  <c r="P2438" i="4"/>
  <c r="P943" i="4"/>
  <c r="P2135" i="4"/>
  <c r="P114" i="4"/>
  <c r="P2765" i="4"/>
  <c r="P2889" i="4"/>
  <c r="P1195" i="4"/>
  <c r="P2940" i="4"/>
  <c r="P2812" i="4"/>
  <c r="P490" i="4"/>
  <c r="P2541" i="4"/>
  <c r="P92" i="4"/>
  <c r="P124" i="4"/>
  <c r="P1690" i="4"/>
  <c r="P1756" i="4"/>
  <c r="P2586" i="4"/>
  <c r="P2992" i="4"/>
  <c r="P2390" i="4"/>
  <c r="P2681" i="4"/>
  <c r="P93" i="4"/>
  <c r="P2852" i="4"/>
  <c r="P39" i="4"/>
  <c r="P726" i="4"/>
  <c r="P2559" i="4"/>
  <c r="P1086" i="4"/>
  <c r="P1739" i="4"/>
  <c r="P1256" i="4"/>
  <c r="P298" i="4"/>
  <c r="P2455" i="4"/>
  <c r="P2604" i="4"/>
  <c r="P282" i="4"/>
  <c r="P946" i="4"/>
  <c r="P2411" i="4"/>
  <c r="P2028" i="4"/>
  <c r="P2587" i="4"/>
  <c r="P2633" i="4"/>
  <c r="P1904" i="4"/>
  <c r="P1898" i="4"/>
  <c r="P699" i="4"/>
  <c r="P835" i="4"/>
  <c r="P776" i="4"/>
  <c r="P241" i="4"/>
  <c r="P1131" i="4"/>
  <c r="P2796" i="4"/>
  <c r="P2109" i="4"/>
  <c r="P2100" i="4"/>
  <c r="P153" i="4"/>
  <c r="P2199" i="4"/>
  <c r="P801" i="4"/>
  <c r="P157" i="4"/>
  <c r="P1601" i="4"/>
  <c r="P2374" i="4"/>
  <c r="P2649" i="4"/>
  <c r="P2324" i="4"/>
  <c r="P2898" i="4"/>
  <c r="P2008" i="4"/>
  <c r="P168" i="4"/>
  <c r="P2845" i="4"/>
  <c r="P1330" i="4"/>
  <c r="P1563" i="4"/>
  <c r="P1060" i="4"/>
  <c r="P538" i="4"/>
  <c r="P2138" i="4"/>
  <c r="P424" i="4"/>
  <c r="P2161" i="4"/>
  <c r="P1588" i="4"/>
  <c r="P188" i="4"/>
  <c r="P2139" i="4"/>
  <c r="P1938" i="4"/>
  <c r="P242" i="4"/>
  <c r="P2772" i="4"/>
  <c r="P775" i="4"/>
  <c r="P1305" i="4"/>
  <c r="P2609" i="4"/>
  <c r="P280" i="4"/>
  <c r="P2346" i="4"/>
  <c r="P30" i="4"/>
  <c r="P1134" i="4"/>
  <c r="P433" i="4"/>
  <c r="P1182" i="4"/>
  <c r="P2136" i="4"/>
  <c r="P2763" i="4"/>
  <c r="P478" i="4"/>
  <c r="P856" i="4"/>
  <c r="P2276" i="4"/>
  <c r="P910" i="4"/>
  <c r="P2793" i="4"/>
  <c r="P1805" i="4"/>
  <c r="P1369" i="4"/>
  <c r="P2914" i="4"/>
  <c r="P2550" i="4"/>
  <c r="P2928" i="4"/>
  <c r="P2264" i="4"/>
  <c r="P634" i="4"/>
  <c r="P2493" i="4"/>
  <c r="P2750" i="4"/>
  <c r="P139" i="4"/>
  <c r="P288" i="4"/>
  <c r="P2526" i="4"/>
  <c r="P1378" i="4"/>
  <c r="P1139" i="4"/>
  <c r="P2964" i="4"/>
  <c r="P2331" i="4"/>
  <c r="P2077" i="4"/>
  <c r="P908" i="4"/>
  <c r="P1797" i="4"/>
  <c r="P1819" i="4"/>
  <c r="P1085" i="4"/>
  <c r="P871" i="4"/>
  <c r="P901" i="4"/>
  <c r="P769" i="4"/>
  <c r="P730" i="4"/>
  <c r="P2832" i="4"/>
  <c r="P2698" i="4"/>
  <c r="P2857" i="4"/>
  <c r="P1596" i="4"/>
  <c r="P658" i="4"/>
  <c r="P75" i="4"/>
  <c r="P846" i="4"/>
  <c r="P2625" i="4"/>
  <c r="P1703" i="4"/>
  <c r="P2039" i="4"/>
  <c r="P240" i="4"/>
  <c r="P1381" i="4"/>
  <c r="P2432" i="4"/>
  <c r="P2523" i="4"/>
  <c r="P1317" i="4"/>
  <c r="P481" i="4"/>
  <c r="P514" i="4"/>
  <c r="P2775" i="4"/>
  <c r="P1791" i="4"/>
  <c r="P457" i="4"/>
  <c r="P912" i="4"/>
  <c r="P2461" i="4"/>
  <c r="P2085" i="4"/>
  <c r="P865" i="4"/>
  <c r="P1699" i="4"/>
  <c r="P1424" i="4"/>
  <c r="P270" i="4"/>
  <c r="P988" i="4"/>
  <c r="P2350" i="4"/>
  <c r="P318" i="4"/>
  <c r="P2562" i="4"/>
  <c r="P1144" i="4"/>
  <c r="P1648" i="4"/>
  <c r="P1141" i="4"/>
  <c r="P2645" i="4"/>
  <c r="P1190" i="4"/>
  <c r="P2777" i="4"/>
  <c r="P416" i="4"/>
  <c r="P1352" i="4"/>
  <c r="P984" i="4"/>
  <c r="P1708" i="4"/>
  <c r="P412" i="4"/>
  <c r="P2340" i="4"/>
  <c r="P1952" i="4"/>
  <c r="P2875" i="4"/>
  <c r="P2814" i="4"/>
  <c r="P762" i="4"/>
  <c r="P2429" i="4"/>
  <c r="P644" i="4"/>
  <c r="P1114" i="4"/>
  <c r="P1194" i="4"/>
  <c r="P1555" i="4"/>
  <c r="P1137" i="4"/>
  <c r="P1489" i="4"/>
  <c r="P1170" i="4"/>
  <c r="P2097" i="4"/>
  <c r="P2986" i="4"/>
  <c r="P1933" i="4"/>
  <c r="P1542" i="4"/>
  <c r="P781" i="4"/>
  <c r="P799" i="4"/>
  <c r="P2733" i="4"/>
  <c r="P1736" i="4"/>
  <c r="P2226" i="4"/>
  <c r="P1807" i="4"/>
  <c r="P1981" i="4"/>
  <c r="P2881" i="4"/>
  <c r="P1230" i="4"/>
  <c r="P582" i="4"/>
  <c r="P543" i="4"/>
  <c r="P609" i="4"/>
  <c r="P1827" i="4"/>
  <c r="P826" i="4"/>
  <c r="P166" i="4"/>
  <c r="P2708" i="4"/>
  <c r="P2671" i="4"/>
  <c r="P383" i="4"/>
  <c r="P753" i="4"/>
  <c r="P196" i="4"/>
  <c r="P1163" i="4"/>
  <c r="P1639" i="4"/>
  <c r="P1646" i="4"/>
  <c r="P2666" i="4"/>
  <c r="P2728" i="4"/>
  <c r="P565" i="4"/>
  <c r="P887" i="4"/>
  <c r="P2989" i="4"/>
  <c r="P2284" i="4"/>
  <c r="P1033" i="4"/>
  <c r="P1154" i="4"/>
  <c r="P1560" i="4"/>
  <c r="P2784" i="4"/>
  <c r="P1860" i="4"/>
  <c r="P803" i="4"/>
  <c r="P2436" i="4"/>
  <c r="P2628" i="4"/>
  <c r="P2094" i="4"/>
  <c r="P116" i="4"/>
  <c r="P853" i="4"/>
  <c r="P2860" i="4"/>
  <c r="P1776" i="4"/>
  <c r="P1072" i="4"/>
  <c r="P1286" i="4"/>
  <c r="P1982" i="4"/>
  <c r="P1911" i="4"/>
  <c r="P1208" i="4"/>
  <c r="P1909" i="4"/>
  <c r="P869" i="4"/>
  <c r="P864" i="4"/>
  <c r="P1866" i="4"/>
  <c r="P697" i="4"/>
  <c r="P2545" i="4"/>
  <c r="P1016" i="4"/>
  <c r="P250" i="4"/>
  <c r="P1725" i="4"/>
  <c r="P985" i="4"/>
  <c r="P1112" i="4"/>
  <c r="P2556" i="4"/>
  <c r="P335" i="4"/>
  <c r="P1459" i="4"/>
  <c r="P2601" i="4"/>
  <c r="P402" i="4"/>
  <c r="P2519" i="4"/>
  <c r="P2769" i="4"/>
  <c r="P2639" i="4"/>
  <c r="P85" i="4"/>
  <c r="P213" i="4"/>
  <c r="P1785" i="4"/>
  <c r="P1995" i="4"/>
  <c r="P1336" i="4"/>
  <c r="P63" i="4"/>
  <c r="P2283" i="4"/>
  <c r="P1684" i="4"/>
  <c r="P569" i="4"/>
  <c r="P657" i="4"/>
  <c r="P2974" i="4"/>
  <c r="P1922" i="4"/>
  <c r="P43" i="4"/>
  <c r="P666" i="4"/>
  <c r="P463" i="4"/>
  <c r="P2000" i="4"/>
  <c r="P501" i="4"/>
  <c r="P2345" i="4"/>
  <c r="P1238" i="4"/>
  <c r="P475" i="4"/>
  <c r="P1497" i="4"/>
  <c r="P2982" i="4"/>
  <c r="P183" i="4"/>
  <c r="P16" i="4"/>
  <c r="P1130" i="4"/>
  <c r="P2089" i="4"/>
  <c r="P820" i="4"/>
  <c r="P817" i="4"/>
  <c r="P260" i="4"/>
  <c r="P940" i="4"/>
  <c r="P499" i="4"/>
  <c r="P2108" i="4"/>
  <c r="P1729" i="4"/>
  <c r="P1987" i="4"/>
  <c r="P2489" i="4"/>
  <c r="P970" i="4"/>
  <c r="P365" i="4"/>
  <c r="P1673" i="4"/>
  <c r="P2410" i="4"/>
  <c r="P291" i="4"/>
  <c r="P2805" i="4"/>
  <c r="P1021" i="4"/>
  <c r="P925" i="4"/>
  <c r="P1475" i="4"/>
  <c r="P760" i="4"/>
  <c r="P2110" i="4"/>
  <c r="P1826" i="4"/>
  <c r="P1979" i="4"/>
  <c r="P2900" i="4"/>
  <c r="P1181" i="4"/>
  <c r="P72" i="4"/>
  <c r="P1772" i="4"/>
  <c r="P827" i="4"/>
  <c r="P2931" i="4"/>
  <c r="P1597" i="4"/>
  <c r="P2242" i="4"/>
  <c r="P458" i="4"/>
  <c r="P1608" i="4"/>
  <c r="P800" i="4"/>
  <c r="P2774" i="4"/>
  <c r="P147" i="4"/>
  <c r="P2209" i="4"/>
  <c r="P1372" i="4"/>
  <c r="P2761" i="4"/>
  <c r="P951" i="4"/>
  <c r="P834" i="4"/>
  <c r="P60" i="4"/>
  <c r="P294" i="4"/>
  <c r="P268" i="4"/>
  <c r="P1581" i="4"/>
  <c r="P1004" i="4"/>
  <c r="P1432" i="4"/>
  <c r="P1790" i="4"/>
  <c r="P1103" i="4"/>
  <c r="P2748" i="4"/>
  <c r="P1704" i="4"/>
  <c r="P2473" i="4"/>
  <c r="P276" i="4"/>
  <c r="P2363" i="4"/>
  <c r="P1683" i="4"/>
  <c r="P989" i="4"/>
  <c r="P632" i="4"/>
  <c r="P1873" i="4"/>
  <c r="P1702" i="4"/>
  <c r="P1232" i="4"/>
  <c r="P195" i="4"/>
  <c r="P2398" i="4"/>
  <c r="P342" i="4"/>
  <c r="P2491" i="4"/>
  <c r="P2243" i="4"/>
  <c r="P2851" i="4"/>
  <c r="P990" i="4"/>
  <c r="P2067" i="4"/>
  <c r="P1988" i="4"/>
  <c r="P972" i="4"/>
  <c r="P556" i="4"/>
  <c r="P807" i="4"/>
  <c r="P1162" i="4"/>
  <c r="P2672" i="4"/>
  <c r="P2054" i="4"/>
  <c r="P2838" i="4"/>
  <c r="P1289" i="4"/>
  <c r="P2164" i="4"/>
  <c r="P115" i="4"/>
  <c r="P323" i="4"/>
  <c r="P2343" i="4"/>
  <c r="P1442" i="4"/>
  <c r="P1961" i="4"/>
  <c r="P2453" i="4"/>
  <c r="P2760" i="4"/>
  <c r="P1283" i="4"/>
  <c r="P3000" i="4"/>
  <c r="P98" i="4"/>
  <c r="P1603" i="4"/>
  <c r="P605" i="4"/>
  <c r="P1635" i="4"/>
  <c r="P1837" i="4"/>
  <c r="P2394" i="4"/>
  <c r="P62" i="4"/>
  <c r="P278" i="4"/>
  <c r="P1385" i="4"/>
  <c r="P1353" i="4"/>
  <c r="P2606" i="4"/>
  <c r="P364" i="4"/>
  <c r="P639" i="4"/>
  <c r="P2718" i="4"/>
  <c r="P207" i="4"/>
  <c r="P1354" i="4"/>
  <c r="P2002" i="4"/>
  <c r="P1985" i="4"/>
  <c r="P395" i="4"/>
  <c r="P1724" i="4"/>
  <c r="P1672" i="4"/>
  <c r="P2809" i="4"/>
  <c r="P2381" i="4"/>
  <c r="P1753" i="4"/>
  <c r="P756" i="4"/>
  <c r="P2334" i="4"/>
  <c r="P1042" i="4"/>
  <c r="P748" i="4"/>
  <c r="P2904" i="4"/>
  <c r="P1458" i="4"/>
  <c r="P1696" i="4"/>
  <c r="P473" i="4"/>
  <c r="P2830" i="4"/>
  <c r="P1394" i="4"/>
  <c r="P127" i="4"/>
  <c r="P1714" i="4"/>
  <c r="P2688" i="4"/>
  <c r="P2275" i="4"/>
  <c r="P192" i="4"/>
  <c r="P1931" i="4"/>
  <c r="P878" i="4"/>
  <c r="P307" i="4"/>
  <c r="P2953" i="4"/>
  <c r="P1219" i="4"/>
  <c r="P1234" i="4"/>
  <c r="P804" i="4"/>
  <c r="P2540" i="4"/>
  <c r="P2151" i="4"/>
  <c r="P299" i="4"/>
  <c r="P836" i="4"/>
  <c r="P2534" i="4"/>
  <c r="P2959" i="4"/>
  <c r="P2434" i="4"/>
  <c r="P1411" i="4"/>
  <c r="P667" i="4"/>
  <c r="P1324" i="4"/>
  <c r="P2963" i="4"/>
  <c r="P1365" i="4"/>
  <c r="P1634" i="4"/>
  <c r="P2465" i="4"/>
  <c r="P1431" i="4"/>
  <c r="P1602" i="4"/>
  <c r="P1199" i="4"/>
  <c r="P1706" i="4"/>
  <c r="P1257" i="4"/>
  <c r="P1251" i="4"/>
  <c r="P1127" i="4"/>
  <c r="P2319" i="4"/>
  <c r="P1220" i="4"/>
  <c r="P1158" i="4"/>
  <c r="P2664" i="4"/>
  <c r="P2569" i="4"/>
  <c r="P1907" i="4"/>
  <c r="P862" i="4"/>
  <c r="P1875" i="4"/>
  <c r="P1959" i="4"/>
  <c r="P2427" i="4"/>
  <c r="P1935" i="4"/>
  <c r="P1151" i="4"/>
  <c r="P1252" i="4"/>
  <c r="P2640" i="4"/>
  <c r="P2788" i="4"/>
  <c r="P1751" i="4"/>
  <c r="P2880" i="4"/>
  <c r="P2800" i="4"/>
  <c r="P1343" i="4"/>
  <c r="P1039" i="4"/>
  <c r="P2373" i="4"/>
  <c r="P2229" i="4"/>
  <c r="P2630" i="4"/>
  <c r="P1570" i="4"/>
  <c r="P2234" i="4"/>
  <c r="P1093" i="4"/>
  <c r="P2396" i="4"/>
  <c r="P2767" i="4"/>
  <c r="P2132" i="4"/>
  <c r="P470" i="4"/>
  <c r="P677" i="4"/>
  <c r="P1948" i="4"/>
  <c r="P69" i="4"/>
  <c r="P1008" i="4"/>
  <c r="P867" i="4"/>
  <c r="P2282" i="4"/>
  <c r="P2218" i="4"/>
  <c r="P528" i="4"/>
  <c r="P1565" i="4"/>
  <c r="P322" i="4"/>
  <c r="P360" i="4"/>
  <c r="P716" i="4"/>
  <c r="P1698" i="4"/>
  <c r="P1503" i="4"/>
  <c r="P2219" i="4"/>
  <c r="P519" i="4"/>
  <c r="P2228" i="4"/>
  <c r="P1632" i="4"/>
  <c r="P953" i="4"/>
  <c r="P508" i="4"/>
  <c r="P2890" i="4"/>
  <c r="P1308" i="4"/>
  <c r="P1391" i="4"/>
  <c r="P231" i="4"/>
  <c r="P381" i="4"/>
  <c r="P2720" i="4"/>
  <c r="P2943" i="4"/>
  <c r="P2501" i="4"/>
  <c r="P956" i="4"/>
  <c r="P423" i="4"/>
  <c r="P2386" i="4"/>
  <c r="P1159" i="4"/>
  <c r="P938" i="4"/>
  <c r="P833" i="4"/>
  <c r="P1061" i="4"/>
  <c r="P2816" i="4"/>
  <c r="P1041" i="4"/>
  <c r="P420" i="4"/>
  <c r="P2424" i="4"/>
  <c r="P1867" i="4"/>
  <c r="P2981" i="4"/>
  <c r="P2425" i="4"/>
  <c r="P906" i="4"/>
  <c r="P2509" i="4"/>
  <c r="P2994" i="4"/>
  <c r="P623" i="4"/>
  <c r="P1168" i="4"/>
  <c r="P1800" i="4"/>
  <c r="P2923" i="4"/>
  <c r="P670" i="4"/>
  <c r="P2196" i="4"/>
  <c r="P1642" i="4"/>
  <c r="P2948" i="4"/>
  <c r="P551" i="4"/>
  <c r="P2676" i="4"/>
  <c r="P502" i="4"/>
  <c r="P1717" i="4"/>
  <c r="P2171" i="4"/>
  <c r="P391" i="4"/>
  <c r="P2336" i="4"/>
  <c r="P1360" i="4"/>
  <c r="P881" i="4"/>
  <c r="P2162" i="4"/>
  <c r="P1446" i="4"/>
  <c r="P1191" i="4"/>
  <c r="P2756" i="4"/>
  <c r="P1598" i="4"/>
  <c r="P2445" i="4"/>
  <c r="P2220" i="4"/>
  <c r="P676" i="4"/>
  <c r="P362" i="4"/>
  <c r="P691" i="4"/>
  <c r="P1136" i="4"/>
  <c r="P2844" i="4"/>
  <c r="P121" i="4"/>
  <c r="P329" i="4"/>
  <c r="P516" i="4"/>
  <c r="P637" i="4"/>
  <c r="P1024" i="4"/>
  <c r="P737" i="4"/>
  <c r="P736" i="4"/>
  <c r="P2893" i="4"/>
  <c r="P184" i="4"/>
  <c r="P995" i="4"/>
  <c r="P51" i="4"/>
  <c r="P2106" i="4"/>
  <c r="P2490" i="4"/>
  <c r="P2485" i="4"/>
  <c r="P56" i="4"/>
  <c r="P1536" i="4"/>
  <c r="P1002" i="4"/>
  <c r="P460" i="4"/>
  <c r="P1214" i="4"/>
  <c r="P2944" i="4"/>
  <c r="P2781" i="4"/>
  <c r="P415" i="4"/>
  <c r="P841" i="4"/>
  <c r="P2120" i="4"/>
  <c r="P2262" i="4"/>
  <c r="P1674" i="4"/>
  <c r="P1586" i="4"/>
  <c r="P2168" i="4"/>
  <c r="P629" i="4"/>
  <c r="P377" i="4"/>
  <c r="P202" i="4"/>
  <c r="P106" i="4"/>
  <c r="P675" i="4"/>
  <c r="P768" i="4"/>
  <c r="P2915" i="4"/>
  <c r="P434" i="4"/>
  <c r="P438" i="4"/>
  <c r="P721" i="4"/>
  <c r="P966" i="4"/>
  <c r="P2895" i="4"/>
  <c r="P1348" i="4"/>
  <c r="P1510" i="4"/>
  <c r="P2716" i="4"/>
  <c r="P1614" i="4"/>
  <c r="P2731" i="4"/>
  <c r="P992" i="4"/>
  <c r="P2789" i="4"/>
  <c r="P828" i="4"/>
  <c r="P2127" i="4"/>
  <c r="P1467" i="4"/>
  <c r="P1575" i="4"/>
  <c r="P973" i="4"/>
  <c r="P2922" i="4"/>
  <c r="P1535" i="4"/>
  <c r="P2413" i="4"/>
  <c r="P2662" i="4"/>
  <c r="P2456" i="4"/>
  <c r="P2086" i="4"/>
  <c r="P1971" i="4"/>
  <c r="P2732" i="4"/>
  <c r="P668" i="4"/>
  <c r="P1720" i="4"/>
  <c r="P1009" i="4"/>
  <c r="P1290" i="4"/>
  <c r="P2113" i="4"/>
  <c r="P2590" i="4"/>
  <c r="P1850" i="4"/>
  <c r="P779" i="4"/>
  <c r="P1923" i="4"/>
  <c r="P1485" i="4"/>
  <c r="P2058" i="4"/>
  <c r="P1782" i="4"/>
  <c r="P2987" i="4"/>
  <c r="P2348" i="4"/>
  <c r="P2624" i="4"/>
  <c r="P2823" i="4"/>
  <c r="P2305" i="4"/>
  <c r="P2533" i="4"/>
  <c r="P212" i="4"/>
  <c r="P386" i="4"/>
  <c r="P2877" i="4"/>
  <c r="P2018" i="4"/>
  <c r="P2598" i="4"/>
  <c r="P1718" i="4"/>
  <c r="P1667" i="4"/>
  <c r="P2952" i="4"/>
  <c r="P1404" i="4"/>
  <c r="P2272" i="4"/>
  <c r="P656" i="4"/>
  <c r="P616" i="4"/>
  <c r="P1781" i="4"/>
  <c r="P180" i="4"/>
  <c r="P387" i="4"/>
  <c r="P2925" i="4"/>
  <c r="P2073" i="4"/>
  <c r="P1236" i="4"/>
  <c r="P2117" i="4"/>
  <c r="P1915" i="4"/>
  <c r="P194" i="4"/>
  <c r="P446" i="4"/>
  <c r="P1525" i="4"/>
  <c r="P174" i="4"/>
  <c r="P2190" i="4"/>
  <c r="P926" i="4"/>
  <c r="P1146" i="4"/>
  <c r="P1766" i="4"/>
  <c r="P1169" i="4"/>
  <c r="P1719" i="4"/>
  <c r="P1166" i="4"/>
  <c r="P2364" i="4"/>
  <c r="P2504" i="4"/>
  <c r="P1156" i="4"/>
  <c r="P1558" i="4"/>
  <c r="P1834" i="4"/>
  <c r="P1274" i="4"/>
  <c r="P2189" i="4"/>
  <c r="P1640" i="4"/>
  <c r="P1968" i="4"/>
  <c r="P1247" i="4"/>
  <c r="P2247" i="4"/>
  <c r="P2325" i="4"/>
  <c r="P355" i="4"/>
  <c r="P2252" i="4"/>
  <c r="P392" i="4"/>
  <c r="P220" i="4"/>
  <c r="P2726" i="4"/>
  <c r="P1631" i="4"/>
  <c r="P1780" i="4"/>
  <c r="P818" i="4"/>
  <c r="P2872" i="4"/>
  <c r="P1721" i="4"/>
  <c r="P2960" i="4"/>
  <c r="P259" i="4"/>
  <c r="P2865" i="4"/>
  <c r="P552" i="4"/>
  <c r="P1171" i="4"/>
  <c r="P1255" i="4"/>
  <c r="P2322" i="4"/>
  <c r="P653" i="4"/>
  <c r="P96" i="4"/>
  <c r="P785" i="4"/>
  <c r="P2143" i="4"/>
  <c r="P2773" i="4"/>
  <c r="P712" i="4"/>
  <c r="P2834" i="4"/>
  <c r="P1508" i="4"/>
  <c r="P971" i="4"/>
  <c r="P2246" i="4"/>
  <c r="P2973" i="4"/>
  <c r="P1742" i="4"/>
  <c r="P347" i="4"/>
  <c r="P495" i="4"/>
  <c r="P1924" i="4"/>
  <c r="P1491" i="4"/>
  <c r="P274" i="4"/>
  <c r="P732" i="4"/>
  <c r="P1326" i="4"/>
  <c r="P2036" i="4"/>
  <c r="P1111" i="4"/>
  <c r="P2954" i="4"/>
  <c r="P744" i="4"/>
  <c r="P239" i="4"/>
  <c r="P1578" i="4"/>
  <c r="P955" i="4"/>
  <c r="P334" i="4"/>
  <c r="P1622" i="4"/>
  <c r="P1367" i="4"/>
  <c r="P328" i="4"/>
  <c r="P2511" i="4"/>
  <c r="P1254" i="4"/>
  <c r="P2859" i="4"/>
  <c r="P1913" i="4"/>
  <c r="P1865" i="4"/>
  <c r="P790" i="4"/>
  <c r="P1798" i="4"/>
  <c r="P2217" i="4"/>
  <c r="P1250" i="4"/>
  <c r="P2355" i="4"/>
  <c r="P2813" i="4"/>
  <c r="P627" i="4"/>
  <c r="P26" i="4"/>
  <c r="P2321" i="4"/>
  <c r="P1735" i="4"/>
  <c r="P1604" i="4"/>
  <c r="P1412" i="4"/>
  <c r="P1389" i="4"/>
  <c r="P2825" i="4"/>
  <c r="P1262" i="4"/>
  <c r="P1364" i="4"/>
  <c r="P2818" i="4"/>
  <c r="P1357" i="4"/>
  <c r="P1410" i="4"/>
  <c r="P1629" i="4"/>
  <c r="P233" i="4"/>
  <c r="P1811" i="4"/>
  <c r="P2090" i="4"/>
  <c r="P1774" i="4"/>
  <c r="P739" i="4"/>
  <c r="P1732" i="4"/>
  <c r="P263" i="4"/>
  <c r="P1368" i="4"/>
  <c r="P2180" i="4"/>
  <c r="P2977" i="4"/>
  <c r="P95" i="4"/>
  <c r="P1620" i="4"/>
  <c r="P694" i="4"/>
  <c r="P1687" i="4"/>
  <c r="P2917" i="4"/>
  <c r="P937" i="4"/>
  <c r="P1480" i="4"/>
  <c r="P2696" i="4"/>
  <c r="P1551" i="4"/>
  <c r="P915" i="4"/>
  <c r="P2047" i="4"/>
  <c r="P314" i="4"/>
  <c r="P2831" i="4"/>
  <c r="P2029" i="4"/>
  <c r="P575" i="4"/>
  <c r="P2742" i="4"/>
  <c r="P1572" i="4"/>
  <c r="P498" i="4"/>
  <c r="P1447" i="4"/>
  <c r="P2660" i="4"/>
  <c r="P443" i="4"/>
  <c r="P330" i="4"/>
  <c r="P2451" i="4"/>
  <c r="P1192" i="4"/>
  <c r="P2941" i="4"/>
  <c r="P343" i="4"/>
  <c r="P1942" i="4"/>
  <c r="P2637" i="4"/>
  <c r="P1311" i="4"/>
  <c r="P1316" i="4"/>
  <c r="P894" i="4"/>
  <c r="P524" i="4"/>
  <c r="P689" i="4"/>
  <c r="P12" i="4"/>
  <c r="P2498" i="4"/>
  <c r="P1958" i="4"/>
  <c r="P2223" i="4"/>
  <c r="P1591" i="4"/>
  <c r="P1538" i="4"/>
  <c r="P858" i="4"/>
  <c r="P1599" i="4"/>
  <c r="P1408" i="4"/>
  <c r="P1890" i="4"/>
  <c r="P1828" i="4"/>
  <c r="P2024" i="4"/>
  <c r="P18" i="4"/>
  <c r="P874" i="4"/>
  <c r="P1018" i="4"/>
  <c r="P2902" i="4"/>
  <c r="P2674" i="4"/>
  <c r="P2444" i="4"/>
  <c r="P2908" i="4"/>
  <c r="P1342" i="4"/>
  <c r="P1017" i="4"/>
  <c r="P2420" i="4"/>
  <c r="P6" i="4"/>
  <c r="P2566" i="4"/>
  <c r="P771" i="4"/>
  <c r="P1477" i="4"/>
  <c r="P480" i="4"/>
  <c r="P1053" i="4"/>
  <c r="P2808" i="4"/>
  <c r="P2592" i="4"/>
  <c r="P2197" i="4"/>
  <c r="BR10" i="3"/>
</calcChain>
</file>

<file path=xl/comments1.xml><?xml version="1.0" encoding="utf-8"?>
<comments xmlns="http://schemas.openxmlformats.org/spreadsheetml/2006/main">
  <authors>
    <author>Soft Masters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Soft Masters:</t>
        </r>
        <r>
          <rPr>
            <sz val="9"/>
            <color indexed="81"/>
            <rFont val="Tahoma"/>
            <family val="2"/>
          </rPr>
          <t xml:space="preserve">
لتغيير القضاء، قم بافراغ البلدة</t>
        </r>
      </text>
    </comment>
    <comment ref="BL4" authorId="0">
      <text>
        <r>
          <rPr>
            <b/>
            <sz val="9"/>
            <color indexed="81"/>
            <rFont val="Tahoma"/>
            <family val="2"/>
          </rPr>
          <t>Soft Masters:</t>
        </r>
        <r>
          <rPr>
            <sz val="9"/>
            <color indexed="81"/>
            <rFont val="Tahoma"/>
            <family val="2"/>
          </rPr>
          <t xml:space="preserve">
لادخال اللغة الأساسية،قم بافراغ اللغة الثانية</t>
        </r>
      </text>
    </comment>
    <comment ref="BO4" authorId="0">
      <text>
        <r>
          <rPr>
            <b/>
            <sz val="9"/>
            <color indexed="81"/>
            <rFont val="Tahoma"/>
            <family val="2"/>
          </rPr>
          <t>Soft Masters:</t>
        </r>
        <r>
          <rPr>
            <sz val="9"/>
            <color indexed="81"/>
            <rFont val="Tahoma"/>
            <family val="2"/>
          </rPr>
          <t xml:space="preserve">
لادخال اللغة الأساسية،قم بافراغ اللغة الثانية</t>
        </r>
      </text>
    </comment>
  </commentList>
</comments>
</file>

<file path=xl/sharedStrings.xml><?xml version="1.0" encoding="utf-8"?>
<sst xmlns="http://schemas.openxmlformats.org/spreadsheetml/2006/main" count="15769" uniqueCount="6935">
  <si>
    <t>المدرسة</t>
  </si>
  <si>
    <t>الاسم</t>
  </si>
  <si>
    <t>اسم الاب</t>
  </si>
  <si>
    <t>الشهرة</t>
  </si>
  <si>
    <t>الجنس</t>
  </si>
  <si>
    <t>الجنسية</t>
  </si>
  <si>
    <t>نتيجة التلميذ</t>
  </si>
  <si>
    <t>وضع التلميذ</t>
  </si>
  <si>
    <t>لغات اساسية</t>
  </si>
  <si>
    <t>نوعية البناء</t>
  </si>
  <si>
    <t>ذكر</t>
  </si>
  <si>
    <t>انثى</t>
  </si>
  <si>
    <t>تاريخ الولادة</t>
  </si>
  <si>
    <t>البترون</t>
  </si>
  <si>
    <t>البقاع_الغربي</t>
  </si>
  <si>
    <t>الشوف</t>
  </si>
  <si>
    <t>المنية_الضنية</t>
  </si>
  <si>
    <t>النبطية</t>
  </si>
  <si>
    <t>الهرمل</t>
  </si>
  <si>
    <t>بشري</t>
  </si>
  <si>
    <t>بعبدا</t>
  </si>
  <si>
    <t>بعلبك</t>
  </si>
  <si>
    <t>بنت_جبيل</t>
  </si>
  <si>
    <t>بيروت</t>
  </si>
  <si>
    <t>جبيل</t>
  </si>
  <si>
    <t>جزين</t>
  </si>
  <si>
    <t>حاصبيا</t>
  </si>
  <si>
    <t>راشيا</t>
  </si>
  <si>
    <t>زحلة</t>
  </si>
  <si>
    <t>زغرتا</t>
  </si>
  <si>
    <t>صور</t>
  </si>
  <si>
    <t>صيدا</t>
  </si>
  <si>
    <t>طرابلس</t>
  </si>
  <si>
    <t>عاليه</t>
  </si>
  <si>
    <t>عكار</t>
  </si>
  <si>
    <t>كسروان</t>
  </si>
  <si>
    <t>مرجعيون</t>
  </si>
  <si>
    <t>المتن الشمالي</t>
  </si>
  <si>
    <t>المنية/الضنية</t>
  </si>
  <si>
    <t>الكورة</t>
  </si>
  <si>
    <t>البقاع الغربي</t>
  </si>
  <si>
    <t>بنت جبيل</t>
  </si>
  <si>
    <t>خارج لبنان</t>
  </si>
  <si>
    <t>غير محدد</t>
  </si>
  <si>
    <t>الاشرفية</t>
  </si>
  <si>
    <t>الباشورة</t>
  </si>
  <si>
    <t>الصيفي</t>
  </si>
  <si>
    <t>المدور</t>
  </si>
  <si>
    <t>المرفأ</t>
  </si>
  <si>
    <t>المزرعة</t>
  </si>
  <si>
    <t>المصيطبة</t>
  </si>
  <si>
    <t>بالرميل</t>
  </si>
  <si>
    <t>بيروت (م)</t>
  </si>
  <si>
    <t>راس بيروت</t>
  </si>
  <si>
    <t>زقاق البلاط</t>
  </si>
  <si>
    <t>عين المريسة</t>
  </si>
  <si>
    <t>مينا الحصن</t>
  </si>
  <si>
    <t>اجدبرا</t>
  </si>
  <si>
    <t>اده</t>
  </si>
  <si>
    <t>اصيا</t>
  </si>
  <si>
    <t>البترون (م)</t>
  </si>
  <si>
    <t>بترون</t>
  </si>
  <si>
    <t>بجدرفل</t>
  </si>
  <si>
    <t>بشتودار</t>
  </si>
  <si>
    <t>بشعلة</t>
  </si>
  <si>
    <t>بقسميا</t>
  </si>
  <si>
    <t>بقيعة ومسرح</t>
  </si>
  <si>
    <t>بيت شلالا</t>
  </si>
  <si>
    <t>تحوم</t>
  </si>
  <si>
    <t>تنورين التحتا</t>
  </si>
  <si>
    <t>تنورين الفوقا</t>
  </si>
  <si>
    <t>تولا</t>
  </si>
  <si>
    <t>جبلا</t>
  </si>
  <si>
    <t>جران</t>
  </si>
  <si>
    <t>جربتا</t>
  </si>
  <si>
    <t>حامات</t>
  </si>
  <si>
    <t>حدتون</t>
  </si>
  <si>
    <t>حردين</t>
  </si>
  <si>
    <t>حلتا</t>
  </si>
  <si>
    <t>داعل</t>
  </si>
  <si>
    <t>دريا</t>
  </si>
  <si>
    <t>دوق</t>
  </si>
  <si>
    <t>دوما</t>
  </si>
  <si>
    <t>دير بلا</t>
  </si>
  <si>
    <t>راس نحاش</t>
  </si>
  <si>
    <t>راشا</t>
  </si>
  <si>
    <t>راشانا</t>
  </si>
  <si>
    <t>راشكيدا</t>
  </si>
  <si>
    <t>رام</t>
  </si>
  <si>
    <t>رشكده</t>
  </si>
  <si>
    <t>زان</t>
  </si>
  <si>
    <t>سلعاتا</t>
  </si>
  <si>
    <t>سمار جبيل</t>
  </si>
  <si>
    <t>شاتين</t>
  </si>
  <si>
    <t>شبطين</t>
  </si>
  <si>
    <t>شكا</t>
  </si>
  <si>
    <t>صغار</t>
  </si>
  <si>
    <t>صورات</t>
  </si>
  <si>
    <t>ضهر ابي ياغي</t>
  </si>
  <si>
    <t>عبدللي</t>
  </si>
  <si>
    <t>عبرين</t>
  </si>
  <si>
    <t>عرتز</t>
  </si>
  <si>
    <t>علالي</t>
  </si>
  <si>
    <t>عورا</t>
  </si>
  <si>
    <t>غوما</t>
  </si>
  <si>
    <t>فتاحات وهربونة</t>
  </si>
  <si>
    <t>قندولا</t>
  </si>
  <si>
    <t>كبا</t>
  </si>
  <si>
    <t>كفرحتنا</t>
  </si>
  <si>
    <t>كفرحلدا</t>
  </si>
  <si>
    <t>كفرحي</t>
  </si>
  <si>
    <t>كفرشليمان</t>
  </si>
  <si>
    <t>كفرعبيدا</t>
  </si>
  <si>
    <t>كفور العربي</t>
  </si>
  <si>
    <t>كفيفان</t>
  </si>
  <si>
    <t>كور</t>
  </si>
  <si>
    <t>مار ماما</t>
  </si>
  <si>
    <t>محمرش</t>
  </si>
  <si>
    <t>مراح الحاج</t>
  </si>
  <si>
    <t>مراح الزيات</t>
  </si>
  <si>
    <t>مراح شديد</t>
  </si>
  <si>
    <t>نحله</t>
  </si>
  <si>
    <t>نيحا</t>
  </si>
  <si>
    <t>هري</t>
  </si>
  <si>
    <t>وجه الحجر</t>
  </si>
  <si>
    <t>وطى حوب</t>
  </si>
  <si>
    <t>باب مارع</t>
  </si>
  <si>
    <t>بعلول</t>
  </si>
  <si>
    <t>تل ذنوب</t>
  </si>
  <si>
    <t>جب جنين</t>
  </si>
  <si>
    <t>حوش الحريمة</t>
  </si>
  <si>
    <t>خربة قنافار</t>
  </si>
  <si>
    <t>خيارة</t>
  </si>
  <si>
    <t>دكوة</t>
  </si>
  <si>
    <t>روضة (اسطبل)</t>
  </si>
  <si>
    <t>زلايا</t>
  </si>
  <si>
    <t>سحمر</t>
  </si>
  <si>
    <t>سلطان يعقوب التحتا</t>
  </si>
  <si>
    <t>سلطان يعقوب الفوقا</t>
  </si>
  <si>
    <t>شبرقية</t>
  </si>
  <si>
    <t>صغبين</t>
  </si>
  <si>
    <t>صويري</t>
  </si>
  <si>
    <t>عانا</t>
  </si>
  <si>
    <t>عميق</t>
  </si>
  <si>
    <t>عيتنيت</t>
  </si>
  <si>
    <t>عين التينة</t>
  </si>
  <si>
    <t>عين زبدة</t>
  </si>
  <si>
    <t>غزة</t>
  </si>
  <si>
    <t>قرعون</t>
  </si>
  <si>
    <t>قليا</t>
  </si>
  <si>
    <t>كامد اللوز</t>
  </si>
  <si>
    <t>كفريا</t>
  </si>
  <si>
    <t>لالا</t>
  </si>
  <si>
    <t>لبايا</t>
  </si>
  <si>
    <t>لوسا</t>
  </si>
  <si>
    <t>مرج</t>
  </si>
  <si>
    <t>مشغرة</t>
  </si>
  <si>
    <t>مشغرة التحتا</t>
  </si>
  <si>
    <t>مشغرة الفوقا</t>
  </si>
  <si>
    <t>مناره (حمارّة)</t>
  </si>
  <si>
    <t>منصورة</t>
  </si>
  <si>
    <t>ميدون</t>
  </si>
  <si>
    <t>يحمر</t>
  </si>
  <si>
    <t>البرجين</t>
  </si>
  <si>
    <t>البرجين والمريجات</t>
  </si>
  <si>
    <t>الفوارة</t>
  </si>
  <si>
    <t>باتر</t>
  </si>
  <si>
    <t>باروك</t>
  </si>
  <si>
    <t>بتلون</t>
  </si>
  <si>
    <t>برجا</t>
  </si>
  <si>
    <t>بريح</t>
  </si>
  <si>
    <t>بسابا</t>
  </si>
  <si>
    <t>بشتفين</t>
  </si>
  <si>
    <t>بطال</t>
  </si>
  <si>
    <t>بطمة</t>
  </si>
  <si>
    <t>بعاصير</t>
  </si>
  <si>
    <t>بعدران</t>
  </si>
  <si>
    <t>بعقلين</t>
  </si>
  <si>
    <t>بعقلين التحتا</t>
  </si>
  <si>
    <t>بعقلين الفوقا</t>
  </si>
  <si>
    <t>بقعاتا</t>
  </si>
  <si>
    <t>بكيفا</t>
  </si>
  <si>
    <t>بنواتي</t>
  </si>
  <si>
    <t>بيت الدين</t>
  </si>
  <si>
    <t>بيرة</t>
  </si>
  <si>
    <t>بيقون</t>
  </si>
  <si>
    <t>جاهلية</t>
  </si>
  <si>
    <t>جباع</t>
  </si>
  <si>
    <t>جدرا ووادي الزينة</t>
  </si>
  <si>
    <t>جديدة</t>
  </si>
  <si>
    <t>جليلية</t>
  </si>
  <si>
    <t>جميلية</t>
  </si>
  <si>
    <t>جون</t>
  </si>
  <si>
    <t>جية</t>
  </si>
  <si>
    <t>حارة الناعمة</t>
  </si>
  <si>
    <t>حارة بعاصير</t>
  </si>
  <si>
    <t>حارة جندل</t>
  </si>
  <si>
    <t>حصروت</t>
  </si>
  <si>
    <t>خربة بسري</t>
  </si>
  <si>
    <t>خريبة</t>
  </si>
  <si>
    <t>داريا</t>
  </si>
  <si>
    <t>دامور</t>
  </si>
  <si>
    <t>دبية</t>
  </si>
  <si>
    <t>دلهون</t>
  </si>
  <si>
    <t>دميت</t>
  </si>
  <si>
    <t>دير القمر</t>
  </si>
  <si>
    <t>دير بابا</t>
  </si>
  <si>
    <t>دير دوريت</t>
  </si>
  <si>
    <t>دير كوشه</t>
  </si>
  <si>
    <t>رميلة</t>
  </si>
  <si>
    <t>زعرورية</t>
  </si>
  <si>
    <t>سبلين</t>
  </si>
  <si>
    <t>سرجبال</t>
  </si>
  <si>
    <t>سمقانية</t>
  </si>
  <si>
    <t>شحيم</t>
  </si>
  <si>
    <t>شحيم الجامع</t>
  </si>
  <si>
    <t>شحيم حي البدوي</t>
  </si>
  <si>
    <t>شحيم حي البيادر</t>
  </si>
  <si>
    <t>شحيم حي السهلة</t>
  </si>
  <si>
    <t>شحيم حي الشريفة</t>
  </si>
  <si>
    <t>شحيم حي الوسطاني</t>
  </si>
  <si>
    <t>شحيم حي شحرور</t>
  </si>
  <si>
    <t>شوريت</t>
  </si>
  <si>
    <t>ضهر المغارة</t>
  </si>
  <si>
    <t>عانوت</t>
  </si>
  <si>
    <t>عثرين</t>
  </si>
  <si>
    <t>علمان</t>
  </si>
  <si>
    <t>علمان والبرغونية</t>
  </si>
  <si>
    <t>عماطور</t>
  </si>
  <si>
    <t>عين الاسد والشميس</t>
  </si>
  <si>
    <t>عين الحور</t>
  </si>
  <si>
    <t>عين زحلتا</t>
  </si>
  <si>
    <t>عين قني</t>
  </si>
  <si>
    <t>عين وزين</t>
  </si>
  <si>
    <t>عينبال</t>
  </si>
  <si>
    <t>غريفة</t>
  </si>
  <si>
    <t>فريديس</t>
  </si>
  <si>
    <t>كترمايا</t>
  </si>
  <si>
    <t>كحلونية</t>
  </si>
  <si>
    <t>كفرحيم</t>
  </si>
  <si>
    <t>كفرفاقود</t>
  </si>
  <si>
    <t>كفرقطره</t>
  </si>
  <si>
    <t>كفرنبرخ</t>
  </si>
  <si>
    <t>كفرنيس</t>
  </si>
  <si>
    <t>كليلي</t>
  </si>
  <si>
    <t>كنيسة</t>
  </si>
  <si>
    <t>مجدل المعوش</t>
  </si>
  <si>
    <t>مجدلونا</t>
  </si>
  <si>
    <t>محتقرة ودير المخلص</t>
  </si>
  <si>
    <t>مختارة</t>
  </si>
  <si>
    <t>مرج برجا</t>
  </si>
  <si>
    <t>مرستي</t>
  </si>
  <si>
    <t>مزبود</t>
  </si>
  <si>
    <t>مزرعة الشوف</t>
  </si>
  <si>
    <t>مزرعة الضهر</t>
  </si>
  <si>
    <t>مزمورا</t>
  </si>
  <si>
    <t>مشرف</t>
  </si>
  <si>
    <t>مطله</t>
  </si>
  <si>
    <t>معاصر الشوف</t>
  </si>
  <si>
    <t>معاصر بيت الدين</t>
  </si>
  <si>
    <t>معنيه</t>
  </si>
  <si>
    <t>مغيرية</t>
  </si>
  <si>
    <t>ناعمة</t>
  </si>
  <si>
    <t>وادي الدير</t>
  </si>
  <si>
    <t>وادي الست</t>
  </si>
  <si>
    <t>وادي بنحليه</t>
  </si>
  <si>
    <t>وادي دير دوريت</t>
  </si>
  <si>
    <t>وردانية</t>
  </si>
  <si>
    <t>ورهانية</t>
  </si>
  <si>
    <t>اجدعبرين</t>
  </si>
  <si>
    <t>اميون شرقي</t>
  </si>
  <si>
    <t>اميون غربي</t>
  </si>
  <si>
    <t>انفه</t>
  </si>
  <si>
    <t>بترومين</t>
  </si>
  <si>
    <t>بتعبورة</t>
  </si>
  <si>
    <t>بتوراتيج</t>
  </si>
  <si>
    <t>بحبوش</t>
  </si>
  <si>
    <t>بحصاص</t>
  </si>
  <si>
    <t>بدبا</t>
  </si>
  <si>
    <t>بدبهون</t>
  </si>
  <si>
    <t>بدنايل</t>
  </si>
  <si>
    <t>برسا</t>
  </si>
  <si>
    <t>برغون</t>
  </si>
  <si>
    <t>بزيزا</t>
  </si>
  <si>
    <t>بشمزين</t>
  </si>
  <si>
    <t>بصرما</t>
  </si>
  <si>
    <t>بطرام</t>
  </si>
  <si>
    <t>بكفتين</t>
  </si>
  <si>
    <t>بنهران</t>
  </si>
  <si>
    <t>حارة الخاصة</t>
  </si>
  <si>
    <t>دار بعشتار</t>
  </si>
  <si>
    <t>دار شمزين</t>
  </si>
  <si>
    <t>دده</t>
  </si>
  <si>
    <t>راس مسقا الجنوبية</t>
  </si>
  <si>
    <t>راس مسقا الشمالية</t>
  </si>
  <si>
    <t>رشدبين</t>
  </si>
  <si>
    <t>زغرتا المتاولة</t>
  </si>
  <si>
    <t>زكرون</t>
  </si>
  <si>
    <t>ضهر العين</t>
  </si>
  <si>
    <t>ضهور الهوا</t>
  </si>
  <si>
    <t>عابا</t>
  </si>
  <si>
    <t>عفصديق</t>
  </si>
  <si>
    <t>عين عكرين</t>
  </si>
  <si>
    <t>فيع</t>
  </si>
  <si>
    <t>قلحات</t>
  </si>
  <si>
    <t>كفتون</t>
  </si>
  <si>
    <t>كفرحاتا</t>
  </si>
  <si>
    <t>كفرحزير</t>
  </si>
  <si>
    <t>كفرصارون</t>
  </si>
  <si>
    <t>كفرعقا</t>
  </si>
  <si>
    <t>كفرقاهل</t>
  </si>
  <si>
    <t>كوسبا</t>
  </si>
  <si>
    <t>متريت</t>
  </si>
  <si>
    <t>مجدل</t>
  </si>
  <si>
    <t>نخلة</t>
  </si>
  <si>
    <t>ابو ميزان</t>
  </si>
  <si>
    <t>انطلياس</t>
  </si>
  <si>
    <t>بتغرين</t>
  </si>
  <si>
    <t>بحرصاف</t>
  </si>
  <si>
    <t>برج حمود</t>
  </si>
  <si>
    <t>برمانا</t>
  </si>
  <si>
    <t>بسكنتا</t>
  </si>
  <si>
    <t>بسكنتا جنوبي</t>
  </si>
  <si>
    <t>بسكنتا شمالي</t>
  </si>
  <si>
    <t>بصاليم</t>
  </si>
  <si>
    <t>بعبدات</t>
  </si>
  <si>
    <t>بقنايا</t>
  </si>
  <si>
    <t>بكفيا</t>
  </si>
  <si>
    <t>بنابيل</t>
  </si>
  <si>
    <t>بوشرية</t>
  </si>
  <si>
    <t>بياقوت</t>
  </si>
  <si>
    <t>بيت الشعار</t>
  </si>
  <si>
    <t>بيت الككو</t>
  </si>
  <si>
    <t>بيت الككو والحبوس</t>
  </si>
  <si>
    <t>بيت شباب تحتاني</t>
  </si>
  <si>
    <t>بيت شباب فوقاني</t>
  </si>
  <si>
    <t>بيت مري</t>
  </si>
  <si>
    <t>جل الديب</t>
  </si>
  <si>
    <t>جوار</t>
  </si>
  <si>
    <t>جورة البلوط</t>
  </si>
  <si>
    <t>حملايا</t>
  </si>
  <si>
    <t>خلة المتين</t>
  </si>
  <si>
    <t>خنشارة</t>
  </si>
  <si>
    <t>دكوانة</t>
  </si>
  <si>
    <t>دوار</t>
  </si>
  <si>
    <t>دير شمرا</t>
  </si>
  <si>
    <t>ديشونية</t>
  </si>
  <si>
    <t>ديك المحدي</t>
  </si>
  <si>
    <t>ذوق الخراب</t>
  </si>
  <si>
    <t>ذوق الخراب وحارة البلانة</t>
  </si>
  <si>
    <t>رابية</t>
  </si>
  <si>
    <t>روميه</t>
  </si>
  <si>
    <t>زبوغا</t>
  </si>
  <si>
    <t>زرعون</t>
  </si>
  <si>
    <t>زغرين</t>
  </si>
  <si>
    <t>زكريت</t>
  </si>
  <si>
    <t>زلقا</t>
  </si>
  <si>
    <t>ساقية المسك</t>
  </si>
  <si>
    <t>سد البوشرية</t>
  </si>
  <si>
    <t>سفيلة</t>
  </si>
  <si>
    <t>سن الفيل البلدة</t>
  </si>
  <si>
    <t>سن الفيل جسر الباشا</t>
  </si>
  <si>
    <t>سن الفيل حي الجديد</t>
  </si>
  <si>
    <t>سن الفيل حي الحرج</t>
  </si>
  <si>
    <t>شاوية القنيطرة</t>
  </si>
  <si>
    <t>شرين</t>
  </si>
  <si>
    <t>شويا</t>
  </si>
  <si>
    <t>شوير</t>
  </si>
  <si>
    <t>ضبية</t>
  </si>
  <si>
    <t>ضهر الصوان</t>
  </si>
  <si>
    <t>عطشانة</t>
  </si>
  <si>
    <t>عمارة شلهوب</t>
  </si>
  <si>
    <t>عوكر</t>
  </si>
  <si>
    <t>عيرون</t>
  </si>
  <si>
    <t>عين التفاحة</t>
  </si>
  <si>
    <t>عين الخروبة</t>
  </si>
  <si>
    <t>عين الزيتونة</t>
  </si>
  <si>
    <t>عين السنديانة</t>
  </si>
  <si>
    <t>عين الصفصاف</t>
  </si>
  <si>
    <t>عين القبو</t>
  </si>
  <si>
    <t>عين سعادة</t>
  </si>
  <si>
    <t>عين عار</t>
  </si>
  <si>
    <t>عين علق</t>
  </si>
  <si>
    <t>عينطورة</t>
  </si>
  <si>
    <t>عيون</t>
  </si>
  <si>
    <t>غابة المسقى</t>
  </si>
  <si>
    <t>فريكة</t>
  </si>
  <si>
    <t>فنار</t>
  </si>
  <si>
    <t>قرنة الحمرا</t>
  </si>
  <si>
    <t>قرنة شهوان</t>
  </si>
  <si>
    <t>قعقور</t>
  </si>
  <si>
    <t>قنابة برمانا</t>
  </si>
  <si>
    <t>قنابة صليما</t>
  </si>
  <si>
    <t>كفرتيه</t>
  </si>
  <si>
    <t>كفرعقاب</t>
  </si>
  <si>
    <t>مار بطرس كرم التين</t>
  </si>
  <si>
    <t>مار شعيا ومزكه</t>
  </si>
  <si>
    <t>مار مخايل بنابيل</t>
  </si>
  <si>
    <t>مار موسى الدوار</t>
  </si>
  <si>
    <t>متين</t>
  </si>
  <si>
    <t>مجدل ترشيش</t>
  </si>
  <si>
    <t>مجذوب ومزهر</t>
  </si>
  <si>
    <t>محيدثة</t>
  </si>
  <si>
    <t>مرجبا</t>
  </si>
  <si>
    <t>مروج</t>
  </si>
  <si>
    <t>مزرعة يشوع</t>
  </si>
  <si>
    <t>مسقى</t>
  </si>
  <si>
    <t>مشرع</t>
  </si>
  <si>
    <t>مشيخا</t>
  </si>
  <si>
    <t>مطيلب</t>
  </si>
  <si>
    <t>مكلس</t>
  </si>
  <si>
    <t>منصورية</t>
  </si>
  <si>
    <t>مياسة</t>
  </si>
  <si>
    <t>نابيه</t>
  </si>
  <si>
    <t>نقاش</t>
  </si>
  <si>
    <t>وادي الكرم</t>
  </si>
  <si>
    <t>وادي شاهين</t>
  </si>
  <si>
    <t>وطى المروج</t>
  </si>
  <si>
    <t>الواطية</t>
  </si>
  <si>
    <t>ايزال</t>
  </si>
  <si>
    <t>بحنين</t>
  </si>
  <si>
    <t>بحويتا</t>
  </si>
  <si>
    <t>بخعون</t>
  </si>
  <si>
    <t>بداوي</t>
  </si>
  <si>
    <t>برج اليهودية</t>
  </si>
  <si>
    <t>بطرماز</t>
  </si>
  <si>
    <t>بقاع صفرين</t>
  </si>
  <si>
    <t>بقرصونة</t>
  </si>
  <si>
    <t>بيت الفقس</t>
  </si>
  <si>
    <t>بيت حاويك</t>
  </si>
  <si>
    <t>تربل</t>
  </si>
  <si>
    <t>حازمية</t>
  </si>
  <si>
    <t>حرف السياد</t>
  </si>
  <si>
    <t>حقل العزيمة</t>
  </si>
  <si>
    <t>حوارة</t>
  </si>
  <si>
    <t>خرنوب</t>
  </si>
  <si>
    <t>دبعل</t>
  </si>
  <si>
    <t>دير عمار</t>
  </si>
  <si>
    <t>دير نبوح</t>
  </si>
  <si>
    <t>روضة</t>
  </si>
  <si>
    <t>ريحانية</t>
  </si>
  <si>
    <t>زغرتغرين</t>
  </si>
  <si>
    <t>سفيرة</t>
  </si>
  <si>
    <t>سير الضنية</t>
  </si>
  <si>
    <t>طاران</t>
  </si>
  <si>
    <t>عاصون</t>
  </si>
  <si>
    <t>عزقي</t>
  </si>
  <si>
    <t>عيمار</t>
  </si>
  <si>
    <t>قرحيا</t>
  </si>
  <si>
    <t>قرصيتا</t>
  </si>
  <si>
    <t>قرين</t>
  </si>
  <si>
    <t>قطين</t>
  </si>
  <si>
    <t>قمامين</t>
  </si>
  <si>
    <t>كرم المهر</t>
  </si>
  <si>
    <t>كفرببنين</t>
  </si>
  <si>
    <t>كفرحبو</t>
  </si>
  <si>
    <t>كفرشلان</t>
  </si>
  <si>
    <t>كهف الملول</t>
  </si>
  <si>
    <t>مراح السراج</t>
  </si>
  <si>
    <t>مراح السفيرة</t>
  </si>
  <si>
    <t>مركبتا</t>
  </si>
  <si>
    <t>مطل</t>
  </si>
  <si>
    <t>منيه</t>
  </si>
  <si>
    <t>نبي يوشع</t>
  </si>
  <si>
    <t>نمرين</t>
  </si>
  <si>
    <t>وادي النحلة</t>
  </si>
  <si>
    <t>ارنون</t>
  </si>
  <si>
    <t>النبطية (م)</t>
  </si>
  <si>
    <t>انصار</t>
  </si>
  <si>
    <t>بريقع</t>
  </si>
  <si>
    <t>بفروة</t>
  </si>
  <si>
    <t>تول</t>
  </si>
  <si>
    <t>جبشيت</t>
  </si>
  <si>
    <t>جرجوع</t>
  </si>
  <si>
    <t>حاروف</t>
  </si>
  <si>
    <t>حبوش</t>
  </si>
  <si>
    <t>حومين التحتا</t>
  </si>
  <si>
    <t>حومين الفوقا</t>
  </si>
  <si>
    <t>دوير</t>
  </si>
  <si>
    <t>دير الزهراني</t>
  </si>
  <si>
    <t>رومين</t>
  </si>
  <si>
    <t>زبدين</t>
  </si>
  <si>
    <t>زفتا</t>
  </si>
  <si>
    <t>زوطر الشرقية</t>
  </si>
  <si>
    <t>زوطر الغربية</t>
  </si>
  <si>
    <t>سيناي</t>
  </si>
  <si>
    <t>شرقية</t>
  </si>
  <si>
    <t>شوكين</t>
  </si>
  <si>
    <t>صربا</t>
  </si>
  <si>
    <t>صير الغربية</t>
  </si>
  <si>
    <t>عبا</t>
  </si>
  <si>
    <t>عدشيت الشقيف</t>
  </si>
  <si>
    <t>عرب صاليم</t>
  </si>
  <si>
    <t>عزه</t>
  </si>
  <si>
    <t>عين بو سوار</t>
  </si>
  <si>
    <t>عين قانا</t>
  </si>
  <si>
    <t>قصيبة</t>
  </si>
  <si>
    <t>قعقعية الجسر</t>
  </si>
  <si>
    <t>كفرتبنيت</t>
  </si>
  <si>
    <t>كفررمان</t>
  </si>
  <si>
    <t>كفرصير</t>
  </si>
  <si>
    <t>كفرفيلا</t>
  </si>
  <si>
    <t>كفور</t>
  </si>
  <si>
    <t>ميفدون</t>
  </si>
  <si>
    <t>نبطية التحتا حي البياض</t>
  </si>
  <si>
    <t>نبطية التحتا حي السراي</t>
  </si>
  <si>
    <t>نبطية التحتا حي المسيحين</t>
  </si>
  <si>
    <t>نبطية التحتا حي الميدان</t>
  </si>
  <si>
    <t>نبطية الفوقا</t>
  </si>
  <si>
    <t>نميرية</t>
  </si>
  <si>
    <t>الحميري</t>
  </si>
  <si>
    <t>الشواغير</t>
  </si>
  <si>
    <t>القرينة</t>
  </si>
  <si>
    <t>المعيصرة</t>
  </si>
  <si>
    <t>بريصا</t>
  </si>
  <si>
    <t>بستان</t>
  </si>
  <si>
    <t>بويضة</t>
  </si>
  <si>
    <t>بويضة الشمالية</t>
  </si>
  <si>
    <t>جوار الحشيش</t>
  </si>
  <si>
    <t>حارة المعاصر</t>
  </si>
  <si>
    <t>حريقة</t>
  </si>
  <si>
    <t>حوش السيد علي</t>
  </si>
  <si>
    <t>خرايب</t>
  </si>
  <si>
    <t>زويتينة</t>
  </si>
  <si>
    <t>سهلات المي</t>
  </si>
  <si>
    <t>سويسة</t>
  </si>
  <si>
    <t>شربين</t>
  </si>
  <si>
    <t>شواغير التحتا</t>
  </si>
  <si>
    <t>شواغير الفوقا</t>
  </si>
  <si>
    <t>فيسان</t>
  </si>
  <si>
    <t>قصر</t>
  </si>
  <si>
    <t>قنافذ</t>
  </si>
  <si>
    <t>كواخ</t>
  </si>
  <si>
    <t>مراح العين</t>
  </si>
  <si>
    <t>مزرعة الفقيه</t>
  </si>
  <si>
    <t>مزرعة بيت الطشم</t>
  </si>
  <si>
    <t>مزرعة سجد</t>
  </si>
  <si>
    <t>هرمل حي الحارة</t>
  </si>
  <si>
    <t>هرمل حي الوقف</t>
  </si>
  <si>
    <t>هرمل حي بديتا</t>
  </si>
  <si>
    <t>وادي التركمان</t>
  </si>
  <si>
    <t>وادي الرطل</t>
  </si>
  <si>
    <t>وادي العص</t>
  </si>
  <si>
    <t>وادي النعيرة</t>
  </si>
  <si>
    <t>وادي بنيت</t>
  </si>
  <si>
    <t>بان</t>
  </si>
  <si>
    <t>برحليون</t>
  </si>
  <si>
    <t>بريسات</t>
  </si>
  <si>
    <t>بزعون</t>
  </si>
  <si>
    <t>بشري حي السيدة</t>
  </si>
  <si>
    <t>بشري حي المقدمين</t>
  </si>
  <si>
    <t>بشري حي مار سابا</t>
  </si>
  <si>
    <t>بشري حي مار يوحنا</t>
  </si>
  <si>
    <t>بقاع كفرا</t>
  </si>
  <si>
    <t>بقرقاشا</t>
  </si>
  <si>
    <t>بلوزا</t>
  </si>
  <si>
    <t>بيت منذر</t>
  </si>
  <si>
    <t>حدث الجبه</t>
  </si>
  <si>
    <t>حدشيت</t>
  </si>
  <si>
    <t>حصرون</t>
  </si>
  <si>
    <t>ديمان</t>
  </si>
  <si>
    <t>طورزا</t>
  </si>
  <si>
    <t>عبدين</t>
  </si>
  <si>
    <t>قنات</t>
  </si>
  <si>
    <t>قنيور</t>
  </si>
  <si>
    <t>مزرعة بني صعب</t>
  </si>
  <si>
    <t>مزرعة عساف</t>
  </si>
  <si>
    <t>مغر الاحول وبلا</t>
  </si>
  <si>
    <t>وادي قنوبين</t>
  </si>
  <si>
    <t>ارصون</t>
  </si>
  <si>
    <t>الحدث</t>
  </si>
  <si>
    <t>الشياح</t>
  </si>
  <si>
    <t>الغبيري</t>
  </si>
  <si>
    <t>بتبيات</t>
  </si>
  <si>
    <t>بتخنيه</t>
  </si>
  <si>
    <t>برج البراجنة</t>
  </si>
  <si>
    <t>برج البراجنة حي السنديان</t>
  </si>
  <si>
    <t>برج البراجنة حي السياد</t>
  </si>
  <si>
    <t>برج البراجنة حي المنشية</t>
  </si>
  <si>
    <t>بزبدين</t>
  </si>
  <si>
    <t>بطشاي</t>
  </si>
  <si>
    <t>بعبدا (م)</t>
  </si>
  <si>
    <t>بعلشماي</t>
  </si>
  <si>
    <t>بمريم</t>
  </si>
  <si>
    <t>تحويطة الغدير</t>
  </si>
  <si>
    <t>تحويطة النهر</t>
  </si>
  <si>
    <t>ترشيش</t>
  </si>
  <si>
    <t>جوار الحوز</t>
  </si>
  <si>
    <t>جورة ارصون</t>
  </si>
  <si>
    <t>حارة الست</t>
  </si>
  <si>
    <t>حارة حريك</t>
  </si>
  <si>
    <t>حارة حريك حي الرويس</t>
  </si>
  <si>
    <t>حارة حريك حي الكنيسة</t>
  </si>
  <si>
    <t>حارة حريك قرانوح</t>
  </si>
  <si>
    <t>حارة حمزة</t>
  </si>
  <si>
    <t>حدت حارة البطم</t>
  </si>
  <si>
    <t>حدت سبنيه</t>
  </si>
  <si>
    <t>حدت شمالي</t>
  </si>
  <si>
    <t>حدت قبلي</t>
  </si>
  <si>
    <t>حمانا</t>
  </si>
  <si>
    <t>خلوات</t>
  </si>
  <si>
    <t>دليبه</t>
  </si>
  <si>
    <t>دير الحرف</t>
  </si>
  <si>
    <t>دير خونا وتلتيته</t>
  </si>
  <si>
    <t>راس الحرف</t>
  </si>
  <si>
    <t>راس المتن</t>
  </si>
  <si>
    <t>رويسة البلوط</t>
  </si>
  <si>
    <t>زندوقة</t>
  </si>
  <si>
    <t>شبانية</t>
  </si>
  <si>
    <t>شويت</t>
  </si>
  <si>
    <t>شياح بئر العبد</t>
  </si>
  <si>
    <t>شياح حي الكنيسة</t>
  </si>
  <si>
    <t>شياح حي كرم الزيتون</t>
  </si>
  <si>
    <t>صليما</t>
  </si>
  <si>
    <t>عاريا</t>
  </si>
  <si>
    <t>عبادية</t>
  </si>
  <si>
    <t>عربانية</t>
  </si>
  <si>
    <t>عين الرمانة</t>
  </si>
  <si>
    <t>عين موفق</t>
  </si>
  <si>
    <t>غبيري بئر حسن</t>
  </si>
  <si>
    <t>غبيري حي الجامع</t>
  </si>
  <si>
    <t>فالوغا</t>
  </si>
  <si>
    <t>فرن الشباك</t>
  </si>
  <si>
    <t>فياضية</t>
  </si>
  <si>
    <t>قبيع</t>
  </si>
  <si>
    <t>قتالة</t>
  </si>
  <si>
    <t>قرطاضه</t>
  </si>
  <si>
    <t>قرنايل</t>
  </si>
  <si>
    <t>قرية</t>
  </si>
  <si>
    <t>قلعة</t>
  </si>
  <si>
    <t>كفرسلوان</t>
  </si>
  <si>
    <t>كفرشيما</t>
  </si>
  <si>
    <t>لويزة</t>
  </si>
  <si>
    <t>ليلكي</t>
  </si>
  <si>
    <t>مرداشة</t>
  </si>
  <si>
    <t>مريجة</t>
  </si>
  <si>
    <t>هلالية</t>
  </si>
  <si>
    <t>وادي شحرور</t>
  </si>
  <si>
    <t>وادي شحرور السفلى</t>
  </si>
  <si>
    <t>وادي شحرور العليا</t>
  </si>
  <si>
    <t>الحلانية</t>
  </si>
  <si>
    <t>الخريبه حي الجامع</t>
  </si>
  <si>
    <t>الخضر جنوبي</t>
  </si>
  <si>
    <t>الخضر حي الشعب</t>
  </si>
  <si>
    <t>النبي شيت</t>
  </si>
  <si>
    <t>ايعات</t>
  </si>
  <si>
    <t>بتدعي</t>
  </si>
  <si>
    <t>برقا</t>
  </si>
  <si>
    <t>بريتال</t>
  </si>
  <si>
    <t>بريتال اليونسية</t>
  </si>
  <si>
    <t>بريتال حي التين</t>
  </si>
  <si>
    <t>بريتال شرقي</t>
  </si>
  <si>
    <t>بريتال شميس</t>
  </si>
  <si>
    <t>بريتال شميس غربي</t>
  </si>
  <si>
    <t>بريتال عين البنيه</t>
  </si>
  <si>
    <t>بريتال عين الجوز</t>
  </si>
  <si>
    <t>بريتال غربي</t>
  </si>
  <si>
    <t>بشوات</t>
  </si>
  <si>
    <t>بعلبك البرانية حي المسيحيين</t>
  </si>
  <si>
    <t>بعلبك الريش الغربي</t>
  </si>
  <si>
    <t>بعلبك الريش حي الشميس</t>
  </si>
  <si>
    <t>بعلبك حي الريش الشرقي</t>
  </si>
  <si>
    <t>بعلبك حي الصلح</t>
  </si>
  <si>
    <t>بعلبك حي العباسيه</t>
  </si>
  <si>
    <t>بعلبك غفرة</t>
  </si>
  <si>
    <t>بعلبك قلعة</t>
  </si>
  <si>
    <t>بعلبك محلة المسيحيين</t>
  </si>
  <si>
    <t>بعلبك نبي نعام</t>
  </si>
  <si>
    <t>بوداي</t>
  </si>
  <si>
    <t>بيت شاما</t>
  </si>
  <si>
    <t>بيت شاما - العقيدية</t>
  </si>
  <si>
    <t>بيت صليبي</t>
  </si>
  <si>
    <t>تمنين التحتا</t>
  </si>
  <si>
    <t>تمنين الفوقا</t>
  </si>
  <si>
    <t>توفيقيه</t>
  </si>
  <si>
    <t>جبعا</t>
  </si>
  <si>
    <t>جبولة</t>
  </si>
  <si>
    <t>جنتا</t>
  </si>
  <si>
    <t>جوبانية</t>
  </si>
  <si>
    <t>حام</t>
  </si>
  <si>
    <t>حدت غربي</t>
  </si>
  <si>
    <t>حدث بعلبك</t>
  </si>
  <si>
    <t>حربتا</t>
  </si>
  <si>
    <t>حزين</t>
  </si>
  <si>
    <t>حلباتا</t>
  </si>
  <si>
    <t>حور تعلا</t>
  </si>
  <si>
    <t>حور تعلا حي الشعب</t>
  </si>
  <si>
    <t>حور تعلا حي الوادي</t>
  </si>
  <si>
    <t>حوش الدهب</t>
  </si>
  <si>
    <t>حوش الرافقة</t>
  </si>
  <si>
    <t>حوش النبي</t>
  </si>
  <si>
    <t>حوش بردى</t>
  </si>
  <si>
    <t>حوش تل صفية</t>
  </si>
  <si>
    <t>حوش سنيد</t>
  </si>
  <si>
    <t>حي الست</t>
  </si>
  <si>
    <t>خضر</t>
  </si>
  <si>
    <t>خضر حي آل الاشعل</t>
  </si>
  <si>
    <t>خضر شرقي</t>
  </si>
  <si>
    <t>خضر غربي</t>
  </si>
  <si>
    <t>دار الواسعة</t>
  </si>
  <si>
    <t>دورس</t>
  </si>
  <si>
    <t>دورس الشحاديه</t>
  </si>
  <si>
    <t>دورس حي البير</t>
  </si>
  <si>
    <t>دورس حي السيدة</t>
  </si>
  <si>
    <t>دير الاحمر</t>
  </si>
  <si>
    <t>راس بعلبك</t>
  </si>
  <si>
    <t>رماسا</t>
  </si>
  <si>
    <t>ريحا</t>
  </si>
  <si>
    <t>زبود</t>
  </si>
  <si>
    <t>زرازير</t>
  </si>
  <si>
    <t>سرعين التحتا</t>
  </si>
  <si>
    <t>سرعين الفوقا</t>
  </si>
  <si>
    <t>سرعين الفوقا حي الجامع</t>
  </si>
  <si>
    <t>سرعين الفوقا حي الحارة</t>
  </si>
  <si>
    <t>سرعين الفوقا شرقي</t>
  </si>
  <si>
    <t>سرعين الفوقا غربي</t>
  </si>
  <si>
    <t>سعيدي</t>
  </si>
  <si>
    <t>سفري</t>
  </si>
  <si>
    <t>شعت</t>
  </si>
  <si>
    <t>شعث حي الجامع</t>
  </si>
  <si>
    <t>شعث حي الضهر</t>
  </si>
  <si>
    <t>شعيبة ونبي سباط</t>
  </si>
  <si>
    <t>شليفا</t>
  </si>
  <si>
    <t>شمسطار - كفردبش - مزرعة بيت صليبي</t>
  </si>
  <si>
    <t>شمسطار الجنوبي</t>
  </si>
  <si>
    <t>شمسطار الشرقي</t>
  </si>
  <si>
    <t>شمسطار الشمالي</t>
  </si>
  <si>
    <t>شمسطار الغربي</t>
  </si>
  <si>
    <t>صبوبا</t>
  </si>
  <si>
    <t>صفرا</t>
  </si>
  <si>
    <t>صوانة</t>
  </si>
  <si>
    <t>طاريا</t>
  </si>
  <si>
    <t>طاريا الجنوبي</t>
  </si>
  <si>
    <t>طاريا الشمالي</t>
  </si>
  <si>
    <t>طفيل</t>
  </si>
  <si>
    <t>طليا</t>
  </si>
  <si>
    <t>طيبة</t>
  </si>
  <si>
    <t>عرسال</t>
  </si>
  <si>
    <t>عرسال جنوبي</t>
  </si>
  <si>
    <t>عرسال شرقي</t>
  </si>
  <si>
    <t>عرسال شمالي</t>
  </si>
  <si>
    <t>عقيدية</t>
  </si>
  <si>
    <t>علاق</t>
  </si>
  <si>
    <t>عين</t>
  </si>
  <si>
    <t>عين السودا</t>
  </si>
  <si>
    <t>عين بورضاي</t>
  </si>
  <si>
    <t>عيناتا</t>
  </si>
  <si>
    <t>فاكهة حي الجامع</t>
  </si>
  <si>
    <t>فاكهة مار جرجس</t>
  </si>
  <si>
    <t>فلاوي</t>
  </si>
  <si>
    <t>قاع</t>
  </si>
  <si>
    <t>قبة دورس</t>
  </si>
  <si>
    <t>قدام</t>
  </si>
  <si>
    <t>قرحا</t>
  </si>
  <si>
    <t>قصرنبا</t>
  </si>
  <si>
    <t>قلد السبع</t>
  </si>
  <si>
    <t>قلعه غربي</t>
  </si>
  <si>
    <t>كفردان</t>
  </si>
  <si>
    <t>كفردان - مزرعة آل سويدان - جبعا</t>
  </si>
  <si>
    <t>كفردان الغربي</t>
  </si>
  <si>
    <t>كفردبش</t>
  </si>
  <si>
    <t>لبوة</t>
  </si>
  <si>
    <t>مجدلون</t>
  </si>
  <si>
    <t>مزرعة آل سويدان</t>
  </si>
  <si>
    <t>مزرعة التوت</t>
  </si>
  <si>
    <t>مزرعة السيد</t>
  </si>
  <si>
    <t>مزرعة الضليل</t>
  </si>
  <si>
    <t>مزرعة بيت صليبي</t>
  </si>
  <si>
    <t>مزرعة بيت مشيك</t>
  </si>
  <si>
    <t>مزرعة بيت مشيك - قلد السبع - مزرعة التوت - رماسا -</t>
  </si>
  <si>
    <t>مزرعة بيت مطر</t>
  </si>
  <si>
    <t>مصنع الزهر</t>
  </si>
  <si>
    <t>معربون</t>
  </si>
  <si>
    <t>مقنة</t>
  </si>
  <si>
    <t>نبحا</t>
  </si>
  <si>
    <t>نبحا الحرفوش</t>
  </si>
  <si>
    <t>نبحا المحفارة</t>
  </si>
  <si>
    <t>نبحا حي الجامع</t>
  </si>
  <si>
    <t>نبحا قليلة</t>
  </si>
  <si>
    <t>نبي رشاده</t>
  </si>
  <si>
    <t>نبي شيت حي الجامع</t>
  </si>
  <si>
    <t>نبي شيت حي الجنوبي</t>
  </si>
  <si>
    <t>نبي شيت حي الشمالي</t>
  </si>
  <si>
    <t>نبي شيت حي العريض</t>
  </si>
  <si>
    <t>نبي شيت حي العقبه</t>
  </si>
  <si>
    <t>نبي شيت شرقي</t>
  </si>
  <si>
    <t>نبي شيت طبشار</t>
  </si>
  <si>
    <t>نبي شيت غربي</t>
  </si>
  <si>
    <t>نبي عثمان</t>
  </si>
  <si>
    <t>نحلة</t>
  </si>
  <si>
    <t>نقرة</t>
  </si>
  <si>
    <t>وادي الزين</t>
  </si>
  <si>
    <t>وادي الصفا الشرقي</t>
  </si>
  <si>
    <t>وادي المشمشة</t>
  </si>
  <si>
    <t>وادي فعرة</t>
  </si>
  <si>
    <t>يحفوفا</t>
  </si>
  <si>
    <t>يمونة</t>
  </si>
  <si>
    <t>يونين</t>
  </si>
  <si>
    <t>يونين الصوانيه</t>
  </si>
  <si>
    <t>يونين جنوبي</t>
  </si>
  <si>
    <t>يونين شرقي</t>
  </si>
  <si>
    <t>يونين شمالي</t>
  </si>
  <si>
    <t>يونين غربي</t>
  </si>
  <si>
    <t>برج قلويه</t>
  </si>
  <si>
    <t>برعشيت</t>
  </si>
  <si>
    <t>بنت جبيل حي البركه</t>
  </si>
  <si>
    <t>بنت جبيل حي الجامع</t>
  </si>
  <si>
    <t>بنت جبيل حي الحسينيه</t>
  </si>
  <si>
    <t>بنت جبيل حي الحوارة</t>
  </si>
  <si>
    <t>بنت جبيل حي عين الصغيره</t>
  </si>
  <si>
    <t>بيت ليف</t>
  </si>
  <si>
    <t>بيت ياحون</t>
  </si>
  <si>
    <t>تبنين الكاثوليك</t>
  </si>
  <si>
    <t>تبنين حي آل بري</t>
  </si>
  <si>
    <t>تبنين حي التحتاني</t>
  </si>
  <si>
    <t>تبنين حي الفوقاني</t>
  </si>
  <si>
    <t>جميجمة</t>
  </si>
  <si>
    <t>حاريص</t>
  </si>
  <si>
    <t>حانين</t>
  </si>
  <si>
    <t>حداثا</t>
  </si>
  <si>
    <t>خربة سلم</t>
  </si>
  <si>
    <t>دبل</t>
  </si>
  <si>
    <t>ديرانطار</t>
  </si>
  <si>
    <t>رامية</t>
  </si>
  <si>
    <t>رشاف</t>
  </si>
  <si>
    <t>رميش</t>
  </si>
  <si>
    <t>سلطانية</t>
  </si>
  <si>
    <t>شقرا</t>
  </si>
  <si>
    <t>صربين</t>
  </si>
  <si>
    <t>صفد البطيخ</t>
  </si>
  <si>
    <t>طيري</t>
  </si>
  <si>
    <t>عيتا الجبل (الزط)</t>
  </si>
  <si>
    <t>عيتا الشعب</t>
  </si>
  <si>
    <t>عيترون</t>
  </si>
  <si>
    <t>عين ابل</t>
  </si>
  <si>
    <t>عين ابل حي الدير</t>
  </si>
  <si>
    <t>عين ابل حي العين</t>
  </si>
  <si>
    <t>عين ابل حي الكنيسة</t>
  </si>
  <si>
    <t>غندورية</t>
  </si>
  <si>
    <t>فرون</t>
  </si>
  <si>
    <t>قلويه</t>
  </si>
  <si>
    <t>قوزح</t>
  </si>
  <si>
    <t>كفرا</t>
  </si>
  <si>
    <t>كفردونين</t>
  </si>
  <si>
    <t>كونين</t>
  </si>
  <si>
    <t>مارون الراس</t>
  </si>
  <si>
    <t>نبطية التحتا</t>
  </si>
  <si>
    <t>يارون</t>
  </si>
  <si>
    <t>ياطر</t>
  </si>
  <si>
    <t>ادونيس وسنور</t>
  </si>
  <si>
    <t>افقا</t>
  </si>
  <si>
    <t>اهمج</t>
  </si>
  <si>
    <t>بجه</t>
  </si>
  <si>
    <t>بحديدات</t>
  </si>
  <si>
    <t>بخعاز</t>
  </si>
  <si>
    <t>بربارة</t>
  </si>
  <si>
    <t>بزيون</t>
  </si>
  <si>
    <t>بشتليدا وفدار الفوقا</t>
  </si>
  <si>
    <t>بشللي</t>
  </si>
  <si>
    <t>بلاط</t>
  </si>
  <si>
    <t>بنتاعل</t>
  </si>
  <si>
    <t>بيت حباق</t>
  </si>
  <si>
    <t>ترتج</t>
  </si>
  <si>
    <t>جاج</t>
  </si>
  <si>
    <t>جبيل (م)</t>
  </si>
  <si>
    <t>جدايل</t>
  </si>
  <si>
    <t>جليسه</t>
  </si>
  <si>
    <t>جنة ومار سركيس</t>
  </si>
  <si>
    <t>حاقل</t>
  </si>
  <si>
    <t>حالات</t>
  </si>
  <si>
    <t>حبالين</t>
  </si>
  <si>
    <t>حجولا</t>
  </si>
  <si>
    <t>حصارات</t>
  </si>
  <si>
    <t>حصرايل</t>
  </si>
  <si>
    <t>حصون</t>
  </si>
  <si>
    <t>خاربة</t>
  </si>
  <si>
    <t>دملصا</t>
  </si>
  <si>
    <t>راس اسطا</t>
  </si>
  <si>
    <t>راموط</t>
  </si>
  <si>
    <t>ريحانة</t>
  </si>
  <si>
    <t>ساقية الخيط</t>
  </si>
  <si>
    <t>سرعيتا</t>
  </si>
  <si>
    <t>سقي رشميا</t>
  </si>
  <si>
    <t>شامات</t>
  </si>
  <si>
    <t>شموت</t>
  </si>
  <si>
    <t>شيخان</t>
  </si>
  <si>
    <t>طورزيا</t>
  </si>
  <si>
    <t>عاقورة الاهالي</t>
  </si>
  <si>
    <t>عاقورة المشايخ</t>
  </si>
  <si>
    <t>عبيدات</t>
  </si>
  <si>
    <t>علمات جنوبي</t>
  </si>
  <si>
    <t>علمات شمالي</t>
  </si>
  <si>
    <t>عمشيت</t>
  </si>
  <si>
    <t>عنايا وكفربعال</t>
  </si>
  <si>
    <t>عين الدلبة</t>
  </si>
  <si>
    <t>عين الشلال</t>
  </si>
  <si>
    <t>عين الصوانة</t>
  </si>
  <si>
    <t>عين الغويبه</t>
  </si>
  <si>
    <t>عين جرين</t>
  </si>
  <si>
    <t>عين كفاع</t>
  </si>
  <si>
    <t>غابات</t>
  </si>
  <si>
    <t>غرزوز</t>
  </si>
  <si>
    <t>غرفين</t>
  </si>
  <si>
    <t>غلبون</t>
  </si>
  <si>
    <t>فتري</t>
  </si>
  <si>
    <t>فدار التحتا</t>
  </si>
  <si>
    <t>فراط</t>
  </si>
  <si>
    <t>فرحت</t>
  </si>
  <si>
    <t>فغال</t>
  </si>
  <si>
    <t>فيدار</t>
  </si>
  <si>
    <t>قرطبا الجنوبية</t>
  </si>
  <si>
    <t>قرطبا الشمالية</t>
  </si>
  <si>
    <t>قرقريا</t>
  </si>
  <si>
    <t>قطارة</t>
  </si>
  <si>
    <t>قهمز</t>
  </si>
  <si>
    <t>كفر</t>
  </si>
  <si>
    <t>كفركده</t>
  </si>
  <si>
    <t>كفرمسحون</t>
  </si>
  <si>
    <t>كفون</t>
  </si>
  <si>
    <t>لاسا</t>
  </si>
  <si>
    <t>لحفد</t>
  </si>
  <si>
    <t>لقلوق</t>
  </si>
  <si>
    <t>مزاريب</t>
  </si>
  <si>
    <t>مزرعة السياد</t>
  </si>
  <si>
    <t>مشان</t>
  </si>
  <si>
    <t>مشمش</t>
  </si>
  <si>
    <t>معاد</t>
  </si>
  <si>
    <t>مغيره</t>
  </si>
  <si>
    <t>منصف</t>
  </si>
  <si>
    <t>ميفوق</t>
  </si>
  <si>
    <t>نهر ابراهيم</t>
  </si>
  <si>
    <t>هابيل</t>
  </si>
  <si>
    <t>يانوح</t>
  </si>
  <si>
    <t>انان</t>
  </si>
  <si>
    <t>بتدين اللقش</t>
  </si>
  <si>
    <t>بحنين وكفرتعلا</t>
  </si>
  <si>
    <t>بسري</t>
  </si>
  <si>
    <t>بصليا</t>
  </si>
  <si>
    <t>بكاسين</t>
  </si>
  <si>
    <t>بيصور</t>
  </si>
  <si>
    <t>تعيد</t>
  </si>
  <si>
    <t>جرمق</t>
  </si>
  <si>
    <t>جرنايا</t>
  </si>
  <si>
    <t>جنسنايا</t>
  </si>
  <si>
    <t>حرف</t>
  </si>
  <si>
    <t>حسانية</t>
  </si>
  <si>
    <t>حمصية</t>
  </si>
  <si>
    <t>حيتوله ووادي الليمون</t>
  </si>
  <si>
    <t>حيطورة</t>
  </si>
  <si>
    <t>روم</t>
  </si>
  <si>
    <t>ريحان</t>
  </si>
  <si>
    <t>ريمات وشقاديف</t>
  </si>
  <si>
    <t>زحلتا</t>
  </si>
  <si>
    <t>سجد</t>
  </si>
  <si>
    <t>سريرة</t>
  </si>
  <si>
    <t>سنايا</t>
  </si>
  <si>
    <t>شواليق</t>
  </si>
  <si>
    <t>صبّاح</t>
  </si>
  <si>
    <t>صفاريه</t>
  </si>
  <si>
    <t>صيدون</t>
  </si>
  <si>
    <t>عاريه</t>
  </si>
  <si>
    <t>عازور</t>
  </si>
  <si>
    <t>عرمتى</t>
  </si>
  <si>
    <t>عيشية</t>
  </si>
  <si>
    <t>عين المير (الاسطبل)</t>
  </si>
  <si>
    <t>عين مجدلين</t>
  </si>
  <si>
    <t>غباطية</t>
  </si>
  <si>
    <t>قطراني</t>
  </si>
  <si>
    <t>قطين وحيداب</t>
  </si>
  <si>
    <t>قيتولي</t>
  </si>
  <si>
    <t>كرخا</t>
  </si>
  <si>
    <t>كفرجرة</t>
  </si>
  <si>
    <t>كفرحونة</t>
  </si>
  <si>
    <t>كفرفالوس</t>
  </si>
  <si>
    <t>لبعا</t>
  </si>
  <si>
    <t>مجيدل</t>
  </si>
  <si>
    <t>محاربية</t>
  </si>
  <si>
    <t>مراح الحباس</t>
  </si>
  <si>
    <t>مزرعة المطحنة</t>
  </si>
  <si>
    <t>مشموشة</t>
  </si>
  <si>
    <t>مكنونية</t>
  </si>
  <si>
    <t>مليخ</t>
  </si>
  <si>
    <t>ميدان</t>
  </si>
  <si>
    <t>وادي بعنقودين</t>
  </si>
  <si>
    <t>وادي جزين</t>
  </si>
  <si>
    <t>ابو قمحة</t>
  </si>
  <si>
    <t>برغز</t>
  </si>
  <si>
    <t>حاصبيا (م)</t>
  </si>
  <si>
    <t>حاصبيّا حي السراي</t>
  </si>
  <si>
    <t>حاصبيّا حي العين</t>
  </si>
  <si>
    <t>حاصبيّا حي الفوقاني</t>
  </si>
  <si>
    <t>حاصبيّا حي صفيفة</t>
  </si>
  <si>
    <t>دلافة</t>
  </si>
  <si>
    <t>راشيا الفخار</t>
  </si>
  <si>
    <t>شبعا</t>
  </si>
  <si>
    <t>شبعا الشرقي</t>
  </si>
  <si>
    <t>شبعا الغربي</t>
  </si>
  <si>
    <t>عين جرفا</t>
  </si>
  <si>
    <t>عين قنيا</t>
  </si>
  <si>
    <t>فرديس</t>
  </si>
  <si>
    <t>كفرحمام</t>
  </si>
  <si>
    <t>كفرشوبا</t>
  </si>
  <si>
    <t>كفير الزيت</t>
  </si>
  <si>
    <t>كوكبا</t>
  </si>
  <si>
    <t>مجيدية</t>
  </si>
  <si>
    <t>مجيدية وماري</t>
  </si>
  <si>
    <t>مرج الزهور (حوش القنبعة)</t>
  </si>
  <si>
    <t>ميمس</t>
  </si>
  <si>
    <t>هبارية</t>
  </si>
  <si>
    <t>بكا</t>
  </si>
  <si>
    <t>بيت لهيا</t>
  </si>
  <si>
    <t>تنورة</t>
  </si>
  <si>
    <t>حلوة</t>
  </si>
  <si>
    <t>حوش القنعبة</t>
  </si>
  <si>
    <t>خربة روحا</t>
  </si>
  <si>
    <t>دير العشاير</t>
  </si>
  <si>
    <t>راشيّا الفوقا</t>
  </si>
  <si>
    <t>راشيّا حي الكواسبي</t>
  </si>
  <si>
    <t>راشيّا حي الميدان</t>
  </si>
  <si>
    <t>رفيد</t>
  </si>
  <si>
    <t>سلساتا</t>
  </si>
  <si>
    <t>ضهر الاحمر</t>
  </si>
  <si>
    <t>عقبة</t>
  </si>
  <si>
    <t>عيتا الفخار</t>
  </si>
  <si>
    <t>عيحا</t>
  </si>
  <si>
    <t>عين حرشة</t>
  </si>
  <si>
    <t>عين عرب</t>
  </si>
  <si>
    <t>عين عطا</t>
  </si>
  <si>
    <t>كفردنيس</t>
  </si>
  <si>
    <t>كفرقوق</t>
  </si>
  <si>
    <t>كفرمشكي</t>
  </si>
  <si>
    <t>مجدل بلهيص</t>
  </si>
  <si>
    <t>مدوخا</t>
  </si>
  <si>
    <t>ينطا</t>
  </si>
  <si>
    <t>ابلح</t>
  </si>
  <si>
    <t>الفرزل</t>
  </si>
  <si>
    <t>بر الياس</t>
  </si>
  <si>
    <t>بوارج</t>
  </si>
  <si>
    <t>تعلبايا</t>
  </si>
  <si>
    <t>تعنايل</t>
  </si>
  <si>
    <t>تل الاخضر</t>
  </si>
  <si>
    <t>توتيه</t>
  </si>
  <si>
    <t>جديتا</t>
  </si>
  <si>
    <t>جلالا</t>
  </si>
  <si>
    <t>حزرتا</t>
  </si>
  <si>
    <t>حوش الغنم</t>
  </si>
  <si>
    <t>حوش حالا</t>
  </si>
  <si>
    <t>حي الفيكاني</t>
  </si>
  <si>
    <t>دلهمية</t>
  </si>
  <si>
    <t>دير الغزال</t>
  </si>
  <si>
    <t>رعيت</t>
  </si>
  <si>
    <t>رياق</t>
  </si>
  <si>
    <t>رياق حي السلم</t>
  </si>
  <si>
    <t>زحلة (م)</t>
  </si>
  <si>
    <t>زحلة البربارة</t>
  </si>
  <si>
    <t>زحلة الراسية التحتا</t>
  </si>
  <si>
    <t>زحلة الراسية الفوقا</t>
  </si>
  <si>
    <t>زحلة الكرك</t>
  </si>
  <si>
    <t>زحلة الميدان الشرقي</t>
  </si>
  <si>
    <t>زحلة الميدان الغربي</t>
  </si>
  <si>
    <t>زحلة حوش الامراء</t>
  </si>
  <si>
    <t>زحلة حوش الزراعنة</t>
  </si>
  <si>
    <t>زحلة حي السيدة</t>
  </si>
  <si>
    <t>زحلة سيدة النجاة</t>
  </si>
  <si>
    <t>زحلة مار الياس</t>
  </si>
  <si>
    <t>زحلة مار انطونيوس</t>
  </si>
  <si>
    <t>زحلة مار مخايل</t>
  </si>
  <si>
    <t>زحلة معلقة</t>
  </si>
  <si>
    <t>زحلة معلقة شمالي</t>
  </si>
  <si>
    <t>زحلة وادي العرايش</t>
  </si>
  <si>
    <t>سعدنايل</t>
  </si>
  <si>
    <t>شتورا</t>
  </si>
  <si>
    <t>شهابية الفاعور</t>
  </si>
  <si>
    <t>علي النهري</t>
  </si>
  <si>
    <t>عنجر الوقف</t>
  </si>
  <si>
    <t>عنجر بتبياس</t>
  </si>
  <si>
    <t>عنجر حاجي جبلي</t>
  </si>
  <si>
    <t>عنجر خضر بك</t>
  </si>
  <si>
    <t>عنجر كابوسية</t>
  </si>
  <si>
    <t>عنجر يوغون اولوك</t>
  </si>
  <si>
    <t>عين كفرزبد</t>
  </si>
  <si>
    <t>فرزل التحتا</t>
  </si>
  <si>
    <t>فرزل الفوقا</t>
  </si>
  <si>
    <t>قاع الريم</t>
  </si>
  <si>
    <t>قب الياس</t>
  </si>
  <si>
    <t>قب الياس التحتا</t>
  </si>
  <si>
    <t>قب الياس الفوقا</t>
  </si>
  <si>
    <t>قوسايا</t>
  </si>
  <si>
    <t>كرمه</t>
  </si>
  <si>
    <t>كفرزبد</t>
  </si>
  <si>
    <t>ماسا</t>
  </si>
  <si>
    <t>مجدل عنجر</t>
  </si>
  <si>
    <t>مريجات</t>
  </si>
  <si>
    <t>مكسة</t>
  </si>
  <si>
    <t>ناصرية</t>
  </si>
  <si>
    <t>نبي ايلا</t>
  </si>
  <si>
    <t>وادي الدلم</t>
  </si>
  <si>
    <t>اجبع</t>
  </si>
  <si>
    <t>ارده</t>
  </si>
  <si>
    <t>اسلوت</t>
  </si>
  <si>
    <t>اصنون</t>
  </si>
  <si>
    <t>ايطو</t>
  </si>
  <si>
    <t>ايعال</t>
  </si>
  <si>
    <t>بحيرة</t>
  </si>
  <si>
    <t>بسلوقيط</t>
  </si>
  <si>
    <t>بشنين</t>
  </si>
  <si>
    <t>بنشعي</t>
  </si>
  <si>
    <t>بوسيط</t>
  </si>
  <si>
    <t>بيت عبيد</t>
  </si>
  <si>
    <t>بيت عوكر</t>
  </si>
  <si>
    <t>حارة الفوار</t>
  </si>
  <si>
    <t>حرف ارده</t>
  </si>
  <si>
    <t>حرف مزيارة</t>
  </si>
  <si>
    <t>حميص</t>
  </si>
  <si>
    <t>حيلان</t>
  </si>
  <si>
    <t>داريا - بشنين</t>
  </si>
  <si>
    <t>راس كيفا</t>
  </si>
  <si>
    <t>رشعين</t>
  </si>
  <si>
    <t>زغرتا حي السيدة الشرقي</t>
  </si>
  <si>
    <t>زغرتا حي السيده الغربي</t>
  </si>
  <si>
    <t>زغرتا حي الصليب الجنوبي</t>
  </si>
  <si>
    <t>زغرتا حي الصليب الشمالي</t>
  </si>
  <si>
    <t>زغرتا حي المعاصر</t>
  </si>
  <si>
    <t>سبعل</t>
  </si>
  <si>
    <t>سرعل</t>
  </si>
  <si>
    <t>عربة قزحيا</t>
  </si>
  <si>
    <t>عرجس</t>
  </si>
  <si>
    <t>عشاش</t>
  </si>
  <si>
    <t>علما</t>
  </si>
  <si>
    <t>عينطورين</t>
  </si>
  <si>
    <t>قادريه</t>
  </si>
  <si>
    <t>قره باش</t>
  </si>
  <si>
    <t>كرم سده</t>
  </si>
  <si>
    <t>كفرحورا</t>
  </si>
  <si>
    <t>كفردلاقوس</t>
  </si>
  <si>
    <t>كفرزينا</t>
  </si>
  <si>
    <t>كفرشخنا</t>
  </si>
  <si>
    <t>كفرصغاب</t>
  </si>
  <si>
    <t>كفرفو</t>
  </si>
  <si>
    <t>كفرياشيت</t>
  </si>
  <si>
    <t>مجدليا</t>
  </si>
  <si>
    <t>مرياطا</t>
  </si>
  <si>
    <t>مزرعة التفاح</t>
  </si>
  <si>
    <t>مزرعة النهر</t>
  </si>
  <si>
    <t>مزرعة حريقص</t>
  </si>
  <si>
    <t>مزرعة حوقا</t>
  </si>
  <si>
    <t>مزرعة فريدس</t>
  </si>
  <si>
    <t>مزيارة</t>
  </si>
  <si>
    <t>ارزون</t>
  </si>
  <si>
    <t>باتوليه</t>
  </si>
  <si>
    <t>باريش</t>
  </si>
  <si>
    <t>بازورية</t>
  </si>
  <si>
    <t>بافلية</t>
  </si>
  <si>
    <t>بثتيات</t>
  </si>
  <si>
    <t>بدياس</t>
  </si>
  <si>
    <t>برج الشمالي</t>
  </si>
  <si>
    <t>برج رحال</t>
  </si>
  <si>
    <t>برغيلة</t>
  </si>
  <si>
    <t>بياض</t>
  </si>
  <si>
    <t>جبال البطم</t>
  </si>
  <si>
    <t>جبين</t>
  </si>
  <si>
    <t>جناته</t>
  </si>
  <si>
    <t>جويا</t>
  </si>
  <si>
    <t>حلوسية</t>
  </si>
  <si>
    <t>حميري</t>
  </si>
  <si>
    <t>حناوي</t>
  </si>
  <si>
    <t>حنية</t>
  </si>
  <si>
    <t>دبعال</t>
  </si>
  <si>
    <t>دردغيا</t>
  </si>
  <si>
    <t>دير عامص</t>
  </si>
  <si>
    <t>دير قانون العين</t>
  </si>
  <si>
    <t>دير قانون النهر</t>
  </si>
  <si>
    <t>دير كيفا</t>
  </si>
  <si>
    <t>رشكنانيه</t>
  </si>
  <si>
    <t>رمادية</t>
  </si>
  <si>
    <t>زبقين</t>
  </si>
  <si>
    <t>زلوطية</t>
  </si>
  <si>
    <t>سلعا</t>
  </si>
  <si>
    <t>سماعية</t>
  </si>
  <si>
    <t>شبريحا</t>
  </si>
  <si>
    <t>شحور</t>
  </si>
  <si>
    <t>شعيتية</t>
  </si>
  <si>
    <t>شمع</t>
  </si>
  <si>
    <t>شهابية</t>
  </si>
  <si>
    <t>شيحين</t>
  </si>
  <si>
    <t>صديقين</t>
  </si>
  <si>
    <t>صريفا</t>
  </si>
  <si>
    <t>صور  (م)</t>
  </si>
  <si>
    <t>صور الرشيدية</t>
  </si>
  <si>
    <t>صور بساتين</t>
  </si>
  <si>
    <t>صور حي الارثوذكس</t>
  </si>
  <si>
    <t>صور حي الجامع</t>
  </si>
  <si>
    <t>صور حي الجورة</t>
  </si>
  <si>
    <t>صور حي الحسينية</t>
  </si>
  <si>
    <t>صور حي الكاثوليك</t>
  </si>
  <si>
    <t>صور حي المصاروي</t>
  </si>
  <si>
    <t>صور حي المنارة</t>
  </si>
  <si>
    <t>صور حي الموارنة</t>
  </si>
  <si>
    <t>طورا</t>
  </si>
  <si>
    <t>طير حرفا</t>
  </si>
  <si>
    <t>طير دبا</t>
  </si>
  <si>
    <t>طيرفلسيه</t>
  </si>
  <si>
    <t>ظهيرة</t>
  </si>
  <si>
    <t>عباسية</t>
  </si>
  <si>
    <t>علما الشعب</t>
  </si>
  <si>
    <t>عيتيت</t>
  </si>
  <si>
    <t>عين ابو عبد الله</t>
  </si>
  <si>
    <t>عين الزرقا</t>
  </si>
  <si>
    <t>عين بعال</t>
  </si>
  <si>
    <t>قانا</t>
  </si>
  <si>
    <t>قليلة</t>
  </si>
  <si>
    <t>مالكية السهل</t>
  </si>
  <si>
    <t>مجادل</t>
  </si>
  <si>
    <t>مجدلزون</t>
  </si>
  <si>
    <t>محرونه</t>
  </si>
  <si>
    <t>مروحين</t>
  </si>
  <si>
    <t>مزرعة المشرف</t>
  </si>
  <si>
    <t>معركة</t>
  </si>
  <si>
    <t>معروب</t>
  </si>
  <si>
    <t>منصوري</t>
  </si>
  <si>
    <t>ناقورة</t>
  </si>
  <si>
    <t>نفاخية</t>
  </si>
  <si>
    <t>وادي جيلو</t>
  </si>
  <si>
    <t>يارين</t>
  </si>
  <si>
    <t>ارزي</t>
  </si>
  <si>
    <t>اركي</t>
  </si>
  <si>
    <t>انصارية</t>
  </si>
  <si>
    <t>بابلية</t>
  </si>
  <si>
    <t>برامية</t>
  </si>
  <si>
    <t>برته</t>
  </si>
  <si>
    <t>بقسطة</t>
  </si>
  <si>
    <t>بنعفول</t>
  </si>
  <si>
    <t>بيسارية</t>
  </si>
  <si>
    <t>تفاحتا</t>
  </si>
  <si>
    <t>جنجلاية</t>
  </si>
  <si>
    <t>حارة صيدا</t>
  </si>
  <si>
    <t>حجة</t>
  </si>
  <si>
    <t>خرطوم</t>
  </si>
  <si>
    <t>خزيز</t>
  </si>
  <si>
    <t>درب السيم</t>
  </si>
  <si>
    <t>زرارية</t>
  </si>
  <si>
    <t>زغدرايا</t>
  </si>
  <si>
    <t>زيتا</t>
  </si>
  <si>
    <t>سكسكية</t>
  </si>
  <si>
    <t>صالحية</t>
  </si>
  <si>
    <t>صرفند</t>
  </si>
  <si>
    <t>صيدا (م)</t>
  </si>
  <si>
    <t>صيدا الدكرمان</t>
  </si>
  <si>
    <t>صيدا الزويتيني</t>
  </si>
  <si>
    <t>صيدا السبيل</t>
  </si>
  <si>
    <t>صيدا السراي</t>
  </si>
  <si>
    <t>صيدا الشارع</t>
  </si>
  <si>
    <t>صيدا القناية</t>
  </si>
  <si>
    <t>صيدا الكشك</t>
  </si>
  <si>
    <t>صيدا الكنان</t>
  </si>
  <si>
    <t>صيدا المسالخية</t>
  </si>
  <si>
    <t>صيدا الوسطاني</t>
  </si>
  <si>
    <t>صيدا رجال الاربعين</t>
  </si>
  <si>
    <t>صيدا مار نقولا</t>
  </si>
  <si>
    <t>صيدا مكسر العبد</t>
  </si>
  <si>
    <t>طنبوريت</t>
  </si>
  <si>
    <t>عبرا</t>
  </si>
  <si>
    <t>عدلون</t>
  </si>
  <si>
    <t>عدوسية</t>
  </si>
  <si>
    <t>عرب الجل</t>
  </si>
  <si>
    <t>عرب طبايا</t>
  </si>
  <si>
    <t>عقتنيت</t>
  </si>
  <si>
    <t>عنقون</t>
  </si>
  <si>
    <t>عين الدلب</t>
  </si>
  <si>
    <t>غازية</t>
  </si>
  <si>
    <t>غسانية</t>
  </si>
  <si>
    <t>قعقعية الصنوبر</t>
  </si>
  <si>
    <t>قناريت</t>
  </si>
  <si>
    <t>قنيطرة</t>
  </si>
  <si>
    <t>كفربيت</t>
  </si>
  <si>
    <t>كفرحتا</t>
  </si>
  <si>
    <t>كفرشلال</t>
  </si>
  <si>
    <t>كفرملكي</t>
  </si>
  <si>
    <t>كوثرية السياد</t>
  </si>
  <si>
    <t>لوبية</t>
  </si>
  <si>
    <t>مجدليون</t>
  </si>
  <si>
    <t>مروانية</t>
  </si>
  <si>
    <t>معمرية</t>
  </si>
  <si>
    <t>مغدوشة</t>
  </si>
  <si>
    <t>مية ومية</t>
  </si>
  <si>
    <t>نجارية</t>
  </si>
  <si>
    <t>طرابلس (م)</t>
  </si>
  <si>
    <t>طرابلس التبانة</t>
  </si>
  <si>
    <t>طرابلس التل</t>
  </si>
  <si>
    <t>طرابلس الحدادين</t>
  </si>
  <si>
    <t>طرابلس الحديد</t>
  </si>
  <si>
    <t>طرابلس الرمانة</t>
  </si>
  <si>
    <t>طرابلس الزاهرية</t>
  </si>
  <si>
    <t>طرابلس السويقة</t>
  </si>
  <si>
    <t>طرابلس القبة</t>
  </si>
  <si>
    <t>طرابلس المهاترة</t>
  </si>
  <si>
    <t>طرابلس النوري</t>
  </si>
  <si>
    <t>قلمون</t>
  </si>
  <si>
    <t>مينا طرابلس</t>
  </si>
  <si>
    <t>اغميد</t>
  </si>
  <si>
    <t>الشويفات</t>
  </si>
  <si>
    <t>بتاتر</t>
  </si>
  <si>
    <t>بحمدون الضيعة</t>
  </si>
  <si>
    <t>بحمدون المحطة</t>
  </si>
  <si>
    <t>بحوارة</t>
  </si>
  <si>
    <t>بخشتيه</t>
  </si>
  <si>
    <t>بدادون</t>
  </si>
  <si>
    <t>بدغان</t>
  </si>
  <si>
    <t>بساتين (فساقين)</t>
  </si>
  <si>
    <t>بسرين</t>
  </si>
  <si>
    <t>بسوس</t>
  </si>
  <si>
    <t>بشامون</t>
  </si>
  <si>
    <t>بطلون</t>
  </si>
  <si>
    <t>بعورته</t>
  </si>
  <si>
    <t>بليبل</t>
  </si>
  <si>
    <t>بمكين</t>
  </si>
  <si>
    <t>بمهريه</t>
  </si>
  <si>
    <t>بنيه</t>
  </si>
  <si>
    <t>بوزريده</t>
  </si>
  <si>
    <t>تعزانية</t>
  </si>
  <si>
    <t>جسر القاضي</t>
  </si>
  <si>
    <t>حبرمون</t>
  </si>
  <si>
    <t>حومال</t>
  </si>
  <si>
    <t>دفون</t>
  </si>
  <si>
    <t>دقون</t>
  </si>
  <si>
    <t>دوير الرمان</t>
  </si>
  <si>
    <t>دير قوبل</t>
  </si>
  <si>
    <t>رجمة</t>
  </si>
  <si>
    <t>رشميا</t>
  </si>
  <si>
    <t>رمحالا</t>
  </si>
  <si>
    <t>رملية</t>
  </si>
  <si>
    <t>رويسة النعمان</t>
  </si>
  <si>
    <t>سرحمول</t>
  </si>
  <si>
    <t>سلفايا</t>
  </si>
  <si>
    <t>سوق الغرب</t>
  </si>
  <si>
    <t>شارون</t>
  </si>
  <si>
    <t>شاناي</t>
  </si>
  <si>
    <t>شرتون</t>
  </si>
  <si>
    <t>شملان</t>
  </si>
  <si>
    <t>شويفات حي الامراء</t>
  </si>
  <si>
    <t>شويفات حي العمروسية</t>
  </si>
  <si>
    <t>شويفات حي القبة</t>
  </si>
  <si>
    <t>صوفر</t>
  </si>
  <si>
    <t>عاليه (م)</t>
  </si>
  <si>
    <t>عاليه شمالي</t>
  </si>
  <si>
    <t>عاليه غربي</t>
  </si>
  <si>
    <t>عاليه قبلي</t>
  </si>
  <si>
    <t>عاليه وسطاني</t>
  </si>
  <si>
    <t>عبيه</t>
  </si>
  <si>
    <t>عرمون</t>
  </si>
  <si>
    <t>عزونيه</t>
  </si>
  <si>
    <t>عيتات</t>
  </si>
  <si>
    <t>عين الجديدة</t>
  </si>
  <si>
    <t>عين الحلزون</t>
  </si>
  <si>
    <t>عين السيدة (عين جويق)</t>
  </si>
  <si>
    <t>عين الفريدس</t>
  </si>
  <si>
    <t>عين المرج</t>
  </si>
  <si>
    <t>عين تراز</t>
  </si>
  <si>
    <t>عين داره</t>
  </si>
  <si>
    <t>عين درافيل</t>
  </si>
  <si>
    <t>عين عنوب</t>
  </si>
  <si>
    <t>عين كسور</t>
  </si>
  <si>
    <t>عيناب</t>
  </si>
  <si>
    <t>غابون</t>
  </si>
  <si>
    <t>قماطية</t>
  </si>
  <si>
    <t>كحالة</t>
  </si>
  <si>
    <t>كفرعميه</t>
  </si>
  <si>
    <t>كفرمتى</t>
  </si>
  <si>
    <t>كيفون</t>
  </si>
  <si>
    <t>مجدل بعنا</t>
  </si>
  <si>
    <t>مشرفه</t>
  </si>
  <si>
    <t>معصريتي</t>
  </si>
  <si>
    <t>اكروم</t>
  </si>
  <si>
    <t>البساتين</t>
  </si>
  <si>
    <t>البقيعة</t>
  </si>
  <si>
    <t>السمونيه</t>
  </si>
  <si>
    <t>الشيخ عياش</t>
  </si>
  <si>
    <t>العماير</t>
  </si>
  <si>
    <t>العواده</t>
  </si>
  <si>
    <t>الهيشه</t>
  </si>
  <si>
    <t>ايلات</t>
  </si>
  <si>
    <t>ببنين</t>
  </si>
  <si>
    <t>برج</t>
  </si>
  <si>
    <t>برج العرب</t>
  </si>
  <si>
    <t>برقايل</t>
  </si>
  <si>
    <t>بزال</t>
  </si>
  <si>
    <t>بزبينا</t>
  </si>
  <si>
    <t>بقرزلا</t>
  </si>
  <si>
    <t>بقيعة</t>
  </si>
  <si>
    <t>بني صخر</t>
  </si>
  <si>
    <t>بيت الحاج</t>
  </si>
  <si>
    <t>بيت الحوش</t>
  </si>
  <si>
    <t>بيت ايوب</t>
  </si>
  <si>
    <t>بيت ملات</t>
  </si>
  <si>
    <t>بيت يونس</t>
  </si>
  <si>
    <t>بينو</t>
  </si>
  <si>
    <t>تشاع</t>
  </si>
  <si>
    <t>تكريت</t>
  </si>
  <si>
    <t>تل بيبي</t>
  </si>
  <si>
    <t>تل بيره</t>
  </si>
  <si>
    <t>تل حميرا</t>
  </si>
  <si>
    <t>تل عباس الشرقي</t>
  </si>
  <si>
    <t>تل عباس الغربي</t>
  </si>
  <si>
    <t>تل معيان</t>
  </si>
  <si>
    <t>تلة</t>
  </si>
  <si>
    <t>تليل</t>
  </si>
  <si>
    <t>جبرايل</t>
  </si>
  <si>
    <t>جبل المنصوره</t>
  </si>
  <si>
    <t>جديدة الجومه</t>
  </si>
  <si>
    <t>جديدة القيطع</t>
  </si>
  <si>
    <t>جرمنايا</t>
  </si>
  <si>
    <t>حبشيت</t>
  </si>
  <si>
    <t>حرار</t>
  </si>
  <si>
    <t>حكر الشيخ طابا</t>
  </si>
  <si>
    <t>حكر الضاهري</t>
  </si>
  <si>
    <t>حلبا</t>
  </si>
  <si>
    <t>حميرة</t>
  </si>
  <si>
    <t>حنيدر</t>
  </si>
  <si>
    <t>حوشب</t>
  </si>
  <si>
    <t>حويش</t>
  </si>
  <si>
    <t>حيزوق</t>
  </si>
  <si>
    <t>حيصا</t>
  </si>
  <si>
    <t>خربة داوود</t>
  </si>
  <si>
    <t>خربة شار</t>
  </si>
  <si>
    <t>خريبة الجرد</t>
  </si>
  <si>
    <t>خريبة الجندي</t>
  </si>
  <si>
    <t>خط البترول</t>
  </si>
  <si>
    <t>دارين</t>
  </si>
  <si>
    <t>دبابيه</t>
  </si>
  <si>
    <t>دغلي</t>
  </si>
  <si>
    <t>دنبو</t>
  </si>
  <si>
    <t>دورة</t>
  </si>
  <si>
    <t>دوسا</t>
  </si>
  <si>
    <t>دوير عدوية</t>
  </si>
  <si>
    <t>دير جنين</t>
  </si>
  <si>
    <t>دير دلوم</t>
  </si>
  <si>
    <t>رامة</t>
  </si>
  <si>
    <t>رجم عيسى</t>
  </si>
  <si>
    <t>رحبه</t>
  </si>
  <si>
    <t>رماح</t>
  </si>
  <si>
    <t>زواريب</t>
  </si>
  <si>
    <t>زوق الحبالصة</t>
  </si>
  <si>
    <t>زوق الحدارة</t>
  </si>
  <si>
    <t>زوق الحصنيه</t>
  </si>
  <si>
    <t>زوق المقشرين</t>
  </si>
  <si>
    <t>سرار</t>
  </si>
  <si>
    <t>سعدين</t>
  </si>
  <si>
    <t>سفينة الدريب</t>
  </si>
  <si>
    <t>سفينة القيطع</t>
  </si>
  <si>
    <t>سماقية</t>
  </si>
  <si>
    <t>سنديانة زيدان</t>
  </si>
  <si>
    <t>سهلة</t>
  </si>
  <si>
    <t>سيسوق</t>
  </si>
  <si>
    <t>شان</t>
  </si>
  <si>
    <t>شدرا</t>
  </si>
  <si>
    <t>شربيلا</t>
  </si>
  <si>
    <t>شقدوف</t>
  </si>
  <si>
    <t>شيخ زناد</t>
  </si>
  <si>
    <t>شيخ طابا</t>
  </si>
  <si>
    <t>شيخ محمد</t>
  </si>
  <si>
    <t>شيخلار</t>
  </si>
  <si>
    <t>ضهر القنبر</t>
  </si>
  <si>
    <t>ضهر ليسينه</t>
  </si>
  <si>
    <t>عبدة</t>
  </si>
  <si>
    <t>عبودية</t>
  </si>
  <si>
    <t>عدبل</t>
  </si>
  <si>
    <t>عرقا</t>
  </si>
  <si>
    <t>عريضة</t>
  </si>
  <si>
    <t>عكار العتيقة</t>
  </si>
  <si>
    <t>عمارة البيكات</t>
  </si>
  <si>
    <t>عماره</t>
  </si>
  <si>
    <t>عندقت</t>
  </si>
  <si>
    <t>عوينات</t>
  </si>
  <si>
    <t>عيات</t>
  </si>
  <si>
    <t>عيدمون</t>
  </si>
  <si>
    <t>عين الزيت</t>
  </si>
  <si>
    <t>عين تنتا</t>
  </si>
  <si>
    <t>عين يعقوب</t>
  </si>
  <si>
    <t>عيون الغزلان</t>
  </si>
  <si>
    <t>غزيله</t>
  </si>
  <si>
    <t>فرض</t>
  </si>
  <si>
    <t>فريدس</t>
  </si>
  <si>
    <t>فنيدق</t>
  </si>
  <si>
    <t>قبة شمرا</t>
  </si>
  <si>
    <t>قبعيت</t>
  </si>
  <si>
    <t>قبولا</t>
  </si>
  <si>
    <t>قبيات الذوق</t>
  </si>
  <si>
    <t>قبيات الضهر</t>
  </si>
  <si>
    <t>قبيات الغربية</t>
  </si>
  <si>
    <t>قبيات القطلبه</t>
  </si>
  <si>
    <t>قبيات غوايا</t>
  </si>
  <si>
    <t>قبيات مختلف</t>
  </si>
  <si>
    <t>قبيات مرتموره</t>
  </si>
  <si>
    <t>قرقف</t>
  </si>
  <si>
    <t>قرنة</t>
  </si>
  <si>
    <t>قريات</t>
  </si>
  <si>
    <t>قشلق</t>
  </si>
  <si>
    <t>قلود الباقيه</t>
  </si>
  <si>
    <t>قليعات</t>
  </si>
  <si>
    <t>قنطرة</t>
  </si>
  <si>
    <t>قنيا</t>
  </si>
  <si>
    <t>كرم زبدين</t>
  </si>
  <si>
    <t>كرم عصفور</t>
  </si>
  <si>
    <t>كروم العرب</t>
  </si>
  <si>
    <t>كفر الفتوح</t>
  </si>
  <si>
    <t>كفرتون</t>
  </si>
  <si>
    <t>كفرحره</t>
  </si>
  <si>
    <t>كفرنون</t>
  </si>
  <si>
    <t>كواشره</t>
  </si>
  <si>
    <t>كوشا</t>
  </si>
  <si>
    <t>كويخات</t>
  </si>
  <si>
    <t>مار توما</t>
  </si>
  <si>
    <t>مجدلا</t>
  </si>
  <si>
    <t>محمرة</t>
  </si>
  <si>
    <t>مراح الخوخ</t>
  </si>
  <si>
    <t>مزرعة بلده</t>
  </si>
  <si>
    <t>مزرعة بيت غطاس</t>
  </si>
  <si>
    <t>مسعوديه</t>
  </si>
  <si>
    <t>مشتى حسن</t>
  </si>
  <si>
    <t>مشتى حمود</t>
  </si>
  <si>
    <t>مشحا</t>
  </si>
  <si>
    <t>مشيلحة</t>
  </si>
  <si>
    <t>مقيبلة</t>
  </si>
  <si>
    <t>مقيطع</t>
  </si>
  <si>
    <t>ممنع</t>
  </si>
  <si>
    <t>منجز</t>
  </si>
  <si>
    <t>منيارة</t>
  </si>
  <si>
    <t>مونسه</t>
  </si>
  <si>
    <t>نفيسه</t>
  </si>
  <si>
    <t>نهريه وبستان الحرش</t>
  </si>
  <si>
    <t>نوره</t>
  </si>
  <si>
    <t>هد</t>
  </si>
  <si>
    <t>هيتلا</t>
  </si>
  <si>
    <t>وادي الجاموس</t>
  </si>
  <si>
    <t>وادي الحور</t>
  </si>
  <si>
    <t>وادي خالد</t>
  </si>
  <si>
    <t>ادما والدفنه</t>
  </si>
  <si>
    <t>اغبة</t>
  </si>
  <si>
    <t>بزحل</t>
  </si>
  <si>
    <t>بزمار</t>
  </si>
  <si>
    <t>بطحا</t>
  </si>
  <si>
    <t>بقعاتا عشقوت</t>
  </si>
  <si>
    <t>بقعاتا كنعان</t>
  </si>
  <si>
    <t>بقعتوتا</t>
  </si>
  <si>
    <t>بلونة</t>
  </si>
  <si>
    <t>بوار</t>
  </si>
  <si>
    <t>جديدة غزير</t>
  </si>
  <si>
    <t>جعيتا</t>
  </si>
  <si>
    <t>جورة الترمس</t>
  </si>
  <si>
    <t>جورة بدران</t>
  </si>
  <si>
    <t>جونية</t>
  </si>
  <si>
    <t>جونيه حارة صخر</t>
  </si>
  <si>
    <t>جونيه ساحل علما</t>
  </si>
  <si>
    <t>جونيه صربا</t>
  </si>
  <si>
    <t>جونيه غادير</t>
  </si>
  <si>
    <t>حراجل</t>
  </si>
  <si>
    <t>حريصا</t>
  </si>
  <si>
    <t>حصين</t>
  </si>
  <si>
    <t>حياطة</t>
  </si>
  <si>
    <t>درعون</t>
  </si>
  <si>
    <t>دلبتا</t>
  </si>
  <si>
    <t>ذوق مصبح</t>
  </si>
  <si>
    <t>ذوق مكايل</t>
  </si>
  <si>
    <t>رعشين</t>
  </si>
  <si>
    <t>ريفون</t>
  </si>
  <si>
    <t>زعيتره</t>
  </si>
  <si>
    <t>زيتون</t>
  </si>
  <si>
    <t>سهيلة</t>
  </si>
  <si>
    <t>شحتول</t>
  </si>
  <si>
    <t>شننعير</t>
  </si>
  <si>
    <t>طبرجا</t>
  </si>
  <si>
    <t>عبرا وشان</t>
  </si>
  <si>
    <t>عجلتون</t>
  </si>
  <si>
    <t>عذره والعذر</t>
  </si>
  <si>
    <t>عشقوت</t>
  </si>
  <si>
    <t>عقيبة</t>
  </si>
  <si>
    <t>عين الريحانة</t>
  </si>
  <si>
    <t>غبالة</t>
  </si>
  <si>
    <t>غدراس</t>
  </si>
  <si>
    <t>غزير</t>
  </si>
  <si>
    <t>غزير الجامع</t>
  </si>
  <si>
    <t>غزير القناة</t>
  </si>
  <si>
    <t>غزير المعاملتين</t>
  </si>
  <si>
    <t>غوسطا</t>
  </si>
  <si>
    <t>غينة</t>
  </si>
  <si>
    <t>فاريا</t>
  </si>
  <si>
    <t>فتقا</t>
  </si>
  <si>
    <t>فيطرون</t>
  </si>
  <si>
    <t>كفرذبيان</t>
  </si>
  <si>
    <t>كفرياسين</t>
  </si>
  <si>
    <t>مرادية</t>
  </si>
  <si>
    <t>معراب</t>
  </si>
  <si>
    <t>معيصرة</t>
  </si>
  <si>
    <t>ميروبا</t>
  </si>
  <si>
    <t>نموره وكفرجربف</t>
  </si>
  <si>
    <t>نهر الذهب</t>
  </si>
  <si>
    <t>هريريا وقطين</t>
  </si>
  <si>
    <t>وطى الجوز</t>
  </si>
  <si>
    <t>يحشوش</t>
  </si>
  <si>
    <t>ابل السقي</t>
  </si>
  <si>
    <t>الخيام</t>
  </si>
  <si>
    <t>برج الملوك</t>
  </si>
  <si>
    <t>بليدا</t>
  </si>
  <si>
    <t>بني حيان</t>
  </si>
  <si>
    <t>تولين</t>
  </si>
  <si>
    <t>جديدة حي السراي</t>
  </si>
  <si>
    <t>جديدة حي العيون</t>
  </si>
  <si>
    <t>جديدة حي القلعة</t>
  </si>
  <si>
    <t>جديدة حي المدارس</t>
  </si>
  <si>
    <t>جديدة مرجعيون</t>
  </si>
  <si>
    <t>حولا</t>
  </si>
  <si>
    <t>خيام جنوبي</t>
  </si>
  <si>
    <t>خيام شرقي</t>
  </si>
  <si>
    <t>خيام شمالي</t>
  </si>
  <si>
    <t>خيام غربي</t>
  </si>
  <si>
    <t>دبين</t>
  </si>
  <si>
    <t>دير سريان</t>
  </si>
  <si>
    <t>دير ميماس</t>
  </si>
  <si>
    <t>رب الثلاثين</t>
  </si>
  <si>
    <t>سردا وعمرا</t>
  </si>
  <si>
    <t>طلوسة</t>
  </si>
  <si>
    <t>عدشيت القصير</t>
  </si>
  <si>
    <t>عديسة</t>
  </si>
  <si>
    <t>قبريخا</t>
  </si>
  <si>
    <t>قصير</t>
  </si>
  <si>
    <t>قليعة</t>
  </si>
  <si>
    <t>قنطارة</t>
  </si>
  <si>
    <t>كفركلا</t>
  </si>
  <si>
    <t>مجدل سلم</t>
  </si>
  <si>
    <t>محيبيب</t>
  </si>
  <si>
    <t>مرجعيون (م)</t>
  </si>
  <si>
    <t>مركبا</t>
  </si>
  <si>
    <t>ميس الجبل</t>
  </si>
  <si>
    <t>ميس الجبل جنوبي</t>
  </si>
  <si>
    <t>ميس الجبل شرقي</t>
  </si>
  <si>
    <t>ميس الجبل شمالي</t>
  </si>
  <si>
    <t>ميس الجبل غربي</t>
  </si>
  <si>
    <t>وزاني</t>
  </si>
  <si>
    <t>المتن_الشمالي</t>
  </si>
  <si>
    <t>خارج_لبنان</t>
  </si>
  <si>
    <t>غير_محدد</t>
  </si>
  <si>
    <t>البص</t>
  </si>
  <si>
    <t>بلدات النفوس</t>
  </si>
  <si>
    <t>ادة</t>
  </si>
  <si>
    <t>البنرون (م)</t>
  </si>
  <si>
    <t>الجندي</t>
  </si>
  <si>
    <t>الدوق</t>
  </si>
  <si>
    <t>العلالي</t>
  </si>
  <si>
    <t>الفتيحات</t>
  </si>
  <si>
    <t>الهري</t>
  </si>
  <si>
    <t>برزقين</t>
  </si>
  <si>
    <t>بساتين العصي</t>
  </si>
  <si>
    <t>بسبينا</t>
  </si>
  <si>
    <t>بصة</t>
  </si>
  <si>
    <t>بلعة</t>
  </si>
  <si>
    <t>جورات</t>
  </si>
  <si>
    <t>دير مارساسين</t>
  </si>
  <si>
    <t>راشكدة</t>
  </si>
  <si>
    <t>رسكين</t>
  </si>
  <si>
    <t>شناطا</t>
  </si>
  <si>
    <t>صفار</t>
  </si>
  <si>
    <t>ضهر القطلب</t>
  </si>
  <si>
    <t>عرطز</t>
  </si>
  <si>
    <t>عين الراحة</t>
  </si>
  <si>
    <t>قرنة المراح</t>
  </si>
  <si>
    <t>قرنعون</t>
  </si>
  <si>
    <t>قلعة المسيلحة</t>
  </si>
  <si>
    <t>كور الجندي</t>
  </si>
  <si>
    <t>مدفون</t>
  </si>
  <si>
    <t>مزرعة بيت كساب</t>
  </si>
  <si>
    <t>مسرح</t>
  </si>
  <si>
    <t>هربونو</t>
  </si>
  <si>
    <t>وادي تنورين</t>
  </si>
  <si>
    <t>ياريتا</t>
  </si>
  <si>
    <t>الجراحية</t>
  </si>
  <si>
    <t>الجميزة</t>
  </si>
  <si>
    <t>الحماره</t>
  </si>
  <si>
    <t>الخيارة</t>
  </si>
  <si>
    <t>الدكوي</t>
  </si>
  <si>
    <t>الراشدية</t>
  </si>
  <si>
    <t>الروضة</t>
  </si>
  <si>
    <t>السلطان يعقوب التحتا</t>
  </si>
  <si>
    <t>السلطان يعقوب الفوقا</t>
  </si>
  <si>
    <t>الشرقية</t>
  </si>
  <si>
    <t>الشميسة</t>
  </si>
  <si>
    <t>الشيخ حسن</t>
  </si>
  <si>
    <t>الصويري</t>
  </si>
  <si>
    <t>القادرية</t>
  </si>
  <si>
    <t>القرعون</t>
  </si>
  <si>
    <t>المرج</t>
  </si>
  <si>
    <t>المنارة</t>
  </si>
  <si>
    <t>المنصورة</t>
  </si>
  <si>
    <t>النبي زريق</t>
  </si>
  <si>
    <t>تل ذنوب الجديدة</t>
  </si>
  <si>
    <t>حوش الصعلوك</t>
  </si>
  <si>
    <t>حوش عميق</t>
  </si>
  <si>
    <t>دير طحيش</t>
  </si>
  <si>
    <t>عبدالفتاح</t>
  </si>
  <si>
    <t>عين الجوزة</t>
  </si>
  <si>
    <t>كامداللوز</t>
  </si>
  <si>
    <t>لوسيا</t>
  </si>
  <si>
    <t>نبع الخريزات</t>
  </si>
  <si>
    <t>الباروك</t>
  </si>
  <si>
    <t>البطال</t>
  </si>
  <si>
    <t>البيرة</t>
  </si>
  <si>
    <t>الجاهلية</t>
  </si>
  <si>
    <t>الجديدة</t>
  </si>
  <si>
    <t>الجعايل</t>
  </si>
  <si>
    <t>الجليلية</t>
  </si>
  <si>
    <t>الجميلية</t>
  </si>
  <si>
    <t>الجية</t>
  </si>
  <si>
    <t>الحارة</t>
  </si>
  <si>
    <t>الخريبة</t>
  </si>
  <si>
    <t>الدامور</t>
  </si>
  <si>
    <t>الدبشة(اقليم الخروب)</t>
  </si>
  <si>
    <t>الدبشة(بعقلين)</t>
  </si>
  <si>
    <t>الدبية</t>
  </si>
  <si>
    <t>الدلهمية</t>
  </si>
  <si>
    <t>الرميلة</t>
  </si>
  <si>
    <t>الزعرورية</t>
  </si>
  <si>
    <t>الزيتونة</t>
  </si>
  <si>
    <t>السرعونية</t>
  </si>
  <si>
    <t>السعديات</t>
  </si>
  <si>
    <t>السمقانية</t>
  </si>
  <si>
    <t>السيار</t>
  </si>
  <si>
    <t>الشواليق</t>
  </si>
  <si>
    <t>الشوف (م)</t>
  </si>
  <si>
    <t>الشيخ محمد ديماس</t>
  </si>
  <si>
    <t>الصابونية</t>
  </si>
  <si>
    <t>الصوانة</t>
  </si>
  <si>
    <t>العتية</t>
  </si>
  <si>
    <t>الفخارة</t>
  </si>
  <si>
    <t>الفخيتة</t>
  </si>
  <si>
    <t>الفريديس</t>
  </si>
  <si>
    <t>الفسقانية</t>
  </si>
  <si>
    <t>القريعة</t>
  </si>
  <si>
    <t>الكحلونية</t>
  </si>
  <si>
    <t>اللهبية</t>
  </si>
  <si>
    <t>المحتقرة</t>
  </si>
  <si>
    <t>المختارة</t>
  </si>
  <si>
    <t>المشرف</t>
  </si>
  <si>
    <t>المطلة</t>
  </si>
  <si>
    <t>المطلية</t>
  </si>
  <si>
    <t>المعنية</t>
  </si>
  <si>
    <t>المغريقة</t>
  </si>
  <si>
    <t>المغيرية</t>
  </si>
  <si>
    <t>الناعمة</t>
  </si>
  <si>
    <t>النبي ايوب</t>
  </si>
  <si>
    <t>النبي يونس</t>
  </si>
  <si>
    <t>الوردانية</t>
  </si>
  <si>
    <t>الورهانية</t>
  </si>
  <si>
    <t>باتر الشوف</t>
  </si>
  <si>
    <t>بالفتي</t>
  </si>
  <si>
    <t>بصنية</t>
  </si>
  <si>
    <t>بقعون</t>
  </si>
  <si>
    <t>بكشتين</t>
  </si>
  <si>
    <t>بنويتي</t>
  </si>
  <si>
    <t>جب عبرا</t>
  </si>
  <si>
    <t>جباع الشوف</t>
  </si>
  <si>
    <t>جدرا</t>
  </si>
  <si>
    <t>جورة المعلق</t>
  </si>
  <si>
    <t>جون الرب</t>
  </si>
  <si>
    <t>حارة العقبة</t>
  </si>
  <si>
    <t>حبيشة</t>
  </si>
  <si>
    <t>حجال</t>
  </si>
  <si>
    <t>حردوش</t>
  </si>
  <si>
    <t>خلة سايد</t>
  </si>
  <si>
    <t>دير الراهبات</t>
  </si>
  <si>
    <t>دير السيدة</t>
  </si>
  <si>
    <t>دير المخلص</t>
  </si>
  <si>
    <t>دير كوشة</t>
  </si>
  <si>
    <t>دير مارمارون</t>
  </si>
  <si>
    <t>ديرالقمر</t>
  </si>
  <si>
    <t>ديربابا</t>
  </si>
  <si>
    <t>ديردوريت</t>
  </si>
  <si>
    <t>شمعرين</t>
  </si>
  <si>
    <t>شميس</t>
  </si>
  <si>
    <t>ضندق</t>
  </si>
  <si>
    <t>ضهر عين الحور</t>
  </si>
  <si>
    <t>ضهور عقلة</t>
  </si>
  <si>
    <t>عترين</t>
  </si>
  <si>
    <t>عقلية</t>
  </si>
  <si>
    <t>عين ابوقطار</t>
  </si>
  <si>
    <t>عين الاسد</t>
  </si>
  <si>
    <t>قليلية</t>
  </si>
  <si>
    <t>كفرقطرة</t>
  </si>
  <si>
    <t>مارمخايل</t>
  </si>
  <si>
    <t>مارموسي</t>
  </si>
  <si>
    <t>مجدلونة</t>
  </si>
  <si>
    <t>مزرعة البرغوتية</t>
  </si>
  <si>
    <t>مزرعة الدوير</t>
  </si>
  <si>
    <t>مزمورة</t>
  </si>
  <si>
    <t>مسايد</t>
  </si>
  <si>
    <t>مطرية</t>
  </si>
  <si>
    <t>معاصرالشوف</t>
  </si>
  <si>
    <t>موفقة</t>
  </si>
  <si>
    <t>نبع الباروك</t>
  </si>
  <si>
    <t>نبع الصفا</t>
  </si>
  <si>
    <t>وادي الزينة</t>
  </si>
  <si>
    <t>وادي ديردوريت</t>
  </si>
  <si>
    <t>اجد عبرين</t>
  </si>
  <si>
    <t>الحريشة</t>
  </si>
  <si>
    <t>الزكزوك</t>
  </si>
  <si>
    <t>السامرية</t>
  </si>
  <si>
    <t>الكوره (م)</t>
  </si>
  <si>
    <t>المجدل</t>
  </si>
  <si>
    <t>النخلة</t>
  </si>
  <si>
    <t>اميون</t>
  </si>
  <si>
    <t>انفة</t>
  </si>
  <si>
    <t>بكمره</t>
  </si>
  <si>
    <t>بلمند</t>
  </si>
  <si>
    <t>حكرون</t>
  </si>
  <si>
    <t>ددة</t>
  </si>
  <si>
    <t>دير مارماما</t>
  </si>
  <si>
    <t>راس مسقا</t>
  </si>
  <si>
    <t>شيرا</t>
  </si>
  <si>
    <t>ضهور الهواء</t>
  </si>
  <si>
    <t>عقبة المغاربية</t>
  </si>
  <si>
    <t>عين عكش</t>
  </si>
  <si>
    <t>كلباتا</t>
  </si>
  <si>
    <t>ماريعقوب</t>
  </si>
  <si>
    <t>مراح الحبشيت</t>
  </si>
  <si>
    <t>وطى فارس</t>
  </si>
  <si>
    <t>ابوميزان</t>
  </si>
  <si>
    <t>البوشرية</t>
  </si>
  <si>
    <t>الجوار</t>
  </si>
  <si>
    <t>الخلة</t>
  </si>
  <si>
    <t>الخنشارة</t>
  </si>
  <si>
    <t>الدكوانة</t>
  </si>
  <si>
    <t>الدليبة</t>
  </si>
  <si>
    <t>الدوار</t>
  </si>
  <si>
    <t>الدورة</t>
  </si>
  <si>
    <t>الديشونية</t>
  </si>
  <si>
    <t>الرابية</t>
  </si>
  <si>
    <t>الربوة</t>
  </si>
  <si>
    <t>الزاهرية</t>
  </si>
  <si>
    <t>الزغرين</t>
  </si>
  <si>
    <t>الزلقا</t>
  </si>
  <si>
    <t>السبتية</t>
  </si>
  <si>
    <t>السفيلة</t>
  </si>
  <si>
    <t>الشاوية</t>
  </si>
  <si>
    <t>الشرشار</t>
  </si>
  <si>
    <t>الشميس</t>
  </si>
  <si>
    <t>الشوير</t>
  </si>
  <si>
    <t>الضبية</t>
  </si>
  <si>
    <t>الطبشة</t>
  </si>
  <si>
    <t>العامرية</t>
  </si>
  <si>
    <t>العطشانة</t>
  </si>
  <si>
    <t>العيرون</t>
  </si>
  <si>
    <t>العيون</t>
  </si>
  <si>
    <t>الغابة</t>
  </si>
  <si>
    <t>الفريكة</t>
  </si>
  <si>
    <t>الفنار</t>
  </si>
  <si>
    <t>القعقور</t>
  </si>
  <si>
    <t>القنيطرة</t>
  </si>
  <si>
    <t>المتن (م)</t>
  </si>
  <si>
    <t>المتين</t>
  </si>
  <si>
    <t>المحيدثة</t>
  </si>
  <si>
    <t>المخاضة</t>
  </si>
  <si>
    <t>المذكي</t>
  </si>
  <si>
    <t>المروج</t>
  </si>
  <si>
    <t>المسقى</t>
  </si>
  <si>
    <t>المشرع</t>
  </si>
  <si>
    <t>المطيلب</t>
  </si>
  <si>
    <t>المكلس</t>
  </si>
  <si>
    <t>المنصورية</t>
  </si>
  <si>
    <t>المياسة</t>
  </si>
  <si>
    <t>النبعة</t>
  </si>
  <si>
    <t>النقاش</t>
  </si>
  <si>
    <t>النهر</t>
  </si>
  <si>
    <t>بسفرين</t>
  </si>
  <si>
    <t>بقعاتا النهر</t>
  </si>
  <si>
    <t>بولونيا</t>
  </si>
  <si>
    <t>بيت ايال</t>
  </si>
  <si>
    <t>بيت شباب</t>
  </si>
  <si>
    <t>تل الزعتر</t>
  </si>
  <si>
    <t>جسر الباشا</t>
  </si>
  <si>
    <t>حارة البلانة</t>
  </si>
  <si>
    <t>خربة العدس</t>
  </si>
  <si>
    <t>دير طاميش</t>
  </si>
  <si>
    <t>دير مارروكز</t>
  </si>
  <si>
    <t>دير مارسمعان</t>
  </si>
  <si>
    <t>دير مارضومط</t>
  </si>
  <si>
    <t>دير مارموسى الدوار</t>
  </si>
  <si>
    <t>دير ماريوحنا</t>
  </si>
  <si>
    <t>ديرشمرا</t>
  </si>
  <si>
    <t>رومية</t>
  </si>
  <si>
    <t>سدالبوشرية</t>
  </si>
  <si>
    <t>سن الفيل</t>
  </si>
  <si>
    <t>صنين</t>
  </si>
  <si>
    <t>ضهر الباشق</t>
  </si>
  <si>
    <t>ضهر الجمل</t>
  </si>
  <si>
    <t>ضهرالصوان</t>
  </si>
  <si>
    <t>ضهورالشوير</t>
  </si>
  <si>
    <t>عطا</t>
  </si>
  <si>
    <t>عين الزيتون</t>
  </si>
  <si>
    <t>عين كفرا</t>
  </si>
  <si>
    <t>عين نجم</t>
  </si>
  <si>
    <t>عينطورة المتن</t>
  </si>
  <si>
    <t>قرنة الحمراء</t>
  </si>
  <si>
    <t>قنابا</t>
  </si>
  <si>
    <t>كفرتية</t>
  </si>
  <si>
    <t>كوميداس</t>
  </si>
  <si>
    <t>مار الياس</t>
  </si>
  <si>
    <t>ماربطرس كريم التين</t>
  </si>
  <si>
    <t>مارشعيا</t>
  </si>
  <si>
    <t>مارشليطا</t>
  </si>
  <si>
    <t>مارعبدا المشمر</t>
  </si>
  <si>
    <t>مراح غانم</t>
  </si>
  <si>
    <t>مزرعة النخلة</t>
  </si>
  <si>
    <t>مزرعة دير عوكر</t>
  </si>
  <si>
    <t>مزهر</t>
  </si>
  <si>
    <t>مشيخة</t>
  </si>
  <si>
    <t>مصح بحنس</t>
  </si>
  <si>
    <t>نابية</t>
  </si>
  <si>
    <t>نورادنا</t>
  </si>
  <si>
    <t>نورامانوس</t>
  </si>
  <si>
    <t>نورسيس</t>
  </si>
  <si>
    <t>نورشان</t>
  </si>
  <si>
    <t>نوركليكيا</t>
  </si>
  <si>
    <t>يبراد</t>
  </si>
  <si>
    <t>ابوحلقة</t>
  </si>
  <si>
    <t>البداوي</t>
  </si>
  <si>
    <t>الحازمية</t>
  </si>
  <si>
    <t>الخرنوب</t>
  </si>
  <si>
    <t>الرمانة</t>
  </si>
  <si>
    <t>الريحانية</t>
  </si>
  <si>
    <t>السفيرة</t>
  </si>
  <si>
    <t>القطين</t>
  </si>
  <si>
    <t>القمامين</t>
  </si>
  <si>
    <t>المنكوبين</t>
  </si>
  <si>
    <t>المنية</t>
  </si>
  <si>
    <t>المنية الحكر</t>
  </si>
  <si>
    <t>المنية بلاط</t>
  </si>
  <si>
    <t>المنية مقالع</t>
  </si>
  <si>
    <t>النبي كزبير</t>
  </si>
  <si>
    <t>النبي نصار</t>
  </si>
  <si>
    <t>النبي يعقوب</t>
  </si>
  <si>
    <t>النبي يوشع</t>
  </si>
  <si>
    <t>بتملين</t>
  </si>
  <si>
    <t>بشتايا</t>
  </si>
  <si>
    <t>بشطايل</t>
  </si>
  <si>
    <t>بشناتا</t>
  </si>
  <si>
    <t>بفحوم</t>
  </si>
  <si>
    <t>بقاعصفرين</t>
  </si>
  <si>
    <t>بقرصونا</t>
  </si>
  <si>
    <t>بلهون</t>
  </si>
  <si>
    <t>بيت الحسن</t>
  </si>
  <si>
    <t>بيت جيده</t>
  </si>
  <si>
    <t>بيت حتمان</t>
  </si>
  <si>
    <t>بيت زود</t>
  </si>
  <si>
    <t>بيت عرب</t>
  </si>
  <si>
    <t>بيت هاشم</t>
  </si>
  <si>
    <t>جيرون</t>
  </si>
  <si>
    <t>حرف الطن</t>
  </si>
  <si>
    <t>حرف بيت حسنا</t>
  </si>
  <si>
    <t>حرف بيت داوود</t>
  </si>
  <si>
    <t>حرف بيت زود</t>
  </si>
  <si>
    <t>حصن السفيرة</t>
  </si>
  <si>
    <t>حقليت</t>
  </si>
  <si>
    <t>سواقي</t>
  </si>
  <si>
    <t>شمازا</t>
  </si>
  <si>
    <t>شمس - شميص</t>
  </si>
  <si>
    <t>صنوبر</t>
  </si>
  <si>
    <t>عدوه</t>
  </si>
  <si>
    <t>عريجس</t>
  </si>
  <si>
    <t>عزقي الوادي</t>
  </si>
  <si>
    <t>عصيوت</t>
  </si>
  <si>
    <t>عين التين</t>
  </si>
  <si>
    <t>قرن جيرون</t>
  </si>
  <si>
    <t>كرم الاخرس</t>
  </si>
  <si>
    <t>كفربنين</t>
  </si>
  <si>
    <t>كفربيتا</t>
  </si>
  <si>
    <t>مربين</t>
  </si>
  <si>
    <t>مزرعة ارطوسة</t>
  </si>
  <si>
    <t>مزرعة القرين</t>
  </si>
  <si>
    <t>مزرعة كتران</t>
  </si>
  <si>
    <t>نبع القسام</t>
  </si>
  <si>
    <t>الجوهرية</t>
  </si>
  <si>
    <t>الدوير</t>
  </si>
  <si>
    <t>القصيبة</t>
  </si>
  <si>
    <t>الكفور</t>
  </si>
  <si>
    <t>النبطية الفوقا</t>
  </si>
  <si>
    <t>النميرية</t>
  </si>
  <si>
    <t>النيطبة (م)</t>
  </si>
  <si>
    <t>حي البياض</t>
  </si>
  <si>
    <t>سيرالغربية</t>
  </si>
  <si>
    <t>سيناي انصار</t>
  </si>
  <si>
    <t>عدشيت</t>
  </si>
  <si>
    <t>عربصاليم</t>
  </si>
  <si>
    <t>عزة</t>
  </si>
  <si>
    <t>عين بوسوار</t>
  </si>
  <si>
    <t>عين قبيس</t>
  </si>
  <si>
    <t>فضولية</t>
  </si>
  <si>
    <t>قلعة الشقيف</t>
  </si>
  <si>
    <t>كسار الزعتر</t>
  </si>
  <si>
    <t>كفرجوز</t>
  </si>
  <si>
    <t>كفردجال</t>
  </si>
  <si>
    <t>كوثرية الرز</t>
  </si>
  <si>
    <t>مزرعة الحمرا</t>
  </si>
  <si>
    <t>مزرعة الخريبة</t>
  </si>
  <si>
    <t>مزرعة بصمور</t>
  </si>
  <si>
    <t>مزرعة دمول</t>
  </si>
  <si>
    <t>مزرعة شال بعال</t>
  </si>
  <si>
    <t>مزرعة مقسم علي الطاهر</t>
  </si>
  <si>
    <t>البستان</t>
  </si>
  <si>
    <t>الحريق</t>
  </si>
  <si>
    <t>الحريقة</t>
  </si>
  <si>
    <t>الحميرة</t>
  </si>
  <si>
    <t>الحوشية</t>
  </si>
  <si>
    <t>الخرايب</t>
  </si>
  <si>
    <t>الرويهة</t>
  </si>
  <si>
    <t>السويسة</t>
  </si>
  <si>
    <t>الشربين</t>
  </si>
  <si>
    <t>الشربين الفوقا</t>
  </si>
  <si>
    <t>العروبة</t>
  </si>
  <si>
    <t>العسري</t>
  </si>
  <si>
    <t>العمرية</t>
  </si>
  <si>
    <t>القصر</t>
  </si>
  <si>
    <t>الكواخ</t>
  </si>
  <si>
    <t>المشرفية</t>
  </si>
  <si>
    <t>الميدان</t>
  </si>
  <si>
    <t>الناصرية</t>
  </si>
  <si>
    <t>الهرمل (م)</t>
  </si>
  <si>
    <t>بديتا</t>
  </si>
  <si>
    <t>بيت حيرة</t>
  </si>
  <si>
    <t>تل الغار</t>
  </si>
  <si>
    <t>جسر العاصي</t>
  </si>
  <si>
    <t>حرف السماقة</t>
  </si>
  <si>
    <t>حوش السيدعلي</t>
  </si>
  <si>
    <t>حوش بيت اسماعيل</t>
  </si>
  <si>
    <t>دورة النمل</t>
  </si>
  <si>
    <t>زرحين</t>
  </si>
  <si>
    <t>زكية</t>
  </si>
  <si>
    <t>زويتيني</t>
  </si>
  <si>
    <t>سمحات</t>
  </si>
  <si>
    <t>سهلات الماء</t>
  </si>
  <si>
    <t>شلمان</t>
  </si>
  <si>
    <t>شواغير</t>
  </si>
  <si>
    <t>طلي</t>
  </si>
  <si>
    <t>عين الجميع</t>
  </si>
  <si>
    <t>فعرة</t>
  </si>
  <si>
    <t>قنفذ</t>
  </si>
  <si>
    <t>كريتي</t>
  </si>
  <si>
    <t>مارسرية</t>
  </si>
  <si>
    <t>محلسة</t>
  </si>
  <si>
    <t>مراح ابو قمرالدين</t>
  </si>
  <si>
    <t>مراح ابوجندل</t>
  </si>
  <si>
    <t>مراح البلوط</t>
  </si>
  <si>
    <t>مراح الخليل</t>
  </si>
  <si>
    <t>مراح الذئبة</t>
  </si>
  <si>
    <t>مراح الزواريب</t>
  </si>
  <si>
    <t>مراح السياد</t>
  </si>
  <si>
    <t>مراح الشعب</t>
  </si>
  <si>
    <t>مراح الضهر</t>
  </si>
  <si>
    <t>مراح العبد</t>
  </si>
  <si>
    <t>مراح العرب</t>
  </si>
  <si>
    <t>مراح العقيبة</t>
  </si>
  <si>
    <t>مراح المشرف</t>
  </si>
  <si>
    <t>مراح المغر</t>
  </si>
  <si>
    <t>مراح النعيرة</t>
  </si>
  <si>
    <t>مراح النواس</t>
  </si>
  <si>
    <t>مراح الواضي</t>
  </si>
  <si>
    <t>مراح بكداش</t>
  </si>
  <si>
    <t>مراح بيت علو</t>
  </si>
  <si>
    <t>مراح حسين طعان</t>
  </si>
  <si>
    <t>مراح سهلة البرغش</t>
  </si>
  <si>
    <t>مراح ضهرالشير</t>
  </si>
  <si>
    <t>مراح عباس</t>
  </si>
  <si>
    <t>مراح علي مهدي</t>
  </si>
  <si>
    <t>مراح وادي ملول</t>
  </si>
  <si>
    <t>مراح ياسين</t>
  </si>
  <si>
    <t>مرجحين</t>
  </si>
  <si>
    <t>مزرعة علي الزرقة</t>
  </si>
  <si>
    <t>معبور الابيض</t>
  </si>
  <si>
    <t>وادي الرطل التحتا</t>
  </si>
  <si>
    <t>وادي بنت مدرة</t>
  </si>
  <si>
    <t>وادي فغرة</t>
  </si>
  <si>
    <t>الارز</t>
  </si>
  <si>
    <t>الديمان</t>
  </si>
  <si>
    <t>بشري (م)</t>
  </si>
  <si>
    <t>بلا</t>
  </si>
  <si>
    <t>حدث الجبة</t>
  </si>
  <si>
    <t>قتلة</t>
  </si>
  <si>
    <t>مغر الاحول</t>
  </si>
  <si>
    <t>اسعد الاسعد</t>
  </si>
  <si>
    <t>الاوزاعي</t>
  </si>
  <si>
    <t>التحويطة</t>
  </si>
  <si>
    <t>الجمهور</t>
  </si>
  <si>
    <t>الجناح</t>
  </si>
  <si>
    <t>الشبانية</t>
  </si>
  <si>
    <t>الصفير</t>
  </si>
  <si>
    <t>الضاحية الجنوبية</t>
  </si>
  <si>
    <t>العبادية</t>
  </si>
  <si>
    <t>العربانية</t>
  </si>
  <si>
    <t>الفياضية</t>
  </si>
  <si>
    <t>القرية</t>
  </si>
  <si>
    <t>القلعة</t>
  </si>
  <si>
    <t>الكفاءات</t>
  </si>
  <si>
    <t>الكنيسة</t>
  </si>
  <si>
    <t>اللويزة</t>
  </si>
  <si>
    <t>الليلكي</t>
  </si>
  <si>
    <t>المريجة</t>
  </si>
  <si>
    <t>المزيرع</t>
  </si>
  <si>
    <t>المعمورة</t>
  </si>
  <si>
    <t>الهلالية</t>
  </si>
  <si>
    <t>اليرزة</t>
  </si>
  <si>
    <t>بئر العبد</t>
  </si>
  <si>
    <t>بئرحسن</t>
  </si>
  <si>
    <t>بتخنية</t>
  </si>
  <si>
    <t>بحتة</t>
  </si>
  <si>
    <t>برازيليا</t>
  </si>
  <si>
    <t>بطشي</t>
  </si>
  <si>
    <t>بعلشمية</t>
  </si>
  <si>
    <t>تلتيد</t>
  </si>
  <si>
    <t>جوارالحور</t>
  </si>
  <si>
    <t>حارة البطم</t>
  </si>
  <si>
    <t>حي السلم</t>
  </si>
  <si>
    <t>خلوات /فالوغا</t>
  </si>
  <si>
    <t>دير خونة</t>
  </si>
  <si>
    <t>دير مارالياس الكحلونية</t>
  </si>
  <si>
    <t>ديرالحرف</t>
  </si>
  <si>
    <t>رويسات صليما</t>
  </si>
  <si>
    <t>سبنيه</t>
  </si>
  <si>
    <t>شرحين</t>
  </si>
  <si>
    <t>شميسة</t>
  </si>
  <si>
    <t>طريق المطار</t>
  </si>
  <si>
    <t>عين الصحة</t>
  </si>
  <si>
    <t>عين حمادة</t>
  </si>
  <si>
    <t>غندور</t>
  </si>
  <si>
    <t>قرطاضة</t>
  </si>
  <si>
    <t>مارمارون</t>
  </si>
  <si>
    <t>يعبدا (م)</t>
  </si>
  <si>
    <t>الانصار</t>
  </si>
  <si>
    <t>البجاجة</t>
  </si>
  <si>
    <t>البصيلي التحتا</t>
  </si>
  <si>
    <t>التوفيقية</t>
  </si>
  <si>
    <t>الجوبانية</t>
  </si>
  <si>
    <t>الخضر</t>
  </si>
  <si>
    <t>الرام</t>
  </si>
  <si>
    <t>الزرازير</t>
  </si>
  <si>
    <t>الزرايب</t>
  </si>
  <si>
    <t>الزيتون</t>
  </si>
  <si>
    <t>الزيره</t>
  </si>
  <si>
    <t>السعيدة</t>
  </si>
  <si>
    <t>السويد</t>
  </si>
  <si>
    <t>الشعيبة</t>
  </si>
  <si>
    <t>الصوانية</t>
  </si>
  <si>
    <t>الطفيل</t>
  </si>
  <si>
    <t>الطيبة</t>
  </si>
  <si>
    <t>العقيدية</t>
  </si>
  <si>
    <t>العلاق</t>
  </si>
  <si>
    <t>العين</t>
  </si>
  <si>
    <t>الفاكهة</t>
  </si>
  <si>
    <t>القاع</t>
  </si>
  <si>
    <t>القدام</t>
  </si>
  <si>
    <t>اللبوة</t>
  </si>
  <si>
    <t>المشرفة</t>
  </si>
  <si>
    <t>المشيتية</t>
  </si>
  <si>
    <t>النبي رشادة</t>
  </si>
  <si>
    <t>النبي سباط</t>
  </si>
  <si>
    <t>النبي عثمان</t>
  </si>
  <si>
    <t>النقرة</t>
  </si>
  <si>
    <t>اليمونة</t>
  </si>
  <si>
    <t>امهز</t>
  </si>
  <si>
    <t>برقة</t>
  </si>
  <si>
    <t>بعلبك (م)</t>
  </si>
  <si>
    <t>بليقة</t>
  </si>
  <si>
    <t>بيت ابو صليبي</t>
  </si>
  <si>
    <t>بيت القزح</t>
  </si>
  <si>
    <t>بيت حبشي</t>
  </si>
  <si>
    <t>بيت ستيت</t>
  </si>
  <si>
    <t>بيت مشيك</t>
  </si>
  <si>
    <t>بيت مشيك رماسة</t>
  </si>
  <si>
    <t>بيت مشيك سيرة هنا</t>
  </si>
  <si>
    <t>بيت مشيك مصنع الزهرة</t>
  </si>
  <si>
    <t>بيت مشيك وادي ام علي</t>
  </si>
  <si>
    <t>تل الصوغا</t>
  </si>
  <si>
    <t>تل حزين</t>
  </si>
  <si>
    <t>تليلة</t>
  </si>
  <si>
    <t>حفير</t>
  </si>
  <si>
    <t>حلبتا</t>
  </si>
  <si>
    <t>حورتعلا</t>
  </si>
  <si>
    <t>حوش الذهب</t>
  </si>
  <si>
    <t>حوش العرب</t>
  </si>
  <si>
    <t>حوش مصرايا</t>
  </si>
  <si>
    <t>خربة ريان</t>
  </si>
  <si>
    <t>راس العاصي</t>
  </si>
  <si>
    <t>رسم الحدث</t>
  </si>
  <si>
    <t>شمسطار</t>
  </si>
  <si>
    <t>طبشار</t>
  </si>
  <si>
    <t>عدوس</t>
  </si>
  <si>
    <t>عمشكي</t>
  </si>
  <si>
    <t>عيحا/جباع</t>
  </si>
  <si>
    <t>عين اهلا</t>
  </si>
  <si>
    <t>فريج</t>
  </si>
  <si>
    <t>قرحة</t>
  </si>
  <si>
    <t>قرنة بيت لطوف</t>
  </si>
  <si>
    <t>مارحنا</t>
  </si>
  <si>
    <t>محطة راس بعلبك</t>
  </si>
  <si>
    <t>مراح الاحمر</t>
  </si>
  <si>
    <t>مراح الحرفوش</t>
  </si>
  <si>
    <t>مراح السكر</t>
  </si>
  <si>
    <t>مراح السماق</t>
  </si>
  <si>
    <t>مراح العاصي</t>
  </si>
  <si>
    <t>مراح العجوز</t>
  </si>
  <si>
    <t>مراح العوجا</t>
  </si>
  <si>
    <t>مراح اللوز</t>
  </si>
  <si>
    <t>مراح بيت ابوسعيد</t>
  </si>
  <si>
    <t>مراح بيت ستيت</t>
  </si>
  <si>
    <t>مراح زعيتر</t>
  </si>
  <si>
    <t>مراح سليم</t>
  </si>
  <si>
    <t>مراح سمعان</t>
  </si>
  <si>
    <t>مراح قانون</t>
  </si>
  <si>
    <t>مزرعة المطر</t>
  </si>
  <si>
    <t>مزرعة بيت طقش</t>
  </si>
  <si>
    <t>مزرعة علي مفلح</t>
  </si>
  <si>
    <t>مصنع الزهرة</t>
  </si>
  <si>
    <t>مقراق</t>
  </si>
  <si>
    <t>وادي الاسود</t>
  </si>
  <si>
    <t>وادي الصفا</t>
  </si>
  <si>
    <t>الجميجمة</t>
  </si>
  <si>
    <t>السلطانية</t>
  </si>
  <si>
    <t>الطيري</t>
  </si>
  <si>
    <t>الغندورية</t>
  </si>
  <si>
    <t>القوزح</t>
  </si>
  <si>
    <t>بئرالسلاسل</t>
  </si>
  <si>
    <t>برج قلاوية</t>
  </si>
  <si>
    <t>بنت جبيل (م)</t>
  </si>
  <si>
    <t>تبنين</t>
  </si>
  <si>
    <t>جباب العرب</t>
  </si>
  <si>
    <t>حداتا</t>
  </si>
  <si>
    <t>سموخة</t>
  </si>
  <si>
    <t>عيتا الجبل</t>
  </si>
  <si>
    <t>قطمون</t>
  </si>
  <si>
    <t>قلاوية</t>
  </si>
  <si>
    <t>ماريمين</t>
  </si>
  <si>
    <t>اديب اسحق</t>
  </si>
  <si>
    <t>الاونيسكو</t>
  </si>
  <si>
    <t>البارك</t>
  </si>
  <si>
    <t>البسطة التحتا</t>
  </si>
  <si>
    <t>البسطة الفوقا</t>
  </si>
  <si>
    <t>البطركية</t>
  </si>
  <si>
    <t>التباريس</t>
  </si>
  <si>
    <t>الجامعةالاميركية</t>
  </si>
  <si>
    <t>الجسر</t>
  </si>
  <si>
    <t>الجعيتاوي</t>
  </si>
  <si>
    <t>الحرش</t>
  </si>
  <si>
    <t>الحكمة</t>
  </si>
  <si>
    <t>الحمراء</t>
  </si>
  <si>
    <t>الرميل</t>
  </si>
  <si>
    <t>الروشة</t>
  </si>
  <si>
    <t>السراي</t>
  </si>
  <si>
    <t>السيوفي</t>
  </si>
  <si>
    <t>الصنائع</t>
  </si>
  <si>
    <t>الصنوبرة</t>
  </si>
  <si>
    <t>الظريف</t>
  </si>
  <si>
    <t>العاملية</t>
  </si>
  <si>
    <t>العدلية</t>
  </si>
  <si>
    <t>القبيات</t>
  </si>
  <si>
    <t>القنطاري</t>
  </si>
  <si>
    <t>المجيدية</t>
  </si>
  <si>
    <t>المرفاء</t>
  </si>
  <si>
    <t>الملعب</t>
  </si>
  <si>
    <t>الناصرة</t>
  </si>
  <si>
    <t>النجمة</t>
  </si>
  <si>
    <t>اليسوعية</t>
  </si>
  <si>
    <t>اوتيل ديو</t>
  </si>
  <si>
    <t>بئر حسن</t>
  </si>
  <si>
    <t>باب ادريس</t>
  </si>
  <si>
    <t>برج ابي حيدر</t>
  </si>
  <si>
    <t>تلة الخياط</t>
  </si>
  <si>
    <t>تلة الدروز</t>
  </si>
  <si>
    <t>جنبلاط</t>
  </si>
  <si>
    <t>خندق الغميق</t>
  </si>
  <si>
    <t>دار الفتوى</t>
  </si>
  <si>
    <t>راس النبع</t>
  </si>
  <si>
    <t>رمل الزيدانية</t>
  </si>
  <si>
    <t>طريق الجديدة</t>
  </si>
  <si>
    <t>فرن الحايك</t>
  </si>
  <si>
    <t>قريطم</t>
  </si>
  <si>
    <t>كورنيش النهر</t>
  </si>
  <si>
    <t>مارالياس</t>
  </si>
  <si>
    <t>مارمتر</t>
  </si>
  <si>
    <t>مارنقولا</t>
  </si>
  <si>
    <t>مستشفى الروم</t>
  </si>
  <si>
    <t>ميناء الحصن</t>
  </si>
  <si>
    <t>وادي ابو جميل</t>
  </si>
  <si>
    <t>وطى المصيطبة</t>
  </si>
  <si>
    <t>ادونيس</t>
  </si>
  <si>
    <t>البربارة</t>
  </si>
  <si>
    <t>البرج</t>
  </si>
  <si>
    <t>البريج</t>
  </si>
  <si>
    <t>البطرك</t>
  </si>
  <si>
    <t>البقعة</t>
  </si>
  <si>
    <t>البهار</t>
  </si>
  <si>
    <t>الجليسة</t>
  </si>
  <si>
    <t>الحرف</t>
  </si>
  <si>
    <t>الحصبينات</t>
  </si>
  <si>
    <t>الحصن</t>
  </si>
  <si>
    <t>الحصون</t>
  </si>
  <si>
    <t>الخابية</t>
  </si>
  <si>
    <t>الخاربة</t>
  </si>
  <si>
    <t>الراموط</t>
  </si>
  <si>
    <t>الرويس</t>
  </si>
  <si>
    <t>الريحاني</t>
  </si>
  <si>
    <t>السقي</t>
  </si>
  <si>
    <t>الشربينة</t>
  </si>
  <si>
    <t>الشقيف</t>
  </si>
  <si>
    <t>الصليب</t>
  </si>
  <si>
    <t>العاقورة</t>
  </si>
  <si>
    <t>العمرة</t>
  </si>
  <si>
    <t>العوينة</t>
  </si>
  <si>
    <t>الغابات</t>
  </si>
  <si>
    <t>الفيدار</t>
  </si>
  <si>
    <t>القاطع</t>
  </si>
  <si>
    <t>القديسة بربارة</t>
  </si>
  <si>
    <t>الكفر</t>
  </si>
  <si>
    <t>اللقلوق</t>
  </si>
  <si>
    <t>المردة</t>
  </si>
  <si>
    <t>المروة</t>
  </si>
  <si>
    <t>المزاريب وعرستا</t>
  </si>
  <si>
    <t>المغيرة</t>
  </si>
  <si>
    <t>المنصف</t>
  </si>
  <si>
    <t>المنيطرة</t>
  </si>
  <si>
    <t>الوطى</t>
  </si>
  <si>
    <t>اهمز</t>
  </si>
  <si>
    <t>بجة</t>
  </si>
  <si>
    <t>بحتارة</t>
  </si>
  <si>
    <t>بركة حجولا</t>
  </si>
  <si>
    <t>بشتليدا</t>
  </si>
  <si>
    <t>بشلي</t>
  </si>
  <si>
    <t>بعشتا</t>
  </si>
  <si>
    <t>بقشقش</t>
  </si>
  <si>
    <t>بكرتا</t>
  </si>
  <si>
    <t>بكوان</t>
  </si>
  <si>
    <t>بلحص</t>
  </si>
  <si>
    <t>بيت البومة</t>
  </si>
  <si>
    <t>بير الهيت</t>
  </si>
  <si>
    <t>جسر الدجاج</t>
  </si>
  <si>
    <t>جلاب</t>
  </si>
  <si>
    <t>جنجل</t>
  </si>
  <si>
    <t>جورة القطين</t>
  </si>
  <si>
    <t>حبوب</t>
  </si>
  <si>
    <t>حرف سرور</t>
  </si>
  <si>
    <t>حسنة</t>
  </si>
  <si>
    <t>حصن عار</t>
  </si>
  <si>
    <t>حقلة التينة</t>
  </si>
  <si>
    <t>حلبة</t>
  </si>
  <si>
    <t>حلزون</t>
  </si>
  <si>
    <t>حميرة سنور</t>
  </si>
  <si>
    <t>دمالص</t>
  </si>
  <si>
    <t>دوار ابوشاهين</t>
  </si>
  <si>
    <t>دوار نوفل</t>
  </si>
  <si>
    <t>دير البنات</t>
  </si>
  <si>
    <t>دير القطارة</t>
  </si>
  <si>
    <t>دير مارالياس</t>
  </si>
  <si>
    <t>دير مارجرجس</t>
  </si>
  <si>
    <t>راس قسطا</t>
  </si>
  <si>
    <t>زلهماية</t>
  </si>
  <si>
    <t>زمار</t>
  </si>
  <si>
    <t>سبيل</t>
  </si>
  <si>
    <t>سيرين</t>
  </si>
  <si>
    <t>شامون</t>
  </si>
  <si>
    <t>شعبية الفوقا</t>
  </si>
  <si>
    <t>شلوماص</t>
  </si>
  <si>
    <t>شواتا</t>
  </si>
  <si>
    <t>صبرين</t>
  </si>
  <si>
    <t>صنحط</t>
  </si>
  <si>
    <t>عافص</t>
  </si>
  <si>
    <t>عاليتا</t>
  </si>
  <si>
    <t>عبود</t>
  </si>
  <si>
    <t>عرب اللبيب</t>
  </si>
  <si>
    <t>عرب اللقلوق</t>
  </si>
  <si>
    <t>عرقبة</t>
  </si>
  <si>
    <t>علمات</t>
  </si>
  <si>
    <t>عنايا</t>
  </si>
  <si>
    <t>عين البياض</t>
  </si>
  <si>
    <t>عين الغريبة</t>
  </si>
  <si>
    <t>عين قونة</t>
  </si>
  <si>
    <t>عينات</t>
  </si>
  <si>
    <t>غبالين</t>
  </si>
  <si>
    <t>غشريا</t>
  </si>
  <si>
    <t>فيدار التحتا</t>
  </si>
  <si>
    <t>فيدار الفوقا</t>
  </si>
  <si>
    <t>قرطبا</t>
  </si>
  <si>
    <t>قرطبون</t>
  </si>
  <si>
    <t>قرقوف الحي</t>
  </si>
  <si>
    <t>كركدان</t>
  </si>
  <si>
    <t>كركز</t>
  </si>
  <si>
    <t>كفربعال</t>
  </si>
  <si>
    <t>كفرحتى</t>
  </si>
  <si>
    <t>كفرزبونة</t>
  </si>
  <si>
    <t>كفرسالا</t>
  </si>
  <si>
    <t>كفرشخة</t>
  </si>
  <si>
    <t>كفرشلي</t>
  </si>
  <si>
    <t>كفرقواص</t>
  </si>
  <si>
    <t>كفركدة</t>
  </si>
  <si>
    <t>كفركلي</t>
  </si>
  <si>
    <t>كفرملي</t>
  </si>
  <si>
    <t>كفرهبل</t>
  </si>
  <si>
    <t>كلش</t>
  </si>
  <si>
    <t>كور الهوى</t>
  </si>
  <si>
    <t>مارمتنا</t>
  </si>
  <si>
    <t>ماريوحنا</t>
  </si>
  <si>
    <t>مزرعة الجميل</t>
  </si>
  <si>
    <t>مزرعة العين</t>
  </si>
  <si>
    <t>مستيتا</t>
  </si>
  <si>
    <t>مشحلان</t>
  </si>
  <si>
    <t>مشنقة</t>
  </si>
  <si>
    <t>مفتاح السلامة</t>
  </si>
  <si>
    <t>مهرين</t>
  </si>
  <si>
    <t>هوينة</t>
  </si>
  <si>
    <t>وطى البان</t>
  </si>
  <si>
    <t>البابا</t>
  </si>
  <si>
    <t>البياضة</t>
  </si>
  <si>
    <t>الجرمق</t>
  </si>
  <si>
    <t>الحسانية</t>
  </si>
  <si>
    <t>الحمصية</t>
  </si>
  <si>
    <t>الحورانية</t>
  </si>
  <si>
    <t>الريحان</t>
  </si>
  <si>
    <t>السريرة</t>
  </si>
  <si>
    <t>الطيونة</t>
  </si>
  <si>
    <t>العيشية</t>
  </si>
  <si>
    <t>الغباطية</t>
  </si>
  <si>
    <t>الفريحة</t>
  </si>
  <si>
    <t>القبع</t>
  </si>
  <si>
    <t>القطراني</t>
  </si>
  <si>
    <t>المحمودية</t>
  </si>
  <si>
    <t>المكنونية</t>
  </si>
  <si>
    <t>النبي سجد</t>
  </si>
  <si>
    <t>النبي صافي</t>
  </si>
  <si>
    <t>الوردية</t>
  </si>
  <si>
    <t>جبل طورة</t>
  </si>
  <si>
    <t>جديدة بكاسين</t>
  </si>
  <si>
    <t>جزين (م)</t>
  </si>
  <si>
    <t>جلناشي</t>
  </si>
  <si>
    <t>حارة النبع</t>
  </si>
  <si>
    <t>حرف الدقيق</t>
  </si>
  <si>
    <t>حيتولي</t>
  </si>
  <si>
    <t>حيداب</t>
  </si>
  <si>
    <t>خلة خازن</t>
  </si>
  <si>
    <t>دمشقية</t>
  </si>
  <si>
    <t>دير بحنين</t>
  </si>
  <si>
    <t>دير قطين</t>
  </si>
  <si>
    <t>ديرالمزيرعة</t>
  </si>
  <si>
    <t>ديرمشموشة</t>
  </si>
  <si>
    <t>ريمات</t>
  </si>
  <si>
    <t>سلوم</t>
  </si>
  <si>
    <t>سنيا</t>
  </si>
  <si>
    <t>شبيل</t>
  </si>
  <si>
    <t>صباح</t>
  </si>
  <si>
    <t>ضهر الدير</t>
  </si>
  <si>
    <t>طمرة</t>
  </si>
  <si>
    <t>عين المير</t>
  </si>
  <si>
    <t>غربية</t>
  </si>
  <si>
    <t>قتالي</t>
  </si>
  <si>
    <t>قرح</t>
  </si>
  <si>
    <t>كفرتقلا</t>
  </si>
  <si>
    <t>لوزية</t>
  </si>
  <si>
    <t>مراح بوشديد</t>
  </si>
  <si>
    <t>مزار ابوركيب</t>
  </si>
  <si>
    <t>مزرعة الخوخ</t>
  </si>
  <si>
    <t>مزرعة الرهبان</t>
  </si>
  <si>
    <t>مزرعة الوازعية</t>
  </si>
  <si>
    <t>مزرعة رمشة</t>
  </si>
  <si>
    <t>مزرعة عقماتة</t>
  </si>
  <si>
    <t>مسية</t>
  </si>
  <si>
    <t>وادي الليمون</t>
  </si>
  <si>
    <t>ابوقمحة</t>
  </si>
  <si>
    <t>الخلوات</t>
  </si>
  <si>
    <t>الدحيرجات</t>
  </si>
  <si>
    <t>الفرديس</t>
  </si>
  <si>
    <t>الكفير</t>
  </si>
  <si>
    <t>الماري</t>
  </si>
  <si>
    <t>الهبارية</t>
  </si>
  <si>
    <t>بيت سنية</t>
  </si>
  <si>
    <t>حاصيبا (م)</t>
  </si>
  <si>
    <t>خلوات البياضة</t>
  </si>
  <si>
    <t>دلافا</t>
  </si>
  <si>
    <t>سفينة</t>
  </si>
  <si>
    <t>صليب</t>
  </si>
  <si>
    <t>مراح الصبايا</t>
  </si>
  <si>
    <t>مرج الزهور</t>
  </si>
  <si>
    <t>وادي الخنساء</t>
  </si>
  <si>
    <t>الرفيد</t>
  </si>
  <si>
    <t>تول التحتا</t>
  </si>
  <si>
    <t>جب فرح</t>
  </si>
  <si>
    <t>ديرالعشائر</t>
  </si>
  <si>
    <t>راشيا (م)</t>
  </si>
  <si>
    <t>راشيا الوادي</t>
  </si>
  <si>
    <t>عزالعرب</t>
  </si>
  <si>
    <t>عين السودة</t>
  </si>
  <si>
    <t>عين اللبوة</t>
  </si>
  <si>
    <t>قنعبة</t>
  </si>
  <si>
    <t>كفردينس</t>
  </si>
  <si>
    <t>مزرعة الجعافر</t>
  </si>
  <si>
    <t>مزرعة السماح</t>
  </si>
  <si>
    <t>مزرعة الفقع</t>
  </si>
  <si>
    <t>مزرعة النبعات</t>
  </si>
  <si>
    <t>مزرعة ثلثاتة</t>
  </si>
  <si>
    <t>مزرعة ديرالعشائر</t>
  </si>
  <si>
    <t>البربارة وعين الذوق</t>
  </si>
  <si>
    <t>الراسية</t>
  </si>
  <si>
    <t>العلافة</t>
  </si>
  <si>
    <t>الكرك</t>
  </si>
  <si>
    <t>المدينة الصناعية</t>
  </si>
  <si>
    <t>المريجات</t>
  </si>
  <si>
    <t>المصنع</t>
  </si>
  <si>
    <t>المعلقة</t>
  </si>
  <si>
    <t>النبي ايلا</t>
  </si>
  <si>
    <t>برالياس</t>
  </si>
  <si>
    <t>تل عمارا</t>
  </si>
  <si>
    <t>تويتي</t>
  </si>
  <si>
    <t>جسر الفاعور</t>
  </si>
  <si>
    <t>حارة الفيكاني</t>
  </si>
  <si>
    <t>حوش الامراء</t>
  </si>
  <si>
    <t>حوش الزراعنة</t>
  </si>
  <si>
    <t>حوش السيدة</t>
  </si>
  <si>
    <t>حوش قيصر</t>
  </si>
  <si>
    <t>دير زنون</t>
  </si>
  <si>
    <t>زحلة-البولفار</t>
  </si>
  <si>
    <t>سهم التوبة</t>
  </si>
  <si>
    <t>سيدة النجاة</t>
  </si>
  <si>
    <t>عنجر</t>
  </si>
  <si>
    <t>قرقود</t>
  </si>
  <si>
    <t>قمل</t>
  </si>
  <si>
    <t>كساره</t>
  </si>
  <si>
    <t>مارانطونيوس</t>
  </si>
  <si>
    <t>مارمخايل ومارجرجس</t>
  </si>
  <si>
    <t>وادي العرايش</t>
  </si>
  <si>
    <t>اردة</t>
  </si>
  <si>
    <t>البياض</t>
  </si>
  <si>
    <t>التلة</t>
  </si>
  <si>
    <t>الخالدية</t>
  </si>
  <si>
    <t>العيرونية</t>
  </si>
  <si>
    <t>المريج</t>
  </si>
  <si>
    <t>اهدن</t>
  </si>
  <si>
    <t>بحيرة تولا</t>
  </si>
  <si>
    <t>بسبعل</t>
  </si>
  <si>
    <t>بسلوقيت</t>
  </si>
  <si>
    <t>بيادر رشعين</t>
  </si>
  <si>
    <t>بيت البايع</t>
  </si>
  <si>
    <t>بيت بركات</t>
  </si>
  <si>
    <t>حارة الجديدة</t>
  </si>
  <si>
    <t>حاسبيت</t>
  </si>
  <si>
    <t>حدقة</t>
  </si>
  <si>
    <t>حرف اردة</t>
  </si>
  <si>
    <t>حصرون الجديدة</t>
  </si>
  <si>
    <t>دير عشاش</t>
  </si>
  <si>
    <t>دير قزحيا</t>
  </si>
  <si>
    <t>راسكيفا</t>
  </si>
  <si>
    <t>زغرتا (م)</t>
  </si>
  <si>
    <t>شويليت</t>
  </si>
  <si>
    <t>صخرة</t>
  </si>
  <si>
    <t>صنع اللة</t>
  </si>
  <si>
    <t>عربان</t>
  </si>
  <si>
    <t>عردات</t>
  </si>
  <si>
    <t>عقبة صيرونا</t>
  </si>
  <si>
    <t>فراديس</t>
  </si>
  <si>
    <t>قميلة</t>
  </si>
  <si>
    <t>كرب رية</t>
  </si>
  <si>
    <t>كرم سدة</t>
  </si>
  <si>
    <t>كعبوش</t>
  </si>
  <si>
    <t>كفرحورة</t>
  </si>
  <si>
    <t>كفرصفاب</t>
  </si>
  <si>
    <t>مارجرجس</t>
  </si>
  <si>
    <t>مارسمعان</t>
  </si>
  <si>
    <t>مرح كفرصغاب</t>
  </si>
  <si>
    <t>مرياطة</t>
  </si>
  <si>
    <t>مزرعة البلحص</t>
  </si>
  <si>
    <t>اسكندرونة</t>
  </si>
  <si>
    <t>البازورية</t>
  </si>
  <si>
    <t>البرغلية</t>
  </si>
  <si>
    <t>البطيشية</t>
  </si>
  <si>
    <t>الجبين</t>
  </si>
  <si>
    <t>الحلوسية</t>
  </si>
  <si>
    <t>الحنية</t>
  </si>
  <si>
    <t>الرشيدية</t>
  </si>
  <si>
    <t>الرمادية</t>
  </si>
  <si>
    <t>الزلوطية</t>
  </si>
  <si>
    <t>الزهرية</t>
  </si>
  <si>
    <t>السماعية</t>
  </si>
  <si>
    <t>الشارنية</t>
  </si>
  <si>
    <t>الشعيتية</t>
  </si>
  <si>
    <t>الشهابية</t>
  </si>
  <si>
    <t>الظهيرة</t>
  </si>
  <si>
    <t>العباسية</t>
  </si>
  <si>
    <t>العزبة</t>
  </si>
  <si>
    <t>القاسمية</t>
  </si>
  <si>
    <t>القليلة</t>
  </si>
  <si>
    <t>المجادل</t>
  </si>
  <si>
    <t>المنصوري</t>
  </si>
  <si>
    <t>الناقورة</t>
  </si>
  <si>
    <t>النفاخية</t>
  </si>
  <si>
    <t>ام التوت</t>
  </si>
  <si>
    <t>ام الرب</t>
  </si>
  <si>
    <t>ام العطايا</t>
  </si>
  <si>
    <t>باتولية</t>
  </si>
  <si>
    <t>برج الهوا</t>
  </si>
  <si>
    <t>بستيات</t>
  </si>
  <si>
    <t>بيوت السياد</t>
  </si>
  <si>
    <t>جبجيم</t>
  </si>
  <si>
    <t>جل البحر</t>
  </si>
  <si>
    <t>جناتا</t>
  </si>
  <si>
    <t>جوارالنخل</t>
  </si>
  <si>
    <t>حامول</t>
  </si>
  <si>
    <t>حناوية</t>
  </si>
  <si>
    <t>دردغية</t>
  </si>
  <si>
    <t>ديرعامص</t>
  </si>
  <si>
    <t>ديرقانون النهر</t>
  </si>
  <si>
    <t>ديرقانون راس العين</t>
  </si>
  <si>
    <t>ديركيفا</t>
  </si>
  <si>
    <t>رشكنانية</t>
  </si>
  <si>
    <t>رهيلة</t>
  </si>
  <si>
    <t>سكة بصمة</t>
  </si>
  <si>
    <t>طيرسمحات</t>
  </si>
  <si>
    <t>طيرفلسية</t>
  </si>
  <si>
    <t>عمران</t>
  </si>
  <si>
    <t>عين ابو عبلة</t>
  </si>
  <si>
    <t>عين زرقة</t>
  </si>
  <si>
    <t>كفرناي</t>
  </si>
  <si>
    <t>لبونة</t>
  </si>
  <si>
    <t>مالكية الساحل</t>
  </si>
  <si>
    <t>محرونة</t>
  </si>
  <si>
    <t>مراح الكرم الفوقاني</t>
  </si>
  <si>
    <t>مزرعة البياض</t>
  </si>
  <si>
    <t>مزرعة بصيلة</t>
  </si>
  <si>
    <t>مزرعة مشرف</t>
  </si>
  <si>
    <t>مطمورة</t>
  </si>
  <si>
    <t>معشوق</t>
  </si>
  <si>
    <t>معلبة</t>
  </si>
  <si>
    <t>ابو اللطف</t>
  </si>
  <si>
    <t>ابوالاسود</t>
  </si>
  <si>
    <t>ارنبة</t>
  </si>
  <si>
    <t>الاسكندراني</t>
  </si>
  <si>
    <t>البابلية</t>
  </si>
  <si>
    <t>البرامية</t>
  </si>
  <si>
    <t>البيسارية</t>
  </si>
  <si>
    <t>الحارتية</t>
  </si>
  <si>
    <t>الحبابية</t>
  </si>
  <si>
    <t>الداوودية</t>
  </si>
  <si>
    <t>الدكرمان</t>
  </si>
  <si>
    <t>الزرارية</t>
  </si>
  <si>
    <t>الزهراني</t>
  </si>
  <si>
    <t>الزويتيني</t>
  </si>
  <si>
    <t>السبيل</t>
  </si>
  <si>
    <t>السكسكية</t>
  </si>
  <si>
    <t>الشارع</t>
  </si>
  <si>
    <t>الصالحية</t>
  </si>
  <si>
    <t>الصرفند</t>
  </si>
  <si>
    <t>العاقبية</t>
  </si>
  <si>
    <t>العدوسية</t>
  </si>
  <si>
    <t>العيبة</t>
  </si>
  <si>
    <t>الغازية</t>
  </si>
  <si>
    <t>الغسانية</t>
  </si>
  <si>
    <t>الفواخير</t>
  </si>
  <si>
    <t>الفوار</t>
  </si>
  <si>
    <t>القملة</t>
  </si>
  <si>
    <t>القناية</t>
  </si>
  <si>
    <t>الكنان</t>
  </si>
  <si>
    <t>اللوبية</t>
  </si>
  <si>
    <t>المروانية</t>
  </si>
  <si>
    <t>المسالخية</t>
  </si>
  <si>
    <t>المعمرية</t>
  </si>
  <si>
    <t>المكونية</t>
  </si>
  <si>
    <t>المية ومية</t>
  </si>
  <si>
    <t>النجارية</t>
  </si>
  <si>
    <t>الواسطه</t>
  </si>
  <si>
    <t>الوسطاني</t>
  </si>
  <si>
    <t>براك التل</t>
  </si>
  <si>
    <t>برتي</t>
  </si>
  <si>
    <t>برج عين الحمى</t>
  </si>
  <si>
    <t>بستان سليمة</t>
  </si>
  <si>
    <t>بقسطا</t>
  </si>
  <si>
    <t>بوابة الشاكرية</t>
  </si>
  <si>
    <t>بوابة الفوقا</t>
  </si>
  <si>
    <t>جزيرة</t>
  </si>
  <si>
    <t>جمجم</t>
  </si>
  <si>
    <t>جنجلايا</t>
  </si>
  <si>
    <t>حي ابوظهر</t>
  </si>
  <si>
    <t>حي الشمعدن</t>
  </si>
  <si>
    <t>خربة بصل</t>
  </si>
  <si>
    <t>خربة دوير</t>
  </si>
  <si>
    <t>خربة ضهر الخان</t>
  </si>
  <si>
    <t>خربة عين القناطر</t>
  </si>
  <si>
    <t>خنوسية</t>
  </si>
  <si>
    <t>ديرتقلا</t>
  </si>
  <si>
    <t>رجال الاربعين</t>
  </si>
  <si>
    <t>ستي نفيسة</t>
  </si>
  <si>
    <t>سفنتي</t>
  </si>
  <si>
    <t>سنير</t>
  </si>
  <si>
    <t>سهل الصباغ</t>
  </si>
  <si>
    <t>سيروب</t>
  </si>
  <si>
    <t>سينيق</t>
  </si>
  <si>
    <t>ضاري</t>
  </si>
  <si>
    <t>ضهر المير</t>
  </si>
  <si>
    <t>طبايا</t>
  </si>
  <si>
    <t>عرنابا</t>
  </si>
  <si>
    <t>عين ابوالعوافية</t>
  </si>
  <si>
    <t>عين الحلوة</t>
  </si>
  <si>
    <t>قياعة</t>
  </si>
  <si>
    <t>كفربدا</t>
  </si>
  <si>
    <t>محيدلة</t>
  </si>
  <si>
    <t>مذارة البزاز</t>
  </si>
  <si>
    <t>مراح الجبل</t>
  </si>
  <si>
    <t>مزرعة البرج</t>
  </si>
  <si>
    <t>مزرعة الحسينية</t>
  </si>
  <si>
    <t>مزرعة زيتا</t>
  </si>
  <si>
    <t>مزرعة سقنية</t>
  </si>
  <si>
    <t>مزرعة عرب سكر</t>
  </si>
  <si>
    <t>مزرعة كوثرية الرز</t>
  </si>
  <si>
    <t>مزرعة مرحامة</t>
  </si>
  <si>
    <t>مصيلح</t>
  </si>
  <si>
    <t>مطرية الشومر</t>
  </si>
  <si>
    <t>معمارية الخراب</t>
  </si>
  <si>
    <t>مكسرالعبد</t>
  </si>
  <si>
    <t>نحولا</t>
  </si>
  <si>
    <t>وساميات</t>
  </si>
  <si>
    <t>ابوسمرا</t>
  </si>
  <si>
    <t>البازركان</t>
  </si>
  <si>
    <t>البحصاص</t>
  </si>
  <si>
    <t>البحصة</t>
  </si>
  <si>
    <t>التبانة</t>
  </si>
  <si>
    <t>التل والمدينة الوسطى</t>
  </si>
  <si>
    <t>الثقافة</t>
  </si>
  <si>
    <t>الحدادين</t>
  </si>
  <si>
    <t>الخناق</t>
  </si>
  <si>
    <t>الرفاعية</t>
  </si>
  <si>
    <t>السكر</t>
  </si>
  <si>
    <t>الشهداء</t>
  </si>
  <si>
    <t>العطارين</t>
  </si>
  <si>
    <t>الغرباء</t>
  </si>
  <si>
    <t>القبة</t>
  </si>
  <si>
    <t>القلمون</t>
  </si>
  <si>
    <t>القنواتي</t>
  </si>
  <si>
    <t>المئتين</t>
  </si>
  <si>
    <t>المدخل الجنوبي والبساتين</t>
  </si>
  <si>
    <t>المطران</t>
  </si>
  <si>
    <t>الملولة</t>
  </si>
  <si>
    <t>المنلا</t>
  </si>
  <si>
    <t>المهاثرة</t>
  </si>
  <si>
    <t>الميناء</t>
  </si>
  <si>
    <t>النحاسين</t>
  </si>
  <si>
    <t>النوري</t>
  </si>
  <si>
    <t>باب الحديد</t>
  </si>
  <si>
    <t>باب الرمل-المدينة القديمة</t>
  </si>
  <si>
    <t>بعل محسن</t>
  </si>
  <si>
    <t>خان العسكر</t>
  </si>
  <si>
    <t>ساحة الكورة</t>
  </si>
  <si>
    <t>ساحة الكيال</t>
  </si>
  <si>
    <t>ساحة النجمة</t>
  </si>
  <si>
    <t>شارع الكنائس</t>
  </si>
  <si>
    <t>شارع المدارس</t>
  </si>
  <si>
    <t>شارع عزمي</t>
  </si>
  <si>
    <t>شارع لطيفة</t>
  </si>
  <si>
    <t>طريق المعرض</t>
  </si>
  <si>
    <t>عقبة العين</t>
  </si>
  <si>
    <t>مار مارون</t>
  </si>
  <si>
    <t>الامراء</t>
  </si>
  <si>
    <t>البنية</t>
  </si>
  <si>
    <t>التغرانية</t>
  </si>
  <si>
    <t>الرجمة</t>
  </si>
  <si>
    <t>الرملية</t>
  </si>
  <si>
    <t>العزونية</t>
  </si>
  <si>
    <t>العمارة</t>
  </si>
  <si>
    <t>العمروسية</t>
  </si>
  <si>
    <t>الغابون</t>
  </si>
  <si>
    <t>القماطية</t>
  </si>
  <si>
    <t>الكحالة</t>
  </si>
  <si>
    <t>المعروفية</t>
  </si>
  <si>
    <t>المغارة</t>
  </si>
  <si>
    <t>بخشتاي</t>
  </si>
  <si>
    <t>بعورتة</t>
  </si>
  <si>
    <t>بمهرية</t>
  </si>
  <si>
    <t>بوزريد</t>
  </si>
  <si>
    <t>حارة المير</t>
  </si>
  <si>
    <t>حرمون</t>
  </si>
  <si>
    <t>حلوة عيناب</t>
  </si>
  <si>
    <t>خلدة</t>
  </si>
  <si>
    <t>خلوات الموءنسة</t>
  </si>
  <si>
    <t>دير مارتقلا</t>
  </si>
  <si>
    <t>ديرالصير</t>
  </si>
  <si>
    <t>رويسات صوفر</t>
  </si>
  <si>
    <t>سر حمول</t>
  </si>
  <si>
    <t>شانية</t>
  </si>
  <si>
    <t>عالية</t>
  </si>
  <si>
    <t>عبية</t>
  </si>
  <si>
    <t>عين الجوز</t>
  </si>
  <si>
    <t>عين السيدة</t>
  </si>
  <si>
    <t>عين جويق</t>
  </si>
  <si>
    <t>عين حالا</t>
  </si>
  <si>
    <t>عين حمان</t>
  </si>
  <si>
    <t>عين فريدس</t>
  </si>
  <si>
    <t>قبرشمون</t>
  </si>
  <si>
    <t>كفرعمية</t>
  </si>
  <si>
    <t>مجدلبعنا</t>
  </si>
  <si>
    <t>مشقيتي</t>
  </si>
  <si>
    <t>وطى شارون</t>
  </si>
  <si>
    <t>ابن الجارة</t>
  </si>
  <si>
    <t>الباردة</t>
  </si>
  <si>
    <t>البعلية</t>
  </si>
  <si>
    <t>التليل</t>
  </si>
  <si>
    <t>الحاكور</t>
  </si>
  <si>
    <t>الحوشب وحكر الحوشب</t>
  </si>
  <si>
    <t>الخالصة</t>
  </si>
  <si>
    <t>الدبابية</t>
  </si>
  <si>
    <t>الدبابية الغربية</t>
  </si>
  <si>
    <t>الذوق</t>
  </si>
  <si>
    <t>الرامة</t>
  </si>
  <si>
    <t>الرويمة</t>
  </si>
  <si>
    <t>الزعرورة</t>
  </si>
  <si>
    <t>الزواريب</t>
  </si>
  <si>
    <t>السماقية</t>
  </si>
  <si>
    <t>السمونية</t>
  </si>
  <si>
    <t>السهلة</t>
  </si>
  <si>
    <t>الشنبوق</t>
  </si>
  <si>
    <t>الشيخ طابا</t>
  </si>
  <si>
    <t>الشيخ عباس</t>
  </si>
  <si>
    <t>الشيخ لار</t>
  </si>
  <si>
    <t>الشيخ محمد</t>
  </si>
  <si>
    <t>العبدة</t>
  </si>
  <si>
    <t>العبودية</t>
  </si>
  <si>
    <t>العريضة</t>
  </si>
  <si>
    <t>العوادة</t>
  </si>
  <si>
    <t>العوينات</t>
  </si>
  <si>
    <t>القليعات</t>
  </si>
  <si>
    <t>القنطرة</t>
  </si>
  <si>
    <t>المباركية</t>
  </si>
  <si>
    <t>المحمرة</t>
  </si>
  <si>
    <t>المقيبلة</t>
  </si>
  <si>
    <t>المواش القطلبة</t>
  </si>
  <si>
    <t>المونة</t>
  </si>
  <si>
    <t>المونسة</t>
  </si>
  <si>
    <t>النصوب</t>
  </si>
  <si>
    <t>النفيسة</t>
  </si>
  <si>
    <t>الهد</t>
  </si>
  <si>
    <t>الهيشة</t>
  </si>
  <si>
    <t>بجعة</t>
  </si>
  <si>
    <t>بصومع</t>
  </si>
  <si>
    <t>بغدادي</t>
  </si>
  <si>
    <t>بلانة الحيصا</t>
  </si>
  <si>
    <t>بلدة</t>
  </si>
  <si>
    <t>بيت الخليل</t>
  </si>
  <si>
    <t>بيت حوش</t>
  </si>
  <si>
    <t>بيت راشتين</t>
  </si>
  <si>
    <t>بيت غطاس</t>
  </si>
  <si>
    <t>بيت وهبة</t>
  </si>
  <si>
    <t>بيت ياسين</t>
  </si>
  <si>
    <t>تاشح</t>
  </si>
  <si>
    <t>تل بيرة</t>
  </si>
  <si>
    <t>تل حيات</t>
  </si>
  <si>
    <t>تل زفير</t>
  </si>
  <si>
    <t>تل سبعل</t>
  </si>
  <si>
    <t>تل فنده</t>
  </si>
  <si>
    <t>تل لاجيني</t>
  </si>
  <si>
    <t>تل معيان تل كرى</t>
  </si>
  <si>
    <t>تلة وشطاحة</t>
  </si>
  <si>
    <t>تلحميرة</t>
  </si>
  <si>
    <t>جديدة الجومة</t>
  </si>
  <si>
    <t>جنين</t>
  </si>
  <si>
    <t>حكر المحمودية</t>
  </si>
  <si>
    <t>حلواص</t>
  </si>
  <si>
    <t>حليب</t>
  </si>
  <si>
    <t>حميدات</t>
  </si>
  <si>
    <t>حوشي</t>
  </si>
  <si>
    <t>خان</t>
  </si>
  <si>
    <t>خراب الحيات</t>
  </si>
  <si>
    <t>خربة</t>
  </si>
  <si>
    <t>خربة الجرد</t>
  </si>
  <si>
    <t>خربة الرمان</t>
  </si>
  <si>
    <t>خرنوبة</t>
  </si>
  <si>
    <t>دغلة</t>
  </si>
  <si>
    <t>دنكة</t>
  </si>
  <si>
    <t>دوسة</t>
  </si>
  <si>
    <t>ذوق الحبالصة</t>
  </si>
  <si>
    <t>رانية</t>
  </si>
  <si>
    <t>رجم حسين</t>
  </si>
  <si>
    <t>رحبة</t>
  </si>
  <si>
    <t>رمول</t>
  </si>
  <si>
    <t>زوق</t>
  </si>
  <si>
    <t>زوق الباشا</t>
  </si>
  <si>
    <t>زوق الحصنية</t>
  </si>
  <si>
    <t>زوق حدارة</t>
  </si>
  <si>
    <t>شقدوف قوس عكار</t>
  </si>
  <si>
    <t>شير حميرين</t>
  </si>
  <si>
    <t>صدقة</t>
  </si>
  <si>
    <t>صيدنايا</t>
  </si>
  <si>
    <t>ضهر البلان</t>
  </si>
  <si>
    <t>ضهر الحسين</t>
  </si>
  <si>
    <t>ضهر العوارة</t>
  </si>
  <si>
    <t>ضهر حدارة</t>
  </si>
  <si>
    <t>ضهر عياص</t>
  </si>
  <si>
    <t>ضهر قنبر</t>
  </si>
  <si>
    <t>ضهرالكنيسة</t>
  </si>
  <si>
    <t>ضهرالليسينة</t>
  </si>
  <si>
    <t>عامرية</t>
  </si>
  <si>
    <t>عرب المفرق</t>
  </si>
  <si>
    <t>عرقة</t>
  </si>
  <si>
    <t>عريا</t>
  </si>
  <si>
    <t>عكار (م)</t>
  </si>
  <si>
    <t>عمار البيكات</t>
  </si>
  <si>
    <t>عمارة</t>
  </si>
  <si>
    <t>عورين</t>
  </si>
  <si>
    <t>عومارالدين</t>
  </si>
  <si>
    <t>عين اشما</t>
  </si>
  <si>
    <t>عين نونا</t>
  </si>
  <si>
    <t>عينوبا</t>
  </si>
  <si>
    <t>عيون السمك</t>
  </si>
  <si>
    <t>غذيلة</t>
  </si>
  <si>
    <t>غوايا</t>
  </si>
  <si>
    <t>فسيقين</t>
  </si>
  <si>
    <t>قبر البيض</t>
  </si>
  <si>
    <t>قشة</t>
  </si>
  <si>
    <t>قعبرين</t>
  </si>
  <si>
    <t>قلود الباقية</t>
  </si>
  <si>
    <t>قنبر</t>
  </si>
  <si>
    <t>قنية</t>
  </si>
  <si>
    <t>كفرحرة</t>
  </si>
  <si>
    <t>كواشرة</t>
  </si>
  <si>
    <t>مارتمورا</t>
  </si>
  <si>
    <t>مارتوما</t>
  </si>
  <si>
    <t>مارليا</t>
  </si>
  <si>
    <t>مالكية</t>
  </si>
  <si>
    <t>محطة الجديد</t>
  </si>
  <si>
    <t>مراح</t>
  </si>
  <si>
    <t>مراحات عكار</t>
  </si>
  <si>
    <t>مزرعة بلدة</t>
  </si>
  <si>
    <t>مزيحمة</t>
  </si>
  <si>
    <t>مسعودية</t>
  </si>
  <si>
    <t>مشحة</t>
  </si>
  <si>
    <t>مصلي</t>
  </si>
  <si>
    <t>مغراقة(القبيات)</t>
  </si>
  <si>
    <t>مغراقة(تل عباس)</t>
  </si>
  <si>
    <t>نبع العوادة</t>
  </si>
  <si>
    <t>نهر البارد</t>
  </si>
  <si>
    <t>نهرية</t>
  </si>
  <si>
    <t>نورا التحتا</t>
  </si>
  <si>
    <t>نورا الفوقا</t>
  </si>
  <si>
    <t>وادي الريحان</t>
  </si>
  <si>
    <t>ادما الدفنة</t>
  </si>
  <si>
    <t>اغبه</t>
  </si>
  <si>
    <t>البوار</t>
  </si>
  <si>
    <t>الحصين</t>
  </si>
  <si>
    <t>الدقارين</t>
  </si>
  <si>
    <t>الزعيترة</t>
  </si>
  <si>
    <t>السهيلة</t>
  </si>
  <si>
    <t>الشعب</t>
  </si>
  <si>
    <t>الصفرا</t>
  </si>
  <si>
    <t>العبرة</t>
  </si>
  <si>
    <t>العذرا</t>
  </si>
  <si>
    <t>العقيبة</t>
  </si>
  <si>
    <t>الغينة</t>
  </si>
  <si>
    <t>القميرزة</t>
  </si>
  <si>
    <t>القناطر</t>
  </si>
  <si>
    <t>المدار</t>
  </si>
  <si>
    <t>المرادية</t>
  </si>
  <si>
    <t>المزار</t>
  </si>
  <si>
    <t>المشاتي</t>
  </si>
  <si>
    <t>المعاملتين</t>
  </si>
  <si>
    <t>النمورة</t>
  </si>
  <si>
    <t>بشرين</t>
  </si>
  <si>
    <t>بقاق الدين</t>
  </si>
  <si>
    <t>بقعاتة عشقوت</t>
  </si>
  <si>
    <t>بقعاتة كنعان</t>
  </si>
  <si>
    <t>بقعتوتة</t>
  </si>
  <si>
    <t>بكركي</t>
  </si>
  <si>
    <t>بيت المهدي</t>
  </si>
  <si>
    <t>تشيف</t>
  </si>
  <si>
    <t>جوار الباشق</t>
  </si>
  <si>
    <t>جورة صبرين</t>
  </si>
  <si>
    <t>جورة مهاد</t>
  </si>
  <si>
    <t>حارة صخر</t>
  </si>
  <si>
    <t>حقل الريس</t>
  </si>
  <si>
    <t>خرايب نهرابراهيم</t>
  </si>
  <si>
    <t>دير بقلوش</t>
  </si>
  <si>
    <t>دير سيدة الحقلة</t>
  </si>
  <si>
    <t>دير ماريوسف</t>
  </si>
  <si>
    <t>ساحل علما</t>
  </si>
  <si>
    <t>سيدة لبنان</t>
  </si>
  <si>
    <t>شوان</t>
  </si>
  <si>
    <t>شوية</t>
  </si>
  <si>
    <t>عين الصالحية</t>
  </si>
  <si>
    <t>عين جويا</t>
  </si>
  <si>
    <t>غادير</t>
  </si>
  <si>
    <t>غسطا</t>
  </si>
  <si>
    <t>فنيون</t>
  </si>
  <si>
    <t>قرصة</t>
  </si>
  <si>
    <t>قوالي</t>
  </si>
  <si>
    <t>كسروان (م)</t>
  </si>
  <si>
    <t>كفرجريش</t>
  </si>
  <si>
    <t>كفرحباب</t>
  </si>
  <si>
    <t>كفردبيان</t>
  </si>
  <si>
    <t>كفرصبري</t>
  </si>
  <si>
    <t>مارعبدا</t>
  </si>
  <si>
    <t>مارنهرا</t>
  </si>
  <si>
    <t>محقان المظلوم</t>
  </si>
  <si>
    <t>مزرعة الخربة</t>
  </si>
  <si>
    <t>مزرعة الراس</t>
  </si>
  <si>
    <t>مزرعة مهيب</t>
  </si>
  <si>
    <t>نبع العسل</t>
  </si>
  <si>
    <t>هيلان</t>
  </si>
  <si>
    <t>وطى سلام</t>
  </si>
  <si>
    <t>وطى نهر الكلب</t>
  </si>
  <si>
    <t>البويضة</t>
  </si>
  <si>
    <t>الخربة</t>
  </si>
  <si>
    <t>العديسة</t>
  </si>
  <si>
    <t>القصير</t>
  </si>
  <si>
    <t>القليعة</t>
  </si>
  <si>
    <t>الوزاني</t>
  </si>
  <si>
    <t>ديرالسريان</t>
  </si>
  <si>
    <t>ديرميماس</t>
  </si>
  <si>
    <t>سردة</t>
  </si>
  <si>
    <t>مزرعة هورة</t>
  </si>
  <si>
    <t>ميسات</t>
  </si>
  <si>
    <t>بلدات السكن</t>
  </si>
  <si>
    <t>أقضية النفوس</t>
  </si>
  <si>
    <t>أقضية السكن</t>
  </si>
  <si>
    <t>البترون.</t>
  </si>
  <si>
    <t>البقاع_الغربي.</t>
  </si>
  <si>
    <t>الشوف.</t>
  </si>
  <si>
    <t>الكورة.</t>
  </si>
  <si>
    <t>المتن_الشمالي.</t>
  </si>
  <si>
    <t>المنية_الضنية.</t>
  </si>
  <si>
    <t>النبطية.</t>
  </si>
  <si>
    <t>الهرمل.</t>
  </si>
  <si>
    <t>بشري.</t>
  </si>
  <si>
    <t>بعبدا.</t>
  </si>
  <si>
    <t>بعلبك.</t>
  </si>
  <si>
    <t>بنت_جبيل.</t>
  </si>
  <si>
    <t>مرجعيون.</t>
  </si>
  <si>
    <t>كسروان.</t>
  </si>
  <si>
    <t>غير_محدد.</t>
  </si>
  <si>
    <t>عكار.</t>
  </si>
  <si>
    <t>عاليه.</t>
  </si>
  <si>
    <t>طرابلس.</t>
  </si>
  <si>
    <t>صيدا.</t>
  </si>
  <si>
    <t>صور.</t>
  </si>
  <si>
    <t>زغرتا.</t>
  </si>
  <si>
    <t>زحلة.</t>
  </si>
  <si>
    <t>راشيا.</t>
  </si>
  <si>
    <t>خارج_لبنان.</t>
  </si>
  <si>
    <t>حاصبيا.</t>
  </si>
  <si>
    <t>جزين.</t>
  </si>
  <si>
    <t>بيروت.</t>
  </si>
  <si>
    <t>جبيل.</t>
  </si>
  <si>
    <t>لبناني</t>
  </si>
  <si>
    <t>سوري</t>
  </si>
  <si>
    <t>فلسطيني</t>
  </si>
  <si>
    <t>اردني</t>
  </si>
  <si>
    <t>مصري</t>
  </si>
  <si>
    <t>غيره عربي</t>
  </si>
  <si>
    <t>فرنسي</t>
  </si>
  <si>
    <t>الماني</t>
  </si>
  <si>
    <t>ايطالي</t>
  </si>
  <si>
    <t>اسباني</t>
  </si>
  <si>
    <t>غيره اجنبي</t>
  </si>
  <si>
    <t>سعودي</t>
  </si>
  <si>
    <t>عراقي</t>
  </si>
  <si>
    <t>ايراني</t>
  </si>
  <si>
    <t>كويتي</t>
  </si>
  <si>
    <t>تركي</t>
  </si>
  <si>
    <t>مترفع</t>
  </si>
  <si>
    <t>معيد</t>
  </si>
  <si>
    <t>معيد لأكثر من مرة</t>
  </si>
  <si>
    <t>من البيت</t>
  </si>
  <si>
    <t>متغيب</t>
  </si>
  <si>
    <t>في المدرسة</t>
  </si>
  <si>
    <t>ترك المدرسة</t>
  </si>
  <si>
    <t>ناقص</t>
  </si>
  <si>
    <t>جديد</t>
  </si>
  <si>
    <t>هاي سكول</t>
  </si>
  <si>
    <t>بكالوريا فرنسية</t>
  </si>
  <si>
    <t>اساسي اول</t>
  </si>
  <si>
    <t>اساسي ثان</t>
  </si>
  <si>
    <t>اساسي ثالث</t>
  </si>
  <si>
    <t>اساسي رابع</t>
  </si>
  <si>
    <t>اساسي خامس</t>
  </si>
  <si>
    <t>اساسي سادس</t>
  </si>
  <si>
    <t>الصفوف</t>
  </si>
  <si>
    <t>ولسبرينغ ليرنينغ كوميونيتي-بيروت (م)</t>
  </si>
  <si>
    <t>مدرسة علي الحلاق للتربية والاصلاح-بيروت (م)</t>
  </si>
  <si>
    <t>المدرسة اللبنانية (الدوحة - قطر)-بيروت (م)</t>
  </si>
  <si>
    <t>مدرسة علي الحلاق للتربية والاصلاح-مارمارون</t>
  </si>
  <si>
    <t>المجمع الثقافي العربي - كينشاسا - الكنغو-مارمارون</t>
  </si>
  <si>
    <t>مدرسة دان دولي-مارمارون</t>
  </si>
  <si>
    <t>القلب الأقدس -الفرير-الجميزة</t>
  </si>
  <si>
    <t>حديقة الاطفال - كلير معصب-الجميزة</t>
  </si>
  <si>
    <t>البشارة الارثوذكسية-الرميل</t>
  </si>
  <si>
    <t>الحبل بلادنس-الرميل</t>
  </si>
  <si>
    <t>الارمنية الانجيلية المركزية العالية-الرميل</t>
  </si>
  <si>
    <t>روبينيان-الرميل</t>
  </si>
  <si>
    <t>القديس يوسف لراهبات المحبة-الرميل</t>
  </si>
  <si>
    <t>الحكمة الاشرفية-الحكمة</t>
  </si>
  <si>
    <t>القديس غريغوريوس-الجعيتاوي</t>
  </si>
  <si>
    <t>الاشرفية الثالثة المتوسطة الرسمية المختلطة-الجعيتاوي</t>
  </si>
  <si>
    <t>متوسطة الاشرفية الرسمية المختلطة-الجعيتاوي</t>
  </si>
  <si>
    <t>الرميل الرسمية المختلطة-المدور</t>
  </si>
  <si>
    <t>كردمنيان-المدور</t>
  </si>
  <si>
    <t>سيدة الناصره-الناصرة</t>
  </si>
  <si>
    <t>سان شارل لراهبات المحبة-الناصرة</t>
  </si>
  <si>
    <t>ثانوية علي بن ابي طالب الاشرفية-الناصرة</t>
  </si>
  <si>
    <t>الثلاثة اقمار الاشرفية-الاشرفية</t>
  </si>
  <si>
    <t>الثقافة العامة الحديثة المعروف باسم يسوع المخلص-الاشرفية</t>
  </si>
  <si>
    <t>سيدة الانتصار لراهبات المحبة-الاشرفية</t>
  </si>
  <si>
    <t>مار منصور لراهبات المحبة-الاشرفية</t>
  </si>
  <si>
    <t>كرم الزيتون المتوسطة المختلطة الرسمية-الاشرفية</t>
  </si>
  <si>
    <t>الاورغواي الرسمية المختلطة - الاشرفية الاولى-الاشرفية</t>
  </si>
  <si>
    <t>التباريس الرسمية للبنات النموذجيه-الاشرفية</t>
  </si>
  <si>
    <t>ثانوية الاشرفية الاولى الرسمية المختلطة-الاشرفية</t>
  </si>
  <si>
    <t>ثانوية جبران غسان تويني الرسمية الثانية(الاشرفية)-الاشرفية</t>
  </si>
  <si>
    <t>سلمى الصايغ الرسمية المختلطة-الاشرفية</t>
  </si>
  <si>
    <t>عهد القديس يوحنا الرسول-الاشرفية</t>
  </si>
  <si>
    <t>زهرة الاحسان-مارمتر</t>
  </si>
  <si>
    <t>ثانوية لور مغيزل الرسمية للبنات-الغابة</t>
  </si>
  <si>
    <t>ابناء مار يوسف-كورنيش النهر</t>
  </si>
  <si>
    <t>الليسيه الفرنسية اللبنانية الكبرى-اوتيل ديو</t>
  </si>
  <si>
    <t>ثانويه القديس يوسف لراهبات القلبين الاقدسين-السيوفي</t>
  </si>
  <si>
    <t>الثانوية لراهبات المحبة-السيوفي</t>
  </si>
  <si>
    <t>الثانوية الانجيلية لبيروت الكبرى-السيوفي</t>
  </si>
  <si>
    <t>مدرسة و روضة الأطفال الألمانيتان  الدوليتان-النجمة</t>
  </si>
  <si>
    <t>ثانوية ابن سينا-البسطة التحتا</t>
  </si>
  <si>
    <t>الرسالة العربية-البسطة التحتا</t>
  </si>
  <si>
    <t>ثانوية الرسالة العربية المسائية-البسطة التحتا</t>
  </si>
  <si>
    <t>المصيطبة الرسمية للصبيان-البسطة التحتا</t>
  </si>
  <si>
    <t>الجيل الجديد-البسطة التحتا</t>
  </si>
  <si>
    <t>مدرسة حوض الولاية الاولى الرسمية المختلطة-الباشورة</t>
  </si>
  <si>
    <t>المستقبل الرسمية المختلطة-الباشورة</t>
  </si>
  <si>
    <t>ثانوية المقاصد للبنات-الباشورة</t>
  </si>
  <si>
    <t>متوسطة بيروت العالية الرسمية للبنات-خندق الغميق</t>
  </si>
  <si>
    <t>القديسة حنه لراهبات البزنسون-ميناء الحصن</t>
  </si>
  <si>
    <t>ثانوية الحريري الثانية-البطركية</t>
  </si>
  <si>
    <t>الاخاء الوطنية-البطركية</t>
  </si>
  <si>
    <t>المعنية-البطركية</t>
  </si>
  <si>
    <t>البطريركية-البطركية</t>
  </si>
  <si>
    <t>اللبنانية العامة الاولى-البطركية</t>
  </si>
  <si>
    <t>لبنان الاخضر-زقاق البلاط</t>
  </si>
  <si>
    <t>ثانوية بيروت العربية-زقاق البلاط</t>
  </si>
  <si>
    <t>راهبات مار يوسف الظهور-زقاق البلاط</t>
  </si>
  <si>
    <t>دار الحنان-زقاق البلاط</t>
  </si>
  <si>
    <t>ابتدائية اهل البيت المجانية-زقاق البلاط</t>
  </si>
  <si>
    <t>سيتي انترناسيونال سكول-زقاق البلاط</t>
  </si>
  <si>
    <t>زقاق البلاط الرسمية المختلطة-زقاق البلاط</t>
  </si>
  <si>
    <t>مدرسة اهل البيت المتوسطة-زقاق البلاط</t>
  </si>
  <si>
    <t>الاهلية باب ادريس-وادي ابو جميل</t>
  </si>
  <si>
    <t>المعمدانبة الانجيلية-المصيطبة</t>
  </si>
  <si>
    <t>ثانوية مار سويريوس-المصيطبة</t>
  </si>
  <si>
    <t>ايليت-المصيطبة</t>
  </si>
  <si>
    <t>مجمع الكنائس للخدمة الاجتماعية-المصيطبة</t>
  </si>
  <si>
    <t>روضة العلوم-المصيطبة</t>
  </si>
  <si>
    <t>البنات الثانية الرسمية-المصيطبة</t>
  </si>
  <si>
    <t>روضة برج ابي حيدر الرسمية المختلطة-المصيطبة</t>
  </si>
  <si>
    <t>مار بطرس و بولس للسريان الارتوذكس-المصيطبة</t>
  </si>
  <si>
    <t>اميلي سرسق المتوسطة الرسمية المختلطة-المصيطبة</t>
  </si>
  <si>
    <t>وطى المصيطبه الرسمية المختلطة-وطى المصيطبة</t>
  </si>
  <si>
    <t>سيدة المصيطبه المارونية-وطى المصيطبة</t>
  </si>
  <si>
    <t>مار الياس بطينا الثانوية-مارالياس</t>
  </si>
  <si>
    <t>الليسه ناسيونال-مارالياس</t>
  </si>
  <si>
    <t>الاعدادية اللبنانية-مارالياس</t>
  </si>
  <si>
    <t>الكابري اللإبتدائية المختلطة-مارالياس</t>
  </si>
  <si>
    <t>ثانوية الجليل المختلطة-بئر حسن</t>
  </si>
  <si>
    <t>حيفا المتوسطة المختلطة-بئر حسن</t>
  </si>
  <si>
    <t>ثانوية زهيه سلمان الرسمية (سابقا وطى المصيطبة)-بئر حسن</t>
  </si>
  <si>
    <t>النموذجية الرسمية المختلطة-بئر حسن</t>
  </si>
  <si>
    <t>ابتهاج قدوره المتوسطة المختلطة-بئر حسن</t>
  </si>
  <si>
    <t>العلامة الدكتور صبحي الصالح المتوسطة المختلطة-بئر حسن</t>
  </si>
  <si>
    <t>الجناح المختلطة الرسمية-بئر حسن</t>
  </si>
  <si>
    <t>روضة عمر الانسي الرسمية المختلطة-بئر حسن</t>
  </si>
  <si>
    <t>مدرسة امين بيهم الابتدائية الرسمية المختلطة-بئر حسن</t>
  </si>
  <si>
    <t>ثانوية العلامة صبحي المحمصاني الرسمية المختلطة-بئر حسن</t>
  </si>
  <si>
    <t>ثانوية جبران اندراوس التويني الرسمية-بئر حسن</t>
  </si>
  <si>
    <t>مدرسة عمر فاخوري الابتدائية الرسمية المختلطة-بئر حسن</t>
  </si>
  <si>
    <t>الارشاد الرسمية المختلطة-برج ابي حيدر</t>
  </si>
  <si>
    <t>المزرعة المتوسطة الرسمية الاولى للصبيان-برج ابي حيدر</t>
  </si>
  <si>
    <t>ثانوية بيروت الحرج الرسمية المختلطة-برج ابي حيدر</t>
  </si>
  <si>
    <t>ثانوية فخر الدين المعني الرسمية للبنات-برج ابي حيدر</t>
  </si>
  <si>
    <t>ثانوية المفتي الشهيد حسن خالد (سابقا حوض الولاية)-برج ابي حيدر</t>
  </si>
  <si>
    <t>لامارتين-برج ابي حيدر</t>
  </si>
  <si>
    <t>لافونتين-برج ابي حيدر</t>
  </si>
  <si>
    <t>ثانوية قصر الثقافة الحديثة-برج ابي حيدر</t>
  </si>
  <si>
    <t>روضة البراعم-برج ابي حيدر</t>
  </si>
  <si>
    <t>روضة البراعم المتوسطة-برج ابي حيدر</t>
  </si>
  <si>
    <t>تكميلية البنات العاملية-البسطة الفوقا</t>
  </si>
  <si>
    <t>روضة الاقبال-البسطة الفوقا</t>
  </si>
  <si>
    <t>متوسطة البسطة الثانية الرسمية المختلطه-البسطة الفوقا</t>
  </si>
  <si>
    <t>العاملية للبنات التابعة للجمعية الخيرية الاسلامية العاملية-البسطة الفوقا</t>
  </si>
  <si>
    <t>جمعية مكارم الاخلاق الاسلامية-البسطة الفوقا</t>
  </si>
  <si>
    <t>متوسطه الملك سعود الرسمية للبنات-المزرعة</t>
  </si>
  <si>
    <t>النهضة الوطنية-المزرعة</t>
  </si>
  <si>
    <t>باسكال-المزرعة</t>
  </si>
  <si>
    <t>العلمية الحديثة-الملعب</t>
  </si>
  <si>
    <t>بيت الاطفال النموذجي-الملعب</t>
  </si>
  <si>
    <t>الطريق الجديدة المتوسطة الرسمية الاولى للبنات-الملعب</t>
  </si>
  <si>
    <t>احمد الرواس  الرسمية المختلطة-الملعب</t>
  </si>
  <si>
    <t>عمر الزعني المتوسطه الرسميه المختلطة-الملعب</t>
  </si>
  <si>
    <t>محمد شامل الابتدائية الرسمية المختلطة-الملعب</t>
  </si>
  <si>
    <t>ثانوية العلامة عبدالله العلايلي الرسمية للبنات-الملعب</t>
  </si>
  <si>
    <t>عمر حمد الابتدائية الرسمية المختلطة-طريق الجديدة</t>
  </si>
  <si>
    <t>ثانوية جميل رواس الرسمية للبنين-طريق الجديدة</t>
  </si>
  <si>
    <t>ثانوية عمر فروخ الرسمية للبنات-طريق الجديدة</t>
  </si>
  <si>
    <t>الطريق الجديدة الرسمية الثانية للبنات-طريق الجديدة</t>
  </si>
  <si>
    <t>ثانويه الثقافه الاسلاميه-طريق الجديدة</t>
  </si>
  <si>
    <t>ماما نجاح-طريق الجديدة</t>
  </si>
  <si>
    <t>مدرسة دار الايتام الاسلامية-طريق الجديدة</t>
  </si>
  <si>
    <t>مدرسةالحريري الثالثة-طريق الجديدة</t>
  </si>
  <si>
    <t>رأس العين الأبتدائية والمتوسطة-طريق الجديدة</t>
  </si>
  <si>
    <t>يعبد الابتدائية المختلطة-طريق الجديدة</t>
  </si>
  <si>
    <t>رام الله الإبتدائية المختلطة-طريق الجديدة</t>
  </si>
  <si>
    <t>بهجة الاطفال-الحرش</t>
  </si>
  <si>
    <t>جنة الطلبة-الحرش</t>
  </si>
  <si>
    <t>ثانوية عمر بن الخطاب-الحرش</t>
  </si>
  <si>
    <t>ابتدائية بيت الاطفال-الحرش</t>
  </si>
  <si>
    <t>روضة بيت الاطفال-الحرش</t>
  </si>
  <si>
    <t>ثانوية خالد بن الوليد-الحرش</t>
  </si>
  <si>
    <t>روضة وردة اليازجي الرسمية المختلطة-الحرش</t>
  </si>
  <si>
    <t>ابتدائية الطريق الجديدة الثالثة الرسمية للبنات-الحرش</t>
  </si>
  <si>
    <t>الطريق الجديدة الاولى الرسمية المختلطة-الحرش</t>
  </si>
  <si>
    <t>عمر بن الخطاب الابتدائية-الحرش</t>
  </si>
  <si>
    <t>عائشة ام المؤمنين-الحرش</t>
  </si>
  <si>
    <t>ابتدائية علي بن ابي طالب-راس النبع</t>
  </si>
  <si>
    <t>راس النبع الرسميه الثانيه المختلطة-راس النبع</t>
  </si>
  <si>
    <t>البسطة الاولى الرسمية للصبيان-راس النبع</t>
  </si>
  <si>
    <t>ثانوية دولة الرئيس رياض الصلح الرسمية المختلطة-راس النبع</t>
  </si>
  <si>
    <t>راس النبع الثانية الرسمية للبنات-راس النبع</t>
  </si>
  <si>
    <t>راس النبع الرسمية الاولى للبنات-راس النبع</t>
  </si>
  <si>
    <t>الابتدائية الحديثة-راس النبع</t>
  </si>
  <si>
    <t>الروضة الحديثة القصيبة-راس النبع</t>
  </si>
  <si>
    <t>ابن رشد-راس النبع</t>
  </si>
  <si>
    <t>ثانوية ابن رشد-راس النبع</t>
  </si>
  <si>
    <t>ثانوية بيروت-راس النبع</t>
  </si>
  <si>
    <t>الثانوية العاملية-العاملية</t>
  </si>
  <si>
    <t>الرضا العاملية التابعة للجمعية الخيرية الاسلامية العاملية-العاملية</t>
  </si>
  <si>
    <t>القسم الابتدائي العاملي-العاملية</t>
  </si>
  <si>
    <t>الروضة النموذجية العاملية-العاملية</t>
  </si>
  <si>
    <t>البسطة الأولى الرسمية المختلطة-العاملية</t>
  </si>
  <si>
    <t>ليسيه المتحف-البارك</t>
  </si>
  <si>
    <t>سيدة الملائكة بدارو-البارك</t>
  </si>
  <si>
    <t>مرغربت ماري لراهبات الفرنسيسكان-البارك</t>
  </si>
  <si>
    <t>المخلص الثانويه بيروت-البارك</t>
  </si>
  <si>
    <t>لويزفكمان-البارك</t>
  </si>
  <si>
    <t>الجالية الاميركية-الجامعةالاميركية</t>
  </si>
  <si>
    <t>دار الحمرا الحديثة-الجامعةالاميركية</t>
  </si>
  <si>
    <t>انترناشونال كولدج-راس بيروت</t>
  </si>
  <si>
    <t>ثانوية السيدة الارثوذكسية-راس بيروت</t>
  </si>
  <si>
    <t>جابر الأحمد الصباح-راس بيروت</t>
  </si>
  <si>
    <t>المنارة المتوسطة للبنات الرسمية-راس بيروت</t>
  </si>
  <si>
    <t>ثانوية زاهية قدورة الرسمية للبنات (سابقا راس بيروت للبنات)-راس بيروت</t>
  </si>
  <si>
    <t>القديسة لويزا لراهبات المحبة-القنطاري</t>
  </si>
  <si>
    <t>الارمنية الانجيلية العالية-القنطاري</t>
  </si>
  <si>
    <t>القديس منصور لراهبات المحبة-القنطاري</t>
  </si>
  <si>
    <t>الحكمة فرع مارالياس -شارع كليمنصو-القنطاري</t>
  </si>
  <si>
    <t>اللبنانية العامة-القنطاري</t>
  </si>
  <si>
    <t>ابي بكر الصديق-القنطاري</t>
  </si>
  <si>
    <t>الثانويه الانجيلية الوطنية-القنطاري</t>
  </si>
  <si>
    <t>القديس فرنسيس للاباء الكبوشيين-الحمراء</t>
  </si>
  <si>
    <t>عطايا الجديدة-الحمراء</t>
  </si>
  <si>
    <t>الهدى-الحمراء</t>
  </si>
  <si>
    <t>خليل شهاب-الحمراء</t>
  </si>
  <si>
    <t>ابتدائية عثمان ذي النورين-قريطم</t>
  </si>
  <si>
    <t>الثانوية الانجيلية الفرنسية-قريطم</t>
  </si>
  <si>
    <t>ليسيه عبدالقادر مؤسسة الحريري-الظريف</t>
  </si>
  <si>
    <t>اميريكان اكاديمي اوف بيروت (سابقا الثانوية الفرنسة العربية)-الظريف</t>
  </si>
  <si>
    <t>البيادر-الظريف</t>
  </si>
  <si>
    <t>ثانويةالايمان النموذجية-الظريف</t>
  </si>
  <si>
    <t>ثانوية الرئيس رينيه معوض الرسمية-الصنائع</t>
  </si>
  <si>
    <t>ثانوية الدكتور حسن صعب الرسمية المختلطه-الصنائع</t>
  </si>
  <si>
    <t>ابتدائية خديجة الكبرى-تلة الدروز</t>
  </si>
  <si>
    <t>ثانوية خديجة الكبرى-تلة الدروز</t>
  </si>
  <si>
    <t>رمل الظريف الرسمية المختلطة-رمل الزيدانية</t>
  </si>
  <si>
    <t>ثانوية الدكتورة امان كبارة شعراني-رمل الزيدانية</t>
  </si>
  <si>
    <t>راس بيروت الثانية الرسمية المختلطة القسم الفرنسي-عين التينة</t>
  </si>
  <si>
    <t>ثانوية الامير شكيب ارسلان الرسمية المختلطة-عين التينة</t>
  </si>
  <si>
    <t>الامير شكيب ارسلان المتوسطة المختلطة (سابقا فردان الرسمية)-عين التينة</t>
  </si>
  <si>
    <t>الليسيه الفرنسية اللبنانية - فردان-عين التينة</t>
  </si>
  <si>
    <t>الثانوية الدولية الحديثة-عين التينة</t>
  </si>
  <si>
    <t>الزهراء - قبل الظهر-دار الفتوى</t>
  </si>
  <si>
    <t>ثانوية الادفنتست الانجيلية-دار الفتوى</t>
  </si>
  <si>
    <t>ازهر لبنان-دار الفتوى</t>
  </si>
  <si>
    <t>روضة السيدة رفقة عبدالله تاجي-دار الفتوى</t>
  </si>
  <si>
    <t>برج حمود الاولى الرسمية الابتدائية-برج حمود</t>
  </si>
  <si>
    <t>متوسطة برج حمود الاولى الرسمية ب-ظ-برج حمود</t>
  </si>
  <si>
    <t>برج حمود الثالثة الرسمية المتوسطة المختلطة-برج حمود</t>
  </si>
  <si>
    <t>مار يوسف المارونية-برج حمود</t>
  </si>
  <si>
    <t>نور مرعش الارمنية الارثوذكسية الابتدائية-برج حمود</t>
  </si>
  <si>
    <t>مار يوسف الحديثة برج حمود-برج حمود</t>
  </si>
  <si>
    <t>الثانوية الارمنية الانجيلية-برج حمود</t>
  </si>
  <si>
    <t>واهان تكايان-برج حمود</t>
  </si>
  <si>
    <t>ثانوية الترقي السريانية-برج حمود</t>
  </si>
  <si>
    <t>الثانويةالوطنية اللبنانية - برج حمود-برج حمود</t>
  </si>
  <si>
    <t>مدرسة دار الطفل اللبناني-برج حمود</t>
  </si>
  <si>
    <t>الكرمل المتوسطة المختلطة-برج حمود</t>
  </si>
  <si>
    <t>القديسة اغنيس-الدورة</t>
  </si>
  <si>
    <t>سيدة السلام - الدوره-الدورة</t>
  </si>
  <si>
    <t>ثانوية ليون وصوفيا هاكوبيان-الدورة</t>
  </si>
  <si>
    <t>السلام اللبنانية-الدورة</t>
  </si>
  <si>
    <t>مسروبيان الثانوية-الدورة</t>
  </si>
  <si>
    <t>مار منصور المجانية-الدورة</t>
  </si>
  <si>
    <t>كيليكيان (سابقاابكاريان الارمنية )-الدورة</t>
  </si>
  <si>
    <t>مسروبيان للارمن الكاثوليك-الدورة</t>
  </si>
  <si>
    <t>اكسور كسارجيان الارمنية الخاصة المجانية-الدورة</t>
  </si>
  <si>
    <t>قصر العلوم الحديثة للتربية والتعليم-نورامانوس</t>
  </si>
  <si>
    <t>المواطن-النبعة</t>
  </si>
  <si>
    <t>ثانوية مار تقلا الحديثة المختلطة-النبعة</t>
  </si>
  <si>
    <t>برج حمود الاهلية-النبعة</t>
  </si>
  <si>
    <t>قلب يسوع-النبعة</t>
  </si>
  <si>
    <t>برج حمود الثانية المتوسطة المختلطة /انكليزي-النبعة</t>
  </si>
  <si>
    <t>سن الفيل الثالثة الرسمية الابتدائية-سن الفيل</t>
  </si>
  <si>
    <t>مدرسة سن الفيل الثانية المتوسطة الرسمية-سن الفيل</t>
  </si>
  <si>
    <t>مدرسة سن الفيل الاولى المختلطة الرسمية-سن الفيل</t>
  </si>
  <si>
    <t>ثانوية سن الفيل الرسمية-سن الفيل</t>
  </si>
  <si>
    <t>مؤسسة الشرق الثانوية-سن الفيل</t>
  </si>
  <si>
    <t>ثانوية راهبات الوردية-سن الفيل</t>
  </si>
  <si>
    <t>ثانوية ساهاكيان ليون مكرديتشيان-سن الفيل</t>
  </si>
  <si>
    <t>رودولف شتاينر-سن الفيل</t>
  </si>
  <si>
    <t>مدرسة الناصري الانجيلية-سن الفيل</t>
  </si>
  <si>
    <t>ليون نظريان للجمعية الخيرية العمومية الارمنية-سن الفيل</t>
  </si>
  <si>
    <t>تاروهي هوااكيميان الثانوية/جمعية خيريةعمومية ارمنية-سن الفيل</t>
  </si>
  <si>
    <t>المدرسة المسيحية للتربية والتعليم سي تي آي-سن الفيل</t>
  </si>
  <si>
    <t>ثانوية القلعة-سن الفيل</t>
  </si>
  <si>
    <t>التكميلية والثانوية التربوية-سن الفيل</t>
  </si>
  <si>
    <t>مدرسة روضة لاريسا-سن الفيل</t>
  </si>
  <si>
    <t>ثانوية الثقافة-سن الفيل</t>
  </si>
  <si>
    <t>ثانوية سيدة المعونة الدائمة القديس مكسيموس-جسر الباشا</t>
  </si>
  <si>
    <t>ثانوية الضحى - الجمعية الخيرية الثقافية-التحويطة</t>
  </si>
  <si>
    <t>مدرسة فرن الشباك الرسمية المتوسطة للبنات-التحويطة</t>
  </si>
  <si>
    <t>فرن الشباك المختلطة المتوسطة الرسمية-فرن الشباك</t>
  </si>
  <si>
    <t>فرن الشباك الثالثة الرسمية المختلطة-فرن الشباك</t>
  </si>
  <si>
    <t>ثانوية راهبات سيدة المعونة الدائمة-فرن الشباك</t>
  </si>
  <si>
    <t>السيدة فرير فرن الشباك-فرن الشباك</t>
  </si>
  <si>
    <t>ثانوية راهبات القديسة تريزيا-فرن الشباك</t>
  </si>
  <si>
    <t>ثانوية التنشئة الوطنية-الطيونة-فرن الشباك</t>
  </si>
  <si>
    <t>الحكمة فرع مار يوحنا مارون-عين الرمانة</t>
  </si>
  <si>
    <t>الشياح الرسمية الثانية المختلطة انكليزي-عين الرمانة</t>
  </si>
  <si>
    <t>ثانوية المربية ناديا عون الرسمية للبنات-عين الرمانة</t>
  </si>
  <si>
    <t>الشياح الثانية المتوسطة الرسمية للبنات-مارمارون</t>
  </si>
  <si>
    <t>مارمخايل الجديدة-مارمخايل</t>
  </si>
  <si>
    <t>الاوزاعي للخدمات الاجتماعية-الشياح</t>
  </si>
  <si>
    <t>النجاح-الشياح</t>
  </si>
  <si>
    <t>التربية الحديثة-الشياح</t>
  </si>
  <si>
    <t>الينبوع الابتدائية-الشياح</t>
  </si>
  <si>
    <t>الكرامة الوطنية-الشياح</t>
  </si>
  <si>
    <t>مار الياس-الشياح</t>
  </si>
  <si>
    <t>التربية الحديثة المتوسطة-الشياح</t>
  </si>
  <si>
    <t>ابتدائية الطليعة-الشياح</t>
  </si>
  <si>
    <t>ثانوية الطليعة-الشياح</t>
  </si>
  <si>
    <t>الاعدادية الحديثة-الشياح</t>
  </si>
  <si>
    <t>الينبوع المتوسطه-الشياح</t>
  </si>
  <si>
    <t>ثانوية الكرامة الوطنية-الشياح</t>
  </si>
  <si>
    <t>ياسمين-الشياح</t>
  </si>
  <si>
    <t>الوطن المقدس-الشياح</t>
  </si>
  <si>
    <t>المدرسة الاهلية الحديثة-الشياح</t>
  </si>
  <si>
    <t>التربية الوطنية-الشياح</t>
  </si>
  <si>
    <t>الثانوية الثقافية-الشياح</t>
  </si>
  <si>
    <t>ثانوية التراث-الشياح</t>
  </si>
  <si>
    <t>ثانوية الصلاحية الايوبيه-الشياح</t>
  </si>
  <si>
    <t>البحر المتوسط-الشياح</t>
  </si>
  <si>
    <t>ليسيه برومي المجانية-الشياح</t>
  </si>
  <si>
    <t>مدرسة سيدة الشياح التكميلية-الشياح</t>
  </si>
  <si>
    <t>راس بيروت الدولية-الشياح</t>
  </si>
  <si>
    <t>ليسيه يرومي-الشياح</t>
  </si>
  <si>
    <t>سانتا ماريا-الشياح</t>
  </si>
  <si>
    <t>ثانوية المربي شفيق سعيد الشياح الرسمية-الشياح</t>
  </si>
  <si>
    <t>الشياح الاولى الرسمية المختلطة-الشياح</t>
  </si>
  <si>
    <t>مدرسة روضة النجاح-الشياح</t>
  </si>
  <si>
    <t>سيتي مودرن سكول-الشياح</t>
  </si>
  <si>
    <t>مدرسة الجمعية المسيحية للشابات  - الشياح-الشياح</t>
  </si>
  <si>
    <t>ثانوية الينبوع الحديثة-الشياح</t>
  </si>
  <si>
    <t>العلمية الحديثة-الغبيري</t>
  </si>
  <si>
    <t>المدرسة التوجيهية الثانوية -الغبيري</t>
  </si>
  <si>
    <t>ثانوية الغبيري الثانية الرسمية للبنات-الغبيري</t>
  </si>
  <si>
    <t>ثانوية الغبيري الثالثة الرسمية للبنات-الغبيري</t>
  </si>
  <si>
    <t>ثانوية الغبيري الاولى الرسمية للبنات ق.ظ-الغبيري</t>
  </si>
  <si>
    <t>الغبيري الاولى الابتدائية المختلطة-الغبيري</t>
  </si>
  <si>
    <t>متوسطة الغبيري الثانية الرسمية المختلطة-الغبيري</t>
  </si>
  <si>
    <t>الغبيري الاولى الرسمية الابتدائية المختلطة انكليزي-الغبيري</t>
  </si>
  <si>
    <t>روضة الغبيري الرسمية-الغبيري</t>
  </si>
  <si>
    <t>الشهيد عبد الكريم الخليل الرسمية المتوسطة انكليزي ب-ظ-الغبيري</t>
  </si>
  <si>
    <t>طليعة الشعب-الغبيري</t>
  </si>
  <si>
    <t>البستان-الغبيري</t>
  </si>
  <si>
    <t>البستان المتوسطة-الغبيري</t>
  </si>
  <si>
    <t>التقدم الثقافي - ابتدائي - روضة ق 0 ظ-الغبيري</t>
  </si>
  <si>
    <t>التقدم الثقافي تكميلي - ب 0 ظ-الغبيري</t>
  </si>
  <si>
    <t>العلمية الجديدة-الغبيري-الغبيري</t>
  </si>
  <si>
    <t>ابتدائية ابن خلدون-الغبيري</t>
  </si>
  <si>
    <t>ثانوية الكوثر-بئرحسن</t>
  </si>
  <si>
    <t>مانور هاوس ديكارت-بئرحسن</t>
  </si>
  <si>
    <t>ثانوية البتول-بئرحسن</t>
  </si>
  <si>
    <t>المروج-بئرحسن</t>
  </si>
  <si>
    <t>بيروت الحديثة-بئرحسن</t>
  </si>
  <si>
    <t>ثانويةالشهيد حسن قصير-بئرحسن</t>
  </si>
  <si>
    <t>الوطنية-الجناح</t>
  </si>
  <si>
    <t>التنشئة اللبنانية الوطنية-الجناح</t>
  </si>
  <si>
    <t>رويال سكول-الاوزاعي</t>
  </si>
  <si>
    <t>الاهلية المجانية-الاوزاعي-الاوزاعي</t>
  </si>
  <si>
    <t>ابتدائية الاوزاعي ­ جمعية الشابات المسلمات-الاوزاعي</t>
  </si>
  <si>
    <t>الاهلية المتوسطة المسائية-الاوزاعي</t>
  </si>
  <si>
    <t>الناصر-الاوزاعي</t>
  </si>
  <si>
    <t>العلم الوفير-الاوزاعي</t>
  </si>
  <si>
    <t>ثانوية العائلة اللبنانية الحديثة-الاوزاعي</t>
  </si>
  <si>
    <t>الثقافة العامة-الاوزاعي</t>
  </si>
  <si>
    <t>الجنان-الاوزاعي</t>
  </si>
  <si>
    <t>ثانوية مينات مودرن-الاوزاعي</t>
  </si>
  <si>
    <t>ثانوية المتن الشمالي-الجديدة</t>
  </si>
  <si>
    <t>الحكمة مار مارون جديدة المتن-الجديدة</t>
  </si>
  <si>
    <t>الحديثة المختلطة-الجديدة</t>
  </si>
  <si>
    <t>ثانوية جديدة المتن الرسمية للبنات-الجديدة</t>
  </si>
  <si>
    <t>دار العلوم الوطنية-الجديدة</t>
  </si>
  <si>
    <t>مدرسة الامير اللبناني-الجديدة</t>
  </si>
  <si>
    <t>ثانوية الاخطل الصغير الرسمية للبنين-البوشرية</t>
  </si>
  <si>
    <t>سد البوشرية الاولى الرسميه المتوسطه المختلطه-البوشرية</t>
  </si>
  <si>
    <t>ثانوية الادفنتست-البوشرية</t>
  </si>
  <si>
    <t>ثانوية راهبات القلبين الاقدسين-البوشرية</t>
  </si>
  <si>
    <t>بيتر واليزابت طوروسيان الارمنية-البوشرية</t>
  </si>
  <si>
    <t>العناية-البوشرية</t>
  </si>
  <si>
    <t>المحبة-البوشرية</t>
  </si>
  <si>
    <t>مارجرجس الاشورية-البوشرية</t>
  </si>
  <si>
    <t>مار مارون-البوشرية</t>
  </si>
  <si>
    <t>مار يوحنا المعمدان-البوشرية</t>
  </si>
  <si>
    <t>مار جرجس-سدالبوشرية</t>
  </si>
  <si>
    <t>راهبات سيدة الرسل-سدالبوشرية</t>
  </si>
  <si>
    <t>الرياض اللبنانية-سدالبوشرية</t>
  </si>
  <si>
    <t>مدرسة الفادي الاقدس-سدالبوشرية</t>
  </si>
  <si>
    <t>مدرسة الاباء الانطونيين-سدالبوشرية</t>
  </si>
  <si>
    <t>سد البوشرية المتوسطة الرسمية للبنات-سدالبوشرية</t>
  </si>
  <si>
    <t>سد البوشرية العالية الرسمية للصبيان-سدالبوشرية</t>
  </si>
  <si>
    <t>سيدرز انترناسيونال سكول - السبتية-السبتية</t>
  </si>
  <si>
    <t>مؤسسة الاب عفيف عسيران "بيت العناية"-الفنار</t>
  </si>
  <si>
    <t>هريبسيميانتس لراهبات الارمن الكاثوليك-الفنار</t>
  </si>
  <si>
    <t>العائلة المقدسة الفرنسية-الفنار</t>
  </si>
  <si>
    <t>المؤسسة اللبنانية الحديثة-الفنار</t>
  </si>
  <si>
    <t>سيدة جبل الكرمل للراهبات الكرمليات-الفنار</t>
  </si>
  <si>
    <t>الثانوية الارمنية سورين خان اميريان-الفنار</t>
  </si>
  <si>
    <t>الاباء المخيتاريين الاكليركية البوشرية-الروضة</t>
  </si>
  <si>
    <t>التطور التربوي-الروضة</t>
  </si>
  <si>
    <t>سانت ايلي مودرن-الدكوانة</t>
  </si>
  <si>
    <t>سيدة العطايا للراهبات الانطونيات-الدكوانة</t>
  </si>
  <si>
    <t>اللبنانية-الدكوانة</t>
  </si>
  <si>
    <t>الفرير الاسقفية الكاثوليكية-الدكوانة</t>
  </si>
  <si>
    <t>كوليج دي فرير اوني-الدكوانة</t>
  </si>
  <si>
    <t>متوسطة الدكوانة الرسمية المختلطة-الدكوانة</t>
  </si>
  <si>
    <t>ثانوية الدكوانة الرسمية-الدكوانة</t>
  </si>
  <si>
    <t>سيدة العطايا للراهبات الانطونيات المجانية-الدكوانة</t>
  </si>
  <si>
    <t>اكاديمية الأطفال-الدكوانة</t>
  </si>
  <si>
    <t>مدرسة الاباء الانطونيين  دكوانة - مار روكز-الدكوانة</t>
  </si>
  <si>
    <t>اي 0 ب 0 اي (e.p i)-الدكوانة</t>
  </si>
  <si>
    <t>مدرسة كمبوس دي بوس-المنصورية-المنصورية</t>
  </si>
  <si>
    <t>المنصورية الرسمية المختلطة المتوسطة-المنصورية</t>
  </si>
  <si>
    <t>ثانوية القديس مكسيموس-المنصورية</t>
  </si>
  <si>
    <t>ثانوية راهبات الوردية-المنصورية</t>
  </si>
  <si>
    <t>ايست وود انترناشونال سكول-المنصورية</t>
  </si>
  <si>
    <t>ثانوية القلبين الاقدسين- عين نجم-عين سعادة</t>
  </si>
  <si>
    <t>الفرير - مون لاسال-عين سعادة</t>
  </si>
  <si>
    <t>الحكمة فرع مريم ام الحكمة - الفرع الانكليزي-عين سعادة</t>
  </si>
  <si>
    <t>ثانوية بيت مري الرسمية-بيت مري</t>
  </si>
  <si>
    <t>بيت  مري الرسمية المختلطة-بيت مري</t>
  </si>
  <si>
    <t>مدرسة دار الاولاد-بيت مري</t>
  </si>
  <si>
    <t>ثانوية مار ضومط للراهبات الانطونيات-رومية</t>
  </si>
  <si>
    <t>ليسيه شارلمان-رومية</t>
  </si>
  <si>
    <t>الاباء الانطونيين-بعبدا</t>
  </si>
  <si>
    <t>العائلة المقدسة-بعبدا</t>
  </si>
  <si>
    <t>راهبات المحبة البزنسون-بعبدا</t>
  </si>
  <si>
    <t>الحكمة فرع مار يوحنا-بعبدا</t>
  </si>
  <si>
    <t>المدرسة اللبنانية للضرير والاصم- بعبدا-بعبدا</t>
  </si>
  <si>
    <t>متوسطة بعبدا الرسمية للبنات-بعبدا</t>
  </si>
  <si>
    <t>بعبدا الرسمية المتوسطة للصبيان-بعبدا</t>
  </si>
  <si>
    <t>ثانوية الحدث الرسمية-بعبدا</t>
  </si>
  <si>
    <t>سبنيه الرسمية المختلطة-بعبدا</t>
  </si>
  <si>
    <t>مدرسة افانس لداء الصرع وذوي الاحتياجات الخاصة-بعبدا</t>
  </si>
  <si>
    <t>المدرسة الثانوية للصم-بعبدا</t>
  </si>
  <si>
    <t>ليبانيز مودرن سكول-بعبدا</t>
  </si>
  <si>
    <t>اللويزة الرسمية المختلطة المتوسطة-اللويزة</t>
  </si>
  <si>
    <t>ملكارت الثانوية-اللويزة</t>
  </si>
  <si>
    <t>الرابطة اللبنانية-اللويزة</t>
  </si>
  <si>
    <t>الانجيلية اللبنانية للبنبن والبنات-اللويزة</t>
  </si>
  <si>
    <t>ثانوية الاباء الانطونيين-الحازمية</t>
  </si>
  <si>
    <t>ثانوية السيدة للراهبات الانطونيات-الحازمية</t>
  </si>
  <si>
    <t>الاباء المخيتاريست-الحازمية</t>
  </si>
  <si>
    <t>مار روكز-الحازمية</t>
  </si>
  <si>
    <t>الاليزه-الحازمية</t>
  </si>
  <si>
    <t>بوبون روج-الحازمية</t>
  </si>
  <si>
    <t>دودو بونور-الحازمية</t>
  </si>
  <si>
    <t>الاليزة الثانوية-الحازمية</t>
  </si>
  <si>
    <t>راهبات الدومينيكان الدليفراند-عاريا</t>
  </si>
  <si>
    <t>سيدة الجمهور-الجمهور</t>
  </si>
  <si>
    <t>القديس متى الرسول-الحدث</t>
  </si>
  <si>
    <t>الكفاءات-الحدث</t>
  </si>
  <si>
    <t>مدرسة بيروت الاهليه-الحدث</t>
  </si>
  <si>
    <t>القديس كسفاريوس لراهبات القلبين الاقدسين-الحدث</t>
  </si>
  <si>
    <t>الاخوة اللبنانيين-الحدث</t>
  </si>
  <si>
    <t>الليسيه بيلوت-الحدث</t>
  </si>
  <si>
    <t>الثانوية الحديثة اللبنانية-الحدث</t>
  </si>
  <si>
    <t>ثانوية عطايا الدولية-الحدث</t>
  </si>
  <si>
    <t>الاخوة الوطنية-الحدث</t>
  </si>
  <si>
    <t>سيدة النجاة للراهبات المخلصيات-الحدث</t>
  </si>
  <si>
    <t>القديس جاورجيوس-الحدث</t>
  </si>
  <si>
    <t>ثانوية المهدي (4)-الحدث</t>
  </si>
  <si>
    <t>الهادي-الحدث</t>
  </si>
  <si>
    <t>ابتدائية الامام الخميني-الحدث</t>
  </si>
  <si>
    <t>الامير الصغير-الحدث</t>
  </si>
  <si>
    <t>النهضة-الحدث</t>
  </si>
  <si>
    <t>ليسيه دي زار-الحدث</t>
  </si>
  <si>
    <t>كوليج مون ليبان-الحدث</t>
  </si>
  <si>
    <t>مدرسة معهد تولوز-الحدث</t>
  </si>
  <si>
    <t>ليسيه كلودال-الحدث</t>
  </si>
  <si>
    <t>مدرسة غوتنبرغ-الحدث</t>
  </si>
  <si>
    <t>الحدث المتوسطة المختلطة الرسمية-الحدث</t>
  </si>
  <si>
    <t>ابتدائية الحدث الرسمية المختلطة-الحدث</t>
  </si>
  <si>
    <t>مار مارون الانطونية-الحدث</t>
  </si>
  <si>
    <t>الجمعية المسيحية للشابات - الحدث-الحدث</t>
  </si>
  <si>
    <t>ثانوية العصر الحديثة-الحدث</t>
  </si>
  <si>
    <t>البيان الجديدة-الحدث</t>
  </si>
  <si>
    <t>فرست  الامين سكول - الحدث-الحدث</t>
  </si>
  <si>
    <t>كلارينت-الحدث</t>
  </si>
  <si>
    <t>المؤسسة اللبنانية للتربية الوطنية-الحدث</t>
  </si>
  <si>
    <t>ثانوية السيدة للراهبات الأنطونيات - كفرشيما-كفرشيما</t>
  </si>
  <si>
    <t>سيدة البشارة-كفرشيما</t>
  </si>
  <si>
    <t>ليسيه ايمانويل-كفرشيما</t>
  </si>
  <si>
    <t>كفرشيما الرسمية المختلطة-كفرشيما</t>
  </si>
  <si>
    <t>ثانوية كفرشيما الرسمية المختلطة-كفرشيما</t>
  </si>
  <si>
    <t>بيروت يونيفرسال كولدج-كفرشيما</t>
  </si>
  <si>
    <t>سيدة النعم-كفرشيما</t>
  </si>
  <si>
    <t>ليسيه أدونيس-كفرشيما</t>
  </si>
  <si>
    <t>القديس مكسيموس الكاثوليكية-كفرشيما</t>
  </si>
  <si>
    <t>مدرسة السيدة المجانية-كفرشيما</t>
  </si>
  <si>
    <t>غابة الشرق  ( ايست وود كولدج )-كفرشيما</t>
  </si>
  <si>
    <t>الرسالة النموذجية-برازيليا</t>
  </si>
  <si>
    <t>مار يوحنا المعمدان-وادي شحرور</t>
  </si>
  <si>
    <t>وادي شحرور الرسمية المختلطة المتوسطة-وادي شحرور</t>
  </si>
  <si>
    <t>بلو بلان روز-وادي شحرور</t>
  </si>
  <si>
    <t>مدرسة الامام الهادي للاعاقة السمعية والبصرية-برج البراجنة</t>
  </si>
  <si>
    <t>ثانوية الروضة (شركة مدنيه)-برج البراجنة</t>
  </si>
  <si>
    <t>مدرسة الرويس النموذجية-برج البراجنة</t>
  </si>
  <si>
    <t>ليسيه بلانت-برج البراجنة</t>
  </si>
  <si>
    <t>مدرسة فجر الصباح الثانوية-برج البراجنة</t>
  </si>
  <si>
    <t>ثانوية رضوان العيتاوي-برج البراجنة</t>
  </si>
  <si>
    <t>ثانوية المرتضى برج البراجنة-برج البراجنة</t>
  </si>
  <si>
    <t>أجيال انترناشيونال سكول-برج البراجنة</t>
  </si>
  <si>
    <t>ثانوية اجيال مودرن سكول-برج البراجنة</t>
  </si>
  <si>
    <t>ثانوية العباس (ع)-برج البراجنة</t>
  </si>
  <si>
    <t>قصر المعرفة-برج البراجنة</t>
  </si>
  <si>
    <t>ثانوية نهج البلاغة الحديثة-برج البراجنة</t>
  </si>
  <si>
    <t>مدرسة يورز سيف الدولية-برج البراجنة</t>
  </si>
  <si>
    <t>البيرة الإبتدائية المختلطة-برج البراجنة</t>
  </si>
  <si>
    <t>اليرموك الإبتدائية  للبنات-برج البراجنة</t>
  </si>
  <si>
    <t>طولكرم الإبتدائية للبنات-برج البراجنة</t>
  </si>
  <si>
    <t>منارة العلوم-برج البراجنة</t>
  </si>
  <si>
    <t>جالود المتوسطة للبنات-برج البراجنة</t>
  </si>
  <si>
    <t>القدس المتوسطة للبنين-برج البراجنة</t>
  </si>
  <si>
    <t>ثانوية برج البراجنة الرسمية للبنات-برج البراجنة</t>
  </si>
  <si>
    <t>برج البراجنة الاولى المختلطة الرسمية-برج البراجنة</t>
  </si>
  <si>
    <t>برج البراجنة الرسمية الثالثة المختلطة-برج البراجنة</t>
  </si>
  <si>
    <t>برج البراجنة الاولى للصبيان الرسمية ق0ظ-برج البراجنة</t>
  </si>
  <si>
    <t>برج البراجنة الثانية الرسمية المختلطة ق - ظ-برج البراجنة</t>
  </si>
  <si>
    <t>برج البراجنة الثانية الرسمية المختلطة ب - ظ-برج البراجنة</t>
  </si>
  <si>
    <t>ثانوية حسين علي ناصر الرسمية للبنين ق.ظ.-برج البراجنة</t>
  </si>
  <si>
    <t>برج البراجنة الخامسة الرسمية المتوسطة المختلطة ب - ظ-برج البراجنة</t>
  </si>
  <si>
    <t>مدرسة برج البراجنة الخامسة الرسمية الابتدائية المختلطة ق-ظ-برج البراجنة</t>
  </si>
  <si>
    <t>مدرسة برج البراجنة الرسمية الرابعة ق0ظ0-برج البراجنة</t>
  </si>
  <si>
    <t>التربية الجديدة-برج البراجنة</t>
  </si>
  <si>
    <t>الثانوية الاهلية-برج البراجنة</t>
  </si>
  <si>
    <t>ثانوية النور العالية ق - ظ-برج البراجنة</t>
  </si>
  <si>
    <t>ثانوية النور العالية ب - ظ-برج البراجنة</t>
  </si>
  <si>
    <t>ثانوية الارض الخضراء غرين لاند-برج البراجنة</t>
  </si>
  <si>
    <t>ثانوية السبعة أقمار-برج البراجنة</t>
  </si>
  <si>
    <t>المأمون المتوسطة-برج البراجنة</t>
  </si>
  <si>
    <t>ثانوية روضة الرضا-برج البراجنة</t>
  </si>
  <si>
    <t>ثانوية المعرفة ق - ظ-برج البراجنة</t>
  </si>
  <si>
    <t>التكامل الاسلامية المتوسطة-برج البراجنة</t>
  </si>
  <si>
    <t>ثانوية الادآب-برج البراجنة</t>
  </si>
  <si>
    <t>ثانوية الاتحاد اللبناني الحديثة ق0 ظ-برج البراجنة</t>
  </si>
  <si>
    <t>ثانوية الاتحاد اللبناني الحديثة - ب - ظ-برج البراجنة</t>
  </si>
  <si>
    <t>تكميلية الحكمة اللبنانية-برج البراجنة</t>
  </si>
  <si>
    <t>اللبنانية العالمية-برج البراجنة</t>
  </si>
  <si>
    <t>الروضة الاهلية النموذجية-برج البراجنة</t>
  </si>
  <si>
    <t>النور-برج البراجنة</t>
  </si>
  <si>
    <t>روضة الايمان-برج البراجنة</t>
  </si>
  <si>
    <t>ثانوية الرائد-برج البراجنة</t>
  </si>
  <si>
    <t>الشروق-برج البراجنة</t>
  </si>
  <si>
    <t>ثانوية الامام الحسن -جمعية المبرات-برج البراجنة</t>
  </si>
  <si>
    <t>الزهراء الابتدائية-برج البراجنة</t>
  </si>
  <si>
    <t>الحكمة اللبنانية-برج البراجنة</t>
  </si>
  <si>
    <t>روضة الرضى النموذجية-برج البراجنة</t>
  </si>
  <si>
    <t>الضياء-برج البراجنة</t>
  </si>
  <si>
    <t>المأمون-برج البراجنة</t>
  </si>
  <si>
    <t>الاهلية للبنين والبنات-برج البراجنة</t>
  </si>
  <si>
    <t>النجاح التربوي-برج البراجنة</t>
  </si>
  <si>
    <t>التكامل الاسلامية-برج البراجنة</t>
  </si>
  <si>
    <t>الاداب النموذجية-برج البراجنة</t>
  </si>
  <si>
    <t>النجاح الوطنية-برج البراجنة</t>
  </si>
  <si>
    <t>اعدادية برج البراجنة-برج البراجنة</t>
  </si>
  <si>
    <t>الارز الوطنية-برج البراجنة</t>
  </si>
  <si>
    <t>الصادق النموذجية-برج البراجنة</t>
  </si>
  <si>
    <t>العلم والنور-برج البراجنة</t>
  </si>
  <si>
    <t>الرضا-برج البراجنة</t>
  </si>
  <si>
    <t>الجواد (ع)-برج البراجنة</t>
  </si>
  <si>
    <t>ثانوية المهدي (ع) شاهد-برج البراجنة</t>
  </si>
  <si>
    <t>ثانوية النجاح الوطنية-برج البراجنة</t>
  </si>
  <si>
    <t>تكميلية الامام الخميني-برج البراجنة</t>
  </si>
  <si>
    <t>بيروت سنترال سكول-برج البراجنة</t>
  </si>
  <si>
    <t>ثانوية الامير-برج البراجنة</t>
  </si>
  <si>
    <t>مدرسة الامام الرضا العلمية-برج البراجنة</t>
  </si>
  <si>
    <t>روضة الجواد-برج البراجنة</t>
  </si>
  <si>
    <t>مدرسة برج الهداية-برج البراجنة</t>
  </si>
  <si>
    <t>مدرسة الاتحاد-حي السلم</t>
  </si>
  <si>
    <t>ثانوية الاتحاد المعاصرة-حي السلم</t>
  </si>
  <si>
    <t>مدرسة الامام الصادق-الليلكي</t>
  </si>
  <si>
    <t>روضة الصادق (ع)-الليلكي</t>
  </si>
  <si>
    <t>حارة انترناشيونال كولدج-حارة حريك</t>
  </si>
  <si>
    <t>ثانوية المصطفى ب-ظ-حارة حريك</t>
  </si>
  <si>
    <t>ابتدائية الاخاء اللبناني-حارة حريك</t>
  </si>
  <si>
    <t>الضياء الحديثة-حارة حريك</t>
  </si>
  <si>
    <t>ثانوية القديس يوسف-حارة حريك</t>
  </si>
  <si>
    <t>الرابية اللبنانية-حارة حريك</t>
  </si>
  <si>
    <t>حسن كامل الصباح-حارة حريك</t>
  </si>
  <si>
    <t>مدرسة أشبال الساحل-حارة حريك</t>
  </si>
  <si>
    <t>ثانوية أشبال الساحل-حارة حريك</t>
  </si>
  <si>
    <t>ثانوية الصداقة الحديثة-ق - ظ-حارة حريك</t>
  </si>
  <si>
    <t>القديس جاورجيوس-حارة حريك</t>
  </si>
  <si>
    <t>الاخاء اللبناني-حارة حريك</t>
  </si>
  <si>
    <t>ثانوية المصطفى-ق.ظ.-حارة حريك</t>
  </si>
  <si>
    <t>قصر الثقافة-حارة حريك</t>
  </si>
  <si>
    <t>التوجيهية-حارة حريك</t>
  </si>
  <si>
    <t>النخبة اللبنانية-حارة حريك</t>
  </si>
  <si>
    <t>ليسيه دي لافينس-حارة حريك</t>
  </si>
  <si>
    <t>الوطنية ق - ظ-حارة حريك</t>
  </si>
  <si>
    <t>الوطنية ب - ظ-حارة حريك</t>
  </si>
  <si>
    <t>ثانوية حارة حريك الرسمية فرع البنات-حارة حريك</t>
  </si>
  <si>
    <t>حارة حريك الاولى الرسمية المختلطة - ق - ظ-حارة حريك</t>
  </si>
  <si>
    <t>ثانوية حارة حريك الرسمية للصبيان-حارة حريك</t>
  </si>
  <si>
    <t>مدرسة حارة حريك الثانية الرسمية المختلطة-حارة حريك</t>
  </si>
  <si>
    <t>فينكس انترناشونال سكول-حارة حريك</t>
  </si>
  <si>
    <t>المدرسة اللبنانية في كوتونو-حارة حريك</t>
  </si>
  <si>
    <t>ثانوية المسار الدولية-المريجة</t>
  </si>
  <si>
    <t>ثانوية السنابل الجديدة-المريجة</t>
  </si>
  <si>
    <t>باقر العلوم-المريجة</t>
  </si>
  <si>
    <t>ثانوية حسين مكتبي المريجة الليلكي-المريجة</t>
  </si>
  <si>
    <t>متوسطة الليلكي الرسمية المختلطة-المريجة</t>
  </si>
  <si>
    <t>الاخوة الجديدة-المريجة</t>
  </si>
  <si>
    <t>المدينة الثقافية العلمية-المريجة</t>
  </si>
  <si>
    <t>ليسيه باتريوت-المريجة</t>
  </si>
  <si>
    <t>المحبة-المريجة-المريجة</t>
  </si>
  <si>
    <t>السنابل-المريجة</t>
  </si>
  <si>
    <t>العناية الالهية لراهبات المحبة-المريجة</t>
  </si>
  <si>
    <t>بيروت الوطنية-المريجة</t>
  </si>
  <si>
    <t>المصطفى-الغدير-المريجة</t>
  </si>
  <si>
    <t>ثانوية البرج الدولية-تحويطة الغدير</t>
  </si>
  <si>
    <t>بالمي سكول-تحويطة الغدير</t>
  </si>
  <si>
    <t>نور التكميلية-تحويطة الغدير</t>
  </si>
  <si>
    <t>ثانوية جنة الطلبة-تحويطة الغدير</t>
  </si>
  <si>
    <t>روضة الاطفال-تحويطة الغدير</t>
  </si>
  <si>
    <t>ليبانيز بروغرس سكول المجانية-تحويطة الغدير</t>
  </si>
  <si>
    <t>مدرسة السيدة الزهراء-تحويطة الغدير</t>
  </si>
  <si>
    <t>تحويطة الغدير الرسمية-تحويطة الغدير</t>
  </si>
  <si>
    <t>تحويطة الغدير الثانية الرسمية المختلطة ب .ظ-تحويطة الغدير</t>
  </si>
  <si>
    <t>الغدير الرسمية المختلطة - ق - ظ-تحويطة الغدير</t>
  </si>
  <si>
    <t>تحويطة مودرن سكول-تحويطة الغدير</t>
  </si>
  <si>
    <t>روضة الملائكة-طبرجا</t>
  </si>
  <si>
    <t>الصفرا المتوسطة الرسمية المختلطة-الصفرا</t>
  </si>
  <si>
    <t>ثانوية الصفرا الرسمية ب - ظ-الصفرا</t>
  </si>
  <si>
    <t>الاسقفية الاولى-كفرياسين</t>
  </si>
  <si>
    <t>الدار اللبنانية للعلوم-ادما الدفنة</t>
  </si>
  <si>
    <t>سابيس انترناشيونال سكول ­ ادما-ادما الدفنة</t>
  </si>
  <si>
    <t>دون بوسكو المتوسطة لراهبات السالزيان-ادما الدفنة</t>
  </si>
  <si>
    <t>العائلة المقدسة الفرنسية-جونية</t>
  </si>
  <si>
    <t>اللبنانية الالمانية-جونية</t>
  </si>
  <si>
    <t>المركزية للرهبان اللبنانيين-جونية</t>
  </si>
  <si>
    <t>الرسل-جونية</t>
  </si>
  <si>
    <t>السيدة لراهبات العائلة المقدسة المارونيات-جونية</t>
  </si>
  <si>
    <t>جنة الاطفال المجانية-غادير-جونية</t>
  </si>
  <si>
    <t>حارة صخر المتوسطة الرسمية المختلطة-حارة صخر</t>
  </si>
  <si>
    <t>ثانوية جونية الرسمية-حارة صخر</t>
  </si>
  <si>
    <t>جنة الاطفال-حارة صخر</t>
  </si>
  <si>
    <t>ثانوية جورج افرام الرسمية النموذجية المختلطة-غادير</t>
  </si>
  <si>
    <t>غادير المتوسطة الرسمية المختلطة-غادير</t>
  </si>
  <si>
    <t>سانت ريتا ق.ظ.-غادير</t>
  </si>
  <si>
    <t>سانت ريتا ب.ظ.-غادير</t>
  </si>
  <si>
    <t>ساحل علما الجديدة الرسمية المتوسطة-ساحل علما</t>
  </si>
  <si>
    <t>متوسطة الياس ابو شبكة الرسمية المختلطة-ذوق مكايل</t>
  </si>
  <si>
    <t>ثانوية الياس ابو شبكة الرسمية-ذوق مكايل</t>
  </si>
  <si>
    <t>مار ميخائيل الثانوية-ذوق مكايل</t>
  </si>
  <si>
    <t>البشارة الثانوية المختلطة-ذوق مكايل</t>
  </si>
  <si>
    <t>مار يوسف لراهبات المحبة-ذوق مكايل</t>
  </si>
  <si>
    <t>العذراء القادرة لراهبات المحبة-ذوق مكايل</t>
  </si>
  <si>
    <t>مدرسة البشارة التكميلية للبنات-ذوق مكايل</t>
  </si>
  <si>
    <t>اكليركية الروح القدس-صربا</t>
  </si>
  <si>
    <t>صربا الرسمية المختلطة-صربا</t>
  </si>
  <si>
    <t>القديس يوسف للاباء العازاريين-عينطورة</t>
  </si>
  <si>
    <t>مدرسة كيندر كارتن كيندر لاند-عينطورة</t>
  </si>
  <si>
    <t>كيندر غارتن عينطورة-عينطورة</t>
  </si>
  <si>
    <t>مار يوحنا المعمدان-عين الريحانة</t>
  </si>
  <si>
    <t>مار يوحنا المعمدان الابتدائية-عين الريحانة</t>
  </si>
  <si>
    <t>سيدة اللويزة-ذوق مصبح</t>
  </si>
  <si>
    <t>الليسيه دوفيل-ذوق مصبح</t>
  </si>
  <si>
    <t>ذوق مصبح الرسمية المتوسطة-ذوق مصبح</t>
  </si>
  <si>
    <t>ابتدائية الضبية الرسمية المختلطة-الضبية</t>
  </si>
  <si>
    <t>ثانوية الضبية الرسمية-الضبية</t>
  </si>
  <si>
    <t>ثانوية يغيشه مانوكيان-الضبية</t>
  </si>
  <si>
    <t>القديسة ريتا-الضبية</t>
  </si>
  <si>
    <t>مدرسة لابول روس-النقاش</t>
  </si>
  <si>
    <t>بيروت الانجيلية للبنات والبنين-الرابية</t>
  </si>
  <si>
    <t>بيبي كالين-المطيلب</t>
  </si>
  <si>
    <t>ثانوية الرموز-انطلياس</t>
  </si>
  <si>
    <t>سيدة لورد لراهبات العائلة المقدسة المارونيات-انطلياس</t>
  </si>
  <si>
    <t>الثانوية الريفية - ليسيه بروفنسيال-انطلياس</t>
  </si>
  <si>
    <t>ثانوية فينيقيا-انطلياس</t>
  </si>
  <si>
    <t>ميلانكتون وهايك ارسلانيان-انطلياس</t>
  </si>
  <si>
    <t>بوغوص  كارميريان-انطلياس</t>
  </si>
  <si>
    <t>متوسطة انطلياس الرسمية المختلطة-انطلياس</t>
  </si>
  <si>
    <t>ثانوية انطلياس الرسمية-انطلياس</t>
  </si>
  <si>
    <t>مزرعة يشوع الرسمية المختلطة المتوسطة-مزرعة يشوع</t>
  </si>
  <si>
    <t>ثانوية مزرعة يشوع الرسمية-مزرعة يشوع</t>
  </si>
  <si>
    <t>مار يوسف لراهبات العائلة المقدسة المارونيات-مزرعة يشوع</t>
  </si>
  <si>
    <t>شانفيل للاخوة المريميين-ديك المحدي</t>
  </si>
  <si>
    <t>مونتانا انترناسيونال كولدج-ديك المحدي</t>
  </si>
  <si>
    <t>رودولف شتاينر سكول-جل الديب</t>
  </si>
  <si>
    <t>راهبات الصليب-جل الديب</t>
  </si>
  <si>
    <t>متوسطة جل الديب الرسمية للصبيان-جل الديب</t>
  </si>
  <si>
    <t>ثانوية جل الديب الرسمية-جل الديب</t>
  </si>
  <si>
    <t>كمبوس دي بوس - جل الديب-جل الديب</t>
  </si>
  <si>
    <t>متوسطة الزلقا الرسمية المختلطة - ق - ظ-الزلقا</t>
  </si>
  <si>
    <t>ثانوية الزلقا الرسمية ب - ظ-الزلقا</t>
  </si>
  <si>
    <t>سيدة النجاة لراهبات العائلة المقدسة المارونيات-الزلقا</t>
  </si>
  <si>
    <t>دار الحضارة-الزلقا</t>
  </si>
  <si>
    <t>ثانوية سان جورج-الزلقا</t>
  </si>
  <si>
    <t>دير بزمار الثانوية-الزلقا</t>
  </si>
  <si>
    <t>عقبة بياقوت  الرسمية المختلطة-بياقوت</t>
  </si>
  <si>
    <t>انيتاز نورسوري-بقنايا</t>
  </si>
  <si>
    <t>كلاس اورنج-بصاليم</t>
  </si>
  <si>
    <t>القديس جاورجيوس  - بصاليم-بصاليم</t>
  </si>
  <si>
    <t>مركز بيروت  الثقافي بصاليم-بصاليم</t>
  </si>
  <si>
    <t>الليسيه فنيكس-خلدة</t>
  </si>
  <si>
    <t>الخيرية الاسلامية ­ خلدة-خلدة</t>
  </si>
  <si>
    <t>غلوبال هاي سكول-خلدة</t>
  </si>
  <si>
    <t>غراند انترناشونال سكول-عرمون</t>
  </si>
  <si>
    <t>دار الايتام الاسلامية/مؤسسة التربية الخاصة-عرمون</t>
  </si>
  <si>
    <t>كانديان هاي سكول-عرمون</t>
  </si>
  <si>
    <t>مدرسة الدولية - آفاق-عرمون</t>
  </si>
  <si>
    <t>مدرسة الابرار-عرمون</t>
  </si>
  <si>
    <t>ريبابليك ايليمنتري سكول(سابقا القديسة رفقا)-عرمون</t>
  </si>
  <si>
    <t>دار الايتام الاسلامية-مؤسسة الهدى للاعاقة البصرية-عرمون</t>
  </si>
  <si>
    <t>دار الايتام الاسلامية-مؤسسة التربية الخاصة-عرمون</t>
  </si>
  <si>
    <t>اللبنانية الاوروبية-عرمون</t>
  </si>
  <si>
    <t>اللبنانية الاميركية-عرمون</t>
  </si>
  <si>
    <t>العلوم والآداب-عرمون</t>
  </si>
  <si>
    <t>الايمان النموذجية (عرمون )-عرمون</t>
  </si>
  <si>
    <t>البيادر عرمون-عرمون</t>
  </si>
  <si>
    <t>النش ء السليم-عرمون</t>
  </si>
  <si>
    <t>يونيفرسال هاي سكول الثانوية-عرمون</t>
  </si>
  <si>
    <t>مبرة الامام الخوئي الثانوية-عرمون</t>
  </si>
  <si>
    <t>ثانوية عرمون الرسمية-عرمون</t>
  </si>
  <si>
    <t>عرمون الرسمية المتوسطة المختلطة-عرمون</t>
  </si>
  <si>
    <t>المعروفية الرسمية المختلطة-المعروفية</t>
  </si>
  <si>
    <t>ثانوية الشويفات الرسمية المختلطة-الشويفات</t>
  </si>
  <si>
    <t>الشويفات العمروسية الرسمية المختلطة-الشويفات</t>
  </si>
  <si>
    <t>الشويفات القبة الرسمية للبنات المتوسطة-الشويفات</t>
  </si>
  <si>
    <t>اسماعيل امان حسن حيدر الرسمية للصبيان-الشويفات</t>
  </si>
  <si>
    <t>الشويفات الامراء الرسمية المختلطة-الشويفات</t>
  </si>
  <si>
    <t>ثانوية عرمون الرسمية فرع الشهيد رفيق الحريري-الشويفات</t>
  </si>
  <si>
    <t>مدرسة الشهيد رفيق الحريري - دوحة الشويفات الابتدائيه-الشويفات</t>
  </si>
  <si>
    <t>الشويفات الدولية-الشويفات</t>
  </si>
  <si>
    <t>الليسه ناسيونال-الشويفات</t>
  </si>
  <si>
    <t>التربية الحديثة-الشويفات</t>
  </si>
  <si>
    <t>ثانوية العلوم و الثقافة اللبنانية-الشويفات</t>
  </si>
  <si>
    <t>اللبنانية العالية-الشويفات</t>
  </si>
  <si>
    <t>ثانوية الشرق الاوسط-الشويفات</t>
  </si>
  <si>
    <t>غرين سبايس سكول-الشويفات</t>
  </si>
  <si>
    <t>عيسى سكول-الشويفات</t>
  </si>
  <si>
    <t>لا سيتيه كولتوريل-الشويفات</t>
  </si>
  <si>
    <t>مدرسة الصدر الاولى-الشويفات</t>
  </si>
  <si>
    <t>لاسيم - خلده-الشويفات</t>
  </si>
  <si>
    <t>نيو سنشري-الشويفات</t>
  </si>
  <si>
    <t>امجاد-الشويفات</t>
  </si>
  <si>
    <t>ليبانيز ادفنس سكول-الشويفات</t>
  </si>
  <si>
    <t>مدرسة الكرامة الإبتدائية-الشويفات</t>
  </si>
  <si>
    <t>الرابية الخضراء-الشويفات</t>
  </si>
  <si>
    <t>ثانوية قصر الصنوبر الحديثة-الشويفات</t>
  </si>
  <si>
    <t>الشويفات ناشونال كولدج-الشويفات</t>
  </si>
  <si>
    <t>مدرسة مار يوسف الشويفات-الشويفات</t>
  </si>
  <si>
    <t>مدرسة روضة الدولفين-الشويفات</t>
  </si>
  <si>
    <t>باندا بلاي سكول-الشويفات</t>
  </si>
  <si>
    <t>الشويفات هاي سكول-الشويفات</t>
  </si>
  <si>
    <t>لاسيم - الشويفات-الشويفات</t>
  </si>
  <si>
    <t>ثانوية الروضة الحديثة-عرمون-الشويفات</t>
  </si>
  <si>
    <t>ستيب  فورورد-الشويفات</t>
  </si>
  <si>
    <t>مدرسة العماد-الشويفات</t>
  </si>
  <si>
    <t>ثانوية الكرامة-الشويفات</t>
  </si>
  <si>
    <t>رياض الاطفال-العمروسية</t>
  </si>
  <si>
    <t>متوسطة الجنان-العمروسية</t>
  </si>
  <si>
    <t>متوسطة الهداية الشويفات-العمروسية</t>
  </si>
  <si>
    <t>سمارت هاي سكول-العمروسية</t>
  </si>
  <si>
    <t>المدرسة الحديثة-العمروسية</t>
  </si>
  <si>
    <t>الليسيه فينوس-العمروسية</t>
  </si>
  <si>
    <t>روضة الجنان-العمروسية</t>
  </si>
  <si>
    <t>الهداية الشويفات-العمروسية</t>
  </si>
  <si>
    <t>التربوية الجديدة-العمروسية</t>
  </si>
  <si>
    <t>ماي نيو كولدج الابتدائية المجانية-العمروسية</t>
  </si>
  <si>
    <t>مدرسة الجيل الجديد-العمروسية</t>
  </si>
  <si>
    <t>ماي نيوكولدج الابتدائية المجانية-العمروسية</t>
  </si>
  <si>
    <t>ثانوية الجيل الجديد-العمروسية</t>
  </si>
  <si>
    <t>انترناسيونال لسنغ سكول-العمروسية</t>
  </si>
  <si>
    <t>مدرسة البيان-العمروسية</t>
  </si>
  <si>
    <t>ليسيه فينوس-العمروسية</t>
  </si>
  <si>
    <t>ثانوية هليوبوليس-العمروسية</t>
  </si>
  <si>
    <t>متوسطة الشويفات ناشونال كولدج-العمروسية</t>
  </si>
  <si>
    <t>ثانوية المجتبى-العمروسية</t>
  </si>
  <si>
    <t>ماي نيو كولدج-العمروسية</t>
  </si>
  <si>
    <t>الغزالي-العمروسية</t>
  </si>
  <si>
    <t>ثانوية الغزالي-العمروسية</t>
  </si>
  <si>
    <t>ثانوية دار العلوم-العمروسية</t>
  </si>
  <si>
    <t>البيان-العمروسية</t>
  </si>
  <si>
    <t>العمروسية الثالثة المتوسطة الرسمية المختلطة-العمروسية</t>
  </si>
  <si>
    <t>العمروسية الاولى المتوسطة المختلطة-العمروسية</t>
  </si>
  <si>
    <t>العمروسية الثانية المتوسطة المختلطة-العمروسية</t>
  </si>
  <si>
    <t>انترناشيونال سكول اوف ليبانون-القبة</t>
  </si>
  <si>
    <t>النهج الحديث-دير قوبل</t>
  </si>
  <si>
    <t>ديرقوبل الرسمية المختلطة-دير قوبل</t>
  </si>
  <si>
    <t>بدادون الرسمية المتوسطة المختلطة-بدادون</t>
  </si>
  <si>
    <t>دون بوسكو المتوسطة-الكحالة</t>
  </si>
  <si>
    <t>ثانوية راهبات القلبين الاقدسين-الدامور</t>
  </si>
  <si>
    <t>ثانوية الدامور الرسمية-الدامور</t>
  </si>
  <si>
    <t>الدامور الرسمية المختلطة-الدامور</t>
  </si>
  <si>
    <t>سيدة النعم-الدامور</t>
  </si>
  <si>
    <t>ايديال كوليدج-الناعمة</t>
  </si>
  <si>
    <t>روضة الاحلام دريم كندرغاردن-الناعمة</t>
  </si>
  <si>
    <t>الكرامة المتوسطة المختلطة-الناعمة</t>
  </si>
  <si>
    <t>الناعمة المتوسطة المختلطة الرسمية-الناعمة</t>
  </si>
  <si>
    <t>اليسيه سوسيال-الناعمة</t>
  </si>
  <si>
    <t>مدرسة روضة الاطفال الالمانيتين الدوليتين-الناعمة</t>
  </si>
  <si>
    <t>الدوحة-الناعمة</t>
  </si>
  <si>
    <t>حارة الناعمة المتوسطة الرسمية المختلطة-حارة الناعمة</t>
  </si>
  <si>
    <t>ثانوية الشهيد رفيق الحريري الرسمية-حارة الناعمة</t>
  </si>
  <si>
    <t>كرمل القديس يوسف-المشرف</t>
  </si>
  <si>
    <t>مدرسة رسول المحبة-جبيل (م)</t>
  </si>
  <si>
    <t>ثانوية راهبات القلبين الاقدسين-جبيل</t>
  </si>
  <si>
    <t>سيدة لورد الثانوية للاخوة المريميين-جبيل</t>
  </si>
  <si>
    <t>ثانوية مار يوسف لراهبات العائلة المقدسة المارونيات-جبيل</t>
  </si>
  <si>
    <t>ميتم الارمن "عش العصافير"-جبيل</t>
  </si>
  <si>
    <t>ثانوية جبيل الرسمية-جبيل</t>
  </si>
  <si>
    <t>روضة جبيل الرسمية المختلطة-جبيل</t>
  </si>
  <si>
    <t>جبيل الاولى الرسمية المتوسطة المختلطة-جبيل</t>
  </si>
  <si>
    <t>جبيل الرسمية الثانية المتوسطة-جبيل</t>
  </si>
  <si>
    <t>جبيل الرابعة الرسمية المختلطة-جبيل</t>
  </si>
  <si>
    <t>رسول المحبة الثانوية-جبيل</t>
  </si>
  <si>
    <t>متوسطة كفرمسحون المختلطة الرسمية-كفرمسحون</t>
  </si>
  <si>
    <t>ثانوية راهبات الوردية-بلاط</t>
  </si>
  <si>
    <t>ثانوية الملاك الحارس-بلاط</t>
  </si>
  <si>
    <t>سان انطوني سكول الحديثة-بلاط</t>
  </si>
  <si>
    <t>ثانوية جبيل الخيرية-بلاط</t>
  </si>
  <si>
    <t>بشلي المختلطة المتوسطة الرسمية-بشلي</t>
  </si>
  <si>
    <t>الفيدار المختلطة المتوسطة الرسمية-الفيدار</t>
  </si>
  <si>
    <t>حالات الرسمية المتوسطة المختلطة-حالات</t>
  </si>
  <si>
    <t>دون بوسكو الرسمية المتوسطة المختلطة-الحصون</t>
  </si>
  <si>
    <t>الراهبات الفرنسيسكانيات لقلب مريم الطاهر-ادونيس</t>
  </si>
  <si>
    <t>السيدة لراهبات العائلة المقدسة المارونيات-عمشيت</t>
  </si>
  <si>
    <t>ليسيه عمشيت-عمشيت</t>
  </si>
  <si>
    <t>سيدة الوردية المجانية - عمشيت-عمشيت</t>
  </si>
  <si>
    <t>عمشيت الرسمية المتوسطة المختلطة-عمشيت</t>
  </si>
  <si>
    <t>ثانوية عمشيت الرسمية-عمشيت</t>
  </si>
  <si>
    <t>مؤسسة فتاة لبنان الاجتماعية-بيت حباق</t>
  </si>
  <si>
    <t>ثانوية فتاة لبنان-بيت حباق</t>
  </si>
  <si>
    <t>مدرسة اسطفان جوان عاصي الرسمية-حصارات</t>
  </si>
  <si>
    <t>ثانوية جبيل الرسمية - فرع حصارات-حصارات</t>
  </si>
  <si>
    <t>راهبات مار يوسف الظهور-معاد</t>
  </si>
  <si>
    <t>المنصف الاهلية-المنصف</t>
  </si>
  <si>
    <t>سيدة ميفوق-ميفوق</t>
  </si>
  <si>
    <t>ثانوية ميفوق الرسمية-ميفوق</t>
  </si>
  <si>
    <t>ترتج الرسمية المتوسطة المختلطة-ترتج</t>
  </si>
  <si>
    <t>مشمش الرسمية المختلطة المتوسطة-مشمش</t>
  </si>
  <si>
    <t>اهمج المتوسطة المختلطة الرسمية-اهمج</t>
  </si>
  <si>
    <t>ثانوية اهمج الرسمية-اهمج</t>
  </si>
  <si>
    <t>سيدة الشير لراهبات العائلة المقدسة المارونيات-اهمج</t>
  </si>
  <si>
    <t>علمات الرسمية المتوسطة المختلطة-علمات</t>
  </si>
  <si>
    <t>مدرسة انطون سعيد الرسمية - تجمع روضات مشان-مشان</t>
  </si>
  <si>
    <t>ثانوية قرطبا الرسمية-قرطبا</t>
  </si>
  <si>
    <t>دون بوسكو لراهبات مريم المجانية-قرطبا</t>
  </si>
  <si>
    <t>متوسطة راهبات العائلة المقدسة المارونيات - العاقورة-العاقورة</t>
  </si>
  <si>
    <t>افقا الرسمية المختلطة-افقا</t>
  </si>
  <si>
    <t>سيدة اللويزة - فيطرون ( سابقا مار ضوميط-فيطرون</t>
  </si>
  <si>
    <t>القديس بولس الاكليريكية-فيطرون</t>
  </si>
  <si>
    <t>مؤسسة فتاة لبنان الاجتماعية-فيطرون</t>
  </si>
  <si>
    <t>ثانوية المنارة الدائمة-ريفون</t>
  </si>
  <si>
    <t>مدرسة مار روكز للرهبانية اللبنانية المارونية-القليعات</t>
  </si>
  <si>
    <t>الانطونية الدولية-عجلتون</t>
  </si>
  <si>
    <t>القديسة لويزاالثانوية  لراهبات المحبة-عجلتون</t>
  </si>
  <si>
    <t>سيدة الصخور لراهبات المحبة ­ عجلتون-عجلتون</t>
  </si>
  <si>
    <t>ثانوية عجلتون الرسمية-عجلتون</t>
  </si>
  <si>
    <t>سان سوفور (الرهبانية الباسيلية المخلصية )-السهيلة</t>
  </si>
  <si>
    <t>واحة الرجاء-السهيلة</t>
  </si>
  <si>
    <t>ثانوية راهبات القلبين الاقدسين-كفردبيان</t>
  </si>
  <si>
    <t>مدرسة قديس يوسف  المجانية لراهبات  القلبين الاقدسين-كفردبيان</t>
  </si>
  <si>
    <t>فريد سلامه الرسمية- كفردبيان-كفردبيان</t>
  </si>
  <si>
    <t>ثانوية كفرذبيان الرسمية-كفردبيان</t>
  </si>
  <si>
    <t>سيدة النياح الرسمية المختلطة بقعتوتة-بقعتوتة</t>
  </si>
  <si>
    <t>مدرسة حراجل الرسمية المتوسطة-حراجل</t>
  </si>
  <si>
    <t>راهبات الصليب-حراجل</t>
  </si>
  <si>
    <t>ميروبا المتوسطة المختلطة الرسمية-ميروبا</t>
  </si>
  <si>
    <t>اسكندر رزق الرسمية - عشقوت-عشقوت</t>
  </si>
  <si>
    <t>سيدة الوردية للراهبات الانطونيات-عشقوت</t>
  </si>
  <si>
    <t>مار يوحنا للراهبات الانطونيات-عشقوت</t>
  </si>
  <si>
    <t>اكليريكية الارمن الكاثوليك-بزمار</t>
  </si>
  <si>
    <t>جان دارك لراهبات الدومينيكان الدليفراند-غسطا</t>
  </si>
  <si>
    <t>جنة الاطفال غوسطا-غسطا</t>
  </si>
  <si>
    <t>ثانوية المؤرخ انطوان الخويري الرسمية-غسطا</t>
  </si>
  <si>
    <t>درعون الرسمية المتوسطة المختلطة-درعون</t>
  </si>
  <si>
    <t>سيدة لبنان المتوسطة لراهبات القلبين الاقدسين-درعون</t>
  </si>
  <si>
    <t>مدرسة دير الشرفة-درعون</t>
  </si>
  <si>
    <t>سيدة لبنان لراهبات القلبين الاقدسين-درعون</t>
  </si>
  <si>
    <t>مدرسة سيدة لبنان للرهبانية اللبنانية المارونية /در-درعون</t>
  </si>
  <si>
    <t>بقعاتة عشقوت المتوسطة الرسمية المختلطة-بقعاتة عشقوت</t>
  </si>
  <si>
    <t>واحة العذراء للراهبات الكرمليات للقديسة تريزيا-رعشين</t>
  </si>
  <si>
    <t>واحة العذراء المتوسطة للراهبات الكرمليات-رعشين</t>
  </si>
  <si>
    <t>ثانوية مار الياس للراهبات الانطونيات-غزير</t>
  </si>
  <si>
    <t>ثانوية مار فرنسيس لراهبات الصليب-غزير</t>
  </si>
  <si>
    <t>ثانوية غزير الرسمية المختلطة-غزير</t>
  </si>
  <si>
    <t>قلب يسوع لراهبات القلبين الاقدسين-كفرحباب</t>
  </si>
  <si>
    <t>القديسة جان انتيد لراهبات البزنسون-الكفور</t>
  </si>
  <si>
    <t>ثانوية الكفور الرسمية المختلطة-الكفور</t>
  </si>
  <si>
    <t>مدرسة الكفور المختلطة الرسمية-الكفور</t>
  </si>
  <si>
    <t>مي زيادة المتوسطة الرسمية-شحتول</t>
  </si>
  <si>
    <t>سيدة الحبل بلا دنس-غبالة</t>
  </si>
  <si>
    <t>ثانوية المعيصرة النموذجية الحديثة-المعيصرة</t>
  </si>
  <si>
    <t>الليسيه الفرنسية اللبنانية-المعيصرة</t>
  </si>
  <si>
    <t>ثانوية القاضي يوسف  عمرو-المعيصرة</t>
  </si>
  <si>
    <t>المرادية المارونية-المرادية</t>
  </si>
  <si>
    <t>ثانوية غزير الرسمية - فرع يحشوش-يحشوش</t>
  </si>
  <si>
    <t>يحشوش المتوسطة الرسمية المختلطة-يحشوش</t>
  </si>
  <si>
    <t>السيدة ام النور-العقيبة</t>
  </si>
  <si>
    <t>مار يوحنا الثانوية-العقيبة</t>
  </si>
  <si>
    <t>ادما الدولية - مار نوهرا-فتقا</t>
  </si>
  <si>
    <t>بيت شباب الحديثة-بيت شباب</t>
  </si>
  <si>
    <t>العائلة المقدسة لراهبات القلبين الاقدسين-بيت شباب</t>
  </si>
  <si>
    <t>النهضة الشبابية الثانوية المختلطة-بيت شباب</t>
  </si>
  <si>
    <t>متوسطة بيت شباب الرسمية المختلطة-بيت شباب</t>
  </si>
  <si>
    <t>ثانوية بكفيا الرسمية - فرع بيت شباب-بيت شباب</t>
  </si>
  <si>
    <t>ثانوية راهبات الوردية-قرنة الحمراء</t>
  </si>
  <si>
    <t>مار يوسف-قرنة شهوان</t>
  </si>
  <si>
    <t>الملائكة الحراس لراهبات القلبين الاقدسين-قرنة شهوان</t>
  </si>
  <si>
    <t>مدرسة يسوع ومريم-قرنة شهوان</t>
  </si>
  <si>
    <t>المدرسة البطريركية-قرنة شهوان</t>
  </si>
  <si>
    <t>انترناشونال كولدج-عين عار</t>
  </si>
  <si>
    <t>متوسطة عين عار الرسمية المختلطة-عين عار</t>
  </si>
  <si>
    <t>مدرسة مؤسسة مار افرام الاجتماعية-العطشانة</t>
  </si>
  <si>
    <t>ثانوية بكفيا الرسمية-بكفيا</t>
  </si>
  <si>
    <t>مدرسة راهبات القلبين الاقدسين الثانوية بكفيا-بكفيا</t>
  </si>
  <si>
    <t>متوسطة المحيدثة الرسمية المختلطة-المحيدثة</t>
  </si>
  <si>
    <t>السيدة لراهبات القلبين الاقدسين-عين الخروبة</t>
  </si>
  <si>
    <t>سيدة النياح-بتغرين</t>
  </si>
  <si>
    <t>بتغرين الرسمية المتوسطةالمختلطة-بتغرين</t>
  </si>
  <si>
    <t>ثانوية بتغرين الرسمية المختلطة-بتغرين</t>
  </si>
  <si>
    <t>ثانوية القديس جاورجيوس للراهبات الباسيليات الشويريات-الخنشارة</t>
  </si>
  <si>
    <t>القديس بطرس الثانوية-بسكنتا</t>
  </si>
  <si>
    <t>مار منصور لراهبات البزنسون-بسكنتا</t>
  </si>
  <si>
    <t>القديس بطرس-بسكنتا</t>
  </si>
  <si>
    <t>مدرسة بسكنتا الرسمية المختلطة الابتدائية-بسكنتا</t>
  </si>
  <si>
    <t>ثانوية بسكنتا الرسمية-بسكنتا</t>
  </si>
  <si>
    <t>ثانوية ضهور الشوير الرسمية-ضهورالشوير</t>
  </si>
  <si>
    <t>الشوير الرسمية المتوسطة المختلطة-الشوير</t>
  </si>
  <si>
    <t>ام المشورة الصالحة-الشوير</t>
  </si>
  <si>
    <t>تكميلية القلبين الاقدسين-الشوير</t>
  </si>
  <si>
    <t>تكميلية راهبات القلبين الاقدسين-المروج</t>
  </si>
  <si>
    <t>التوجيه الاجتماعي _المروج-المروج</t>
  </si>
  <si>
    <t>القديسة تقلا لراهبات القلبين الاقدسين-المروج</t>
  </si>
  <si>
    <t>سيدة المعونات لراهبات العائلة المقدسة المارونيات-عينطورة المتن</t>
  </si>
  <si>
    <t>مار يوسف-المتين</t>
  </si>
  <si>
    <t>المتين الرسمية المتوسطة المختلطة-المتين</t>
  </si>
  <si>
    <t>مدرسة سابيس المتن-المتين</t>
  </si>
  <si>
    <t>برمانا الرسمية المتوسطة المختلطة-برمانا</t>
  </si>
  <si>
    <t>برمانا العالية-برمانا</t>
  </si>
  <si>
    <t>مار منصور دي بول لراهبات المحبة-برمانا</t>
  </si>
  <si>
    <t>لويز فكمان-جورة البلوط</t>
  </si>
  <si>
    <t>فالي انترناشيونال سكول-جورة البلوط</t>
  </si>
  <si>
    <t>الطفل يسوع لراهبات البزنسون-بعبدات</t>
  </si>
  <si>
    <t>ثانوية اللواء جميل لحود الرسمية-بعبدات</t>
  </si>
  <si>
    <t>السفيلي المتوسطة الرسمية-السفيلة</t>
  </si>
  <si>
    <t>ثانوية قرنايل الرسمية-قرنايل</t>
  </si>
  <si>
    <t>قرنايل الرسمية المتوسطة المختلطة-قرنايل</t>
  </si>
  <si>
    <t>مدرسة الاشراق - المتن-قرنايل</t>
  </si>
  <si>
    <t>ثمارنا-قرنايل</t>
  </si>
  <si>
    <t>بزبدين الرسمية المتوسطة المختلطة-بزبدين</t>
  </si>
  <si>
    <t>كفرسلوان الرسمية المتوسطة المختلطة-كفرسلوان</t>
  </si>
  <si>
    <t>راس المتن المتوسطة المختلطة-راس المتن</t>
  </si>
  <si>
    <t>ثانوية قرنايل / فرع راس المتن-راس المتن</t>
  </si>
  <si>
    <t>المنار الحديثة الثانية-الكنيسة</t>
  </si>
  <si>
    <t>راهبات مار يوسف دي ليون-ديرالحرف</t>
  </si>
  <si>
    <t>القديس يوسف لراهبات القلبين الاقدسين-حمانا</t>
  </si>
  <si>
    <t>ثانوية حمانا للرهبانية اللبنانية المارونية-حمانا</t>
  </si>
  <si>
    <t>راهبات الراعي الصالح الثانوية المختلطة-حمانا</t>
  </si>
  <si>
    <t>مدرسة حمانا الرسمية الابتدائية المختلطة-حمانا</t>
  </si>
  <si>
    <t>ثانوية حمانا الرسمية-حمانا</t>
  </si>
  <si>
    <t>خريبة المتن الرسمية المختلطة-الخريبة</t>
  </si>
  <si>
    <t>فالوغا الرسمية التكميلية-فالوغا</t>
  </si>
  <si>
    <t>مدرسة خلوات فالوغا الرسمية المتوسطة المختلطة-خلوات /فالوغا</t>
  </si>
  <si>
    <t>بتخنية الرسمية المتوسطة المختلطة-بتخنية</t>
  </si>
  <si>
    <t>قبيع الرسمية المتوسطة المختلطة-قبيع</t>
  </si>
  <si>
    <t>ثانوية النهضة العلمية-قبيع</t>
  </si>
  <si>
    <t>ثانوية اجيال الغد-قبيع</t>
  </si>
  <si>
    <t>مدرسة الشبانية الرسمية-الشبانية</t>
  </si>
  <si>
    <t>القرية الرسمية المتوسطة المختلطة-القرية</t>
  </si>
  <si>
    <t>متوسطة العبادية الرسمية المختلطة-العبادية</t>
  </si>
  <si>
    <t>ثانوية مارون عبود الرسمية - العبادية-العبادية</t>
  </si>
  <si>
    <t>انترناشونال ليبانيز كولدج-شويت</t>
  </si>
  <si>
    <t>الهلالية الرسمية المختلطة-الهلالية</t>
  </si>
  <si>
    <t>رويسة البلوط الرسمية المختلطة-رويسة البلوط</t>
  </si>
  <si>
    <t>مدرسة بعلشمية الرسمية المتوسطة المختلطة-بعلشمية</t>
  </si>
  <si>
    <t>صليما المتوسطة المختلطة الرسمية-صليما</t>
  </si>
  <si>
    <t>سيدة الرسل - صليما-صليما</t>
  </si>
  <si>
    <t>بيرت  سكول-عاليه (م)</t>
  </si>
  <si>
    <t>مدرسة جيل المستقبل-عاليه (م)</t>
  </si>
  <si>
    <t>ثانوية التربية والتعليم-عالية</t>
  </si>
  <si>
    <t>انترناسيونال ليرننغ كوميونتي-عالية</t>
  </si>
  <si>
    <t>ثانوية مارون عبود الرسمية - عاليه سابقا-عالية</t>
  </si>
  <si>
    <t>متوسطة عاليه الاولى الرسمية المختلطة-عالية</t>
  </si>
  <si>
    <t>متوسطة عاليه الرسمية المختلطة-عالية</t>
  </si>
  <si>
    <t>عاليه الغربية الرسمية المتوسطة المختلطة-عالية</t>
  </si>
  <si>
    <t>عاليه الثانيه الرسمية-عالية</t>
  </si>
  <si>
    <t>ثانوية التربية الوطنية-عالية</t>
  </si>
  <si>
    <t>الجامعة الوطنية ­ عاليه-عالية</t>
  </si>
  <si>
    <t>ثانوية الصراط-عالية</t>
  </si>
  <si>
    <t>التوجيه والتربية-عالية</t>
  </si>
  <si>
    <t>الاشراق-عالية</t>
  </si>
  <si>
    <t>الوطنية الحديثة-عالية</t>
  </si>
  <si>
    <t>ارتس اند كلتر اديو كيشونال سكول-عالية</t>
  </si>
  <si>
    <t>ثانوية عاليه الثقافية-عالية</t>
  </si>
  <si>
    <t>ثانوية مارون عبود الرسمية ­ فرع القماطية-القماطية</t>
  </si>
  <si>
    <t>القماطية المتوسطة الرسمية المختلطة-القماطية</t>
  </si>
  <si>
    <t>ثانوية النهضة الوطنية-بمكين</t>
  </si>
  <si>
    <t>الغابون المختلطة الرسمية-الغابون</t>
  </si>
  <si>
    <t>مودرن كانتري سكول-سوق الغرب</t>
  </si>
  <si>
    <t>عيتات الرسمية المختلطة-عيتات</t>
  </si>
  <si>
    <t>كيفون الرسمية المتوسطة المختلطة-كيفون</t>
  </si>
  <si>
    <t>ثانوية بيصور الرسمية-بيصور</t>
  </si>
  <si>
    <t>بيصور الرسمية المتوسطة المختلطة-بيصور</t>
  </si>
  <si>
    <t>النجاح-بيصور</t>
  </si>
  <si>
    <t>مجدليا الرسمية المتوسطة المختلطة-مجدليا</t>
  </si>
  <si>
    <t>مدرسة الريف الحديثة-مجدليا</t>
  </si>
  <si>
    <t>عيناب المختلطة الرسمية-عيناب</t>
  </si>
  <si>
    <t>عين عنوب الرسمية المتوسطة المختلطة-عين عنوب</t>
  </si>
  <si>
    <t>ثانوية حسين مسعود الرسمية المختلطة-بشامون</t>
  </si>
  <si>
    <t>بشامون الرسمية المتوسطة المختلطة-بشامون</t>
  </si>
  <si>
    <t>لويز فكمان-بشامون</t>
  </si>
  <si>
    <t>بيروت الدولية-بشامون</t>
  </si>
  <si>
    <t>وست وود-بشامون</t>
  </si>
  <si>
    <t>مدرسة الايليت الفرنسية-بشامون</t>
  </si>
  <si>
    <t>ثانوية الهداية-بشامون</t>
  </si>
  <si>
    <t>دار الحكمة انترناشيونال-بشامون</t>
  </si>
  <si>
    <t>اجيال-بشامون</t>
  </si>
  <si>
    <t>هاي ناشيونال كولدج - سرحمول-سر حمول</t>
  </si>
  <si>
    <t>مارالياس لراهبات العائلة المقدسة المارونيات-بحمدون المحطة</t>
  </si>
  <si>
    <t>مدرسة بحمدون العليا الرسمية-بحمدون الضيعة</t>
  </si>
  <si>
    <t>بتاتر المختلطة الرسمية-بتاتر</t>
  </si>
  <si>
    <t>ثانوية مارون عبود الرسمية فرع صوفر-صوفر</t>
  </si>
  <si>
    <t>ثانوية العرفان-صوفر</t>
  </si>
  <si>
    <t>العرفان - رويسات صوفر-صوفر</t>
  </si>
  <si>
    <t>مجدلبعنا المختلطة المتوسطة الرسمية-مجدلبعنا</t>
  </si>
  <si>
    <t>ثانوية مجدلبعنا الرسمية-مجدلبعنا</t>
  </si>
  <si>
    <t>كومينيتي سكول-مجدلبعنا</t>
  </si>
  <si>
    <t>المشرفه المختلطة الرسمية-المشرفة</t>
  </si>
  <si>
    <t>بدغان الرسمية المتوسطة المختلطة-بدغان</t>
  </si>
  <si>
    <t>شارون الرسمية المتوسطة المختلطة-شارون</t>
  </si>
  <si>
    <t>مدرسة صن رايز سكول-شارون</t>
  </si>
  <si>
    <t>ثانوية عين دارة الرسمية-عين داره</t>
  </si>
  <si>
    <t>مار جرجس  المارونية  المجانية-عين داره</t>
  </si>
  <si>
    <t>الجمعية الخيرية الارثوذكسية-عين داره</t>
  </si>
  <si>
    <t>العزونية الرسمية المتوسطة المختلطة-العزونية</t>
  </si>
  <si>
    <t>مشقيتي الرسمية المتوسطة المختلطة-مشقيتي</t>
  </si>
  <si>
    <t>ثانوية مارون عبود الرسمية - فرع رشميا-رشميا</t>
  </si>
  <si>
    <t>مار قرياقوس المجانية-رشميا</t>
  </si>
  <si>
    <t>مار قرياقوس-رشميا</t>
  </si>
  <si>
    <t>الرمليه الرسمية المتوسطة المختلطة-الرملية</t>
  </si>
  <si>
    <t>عبيه الرسمية المتوسطة المختلطة-عبية</t>
  </si>
  <si>
    <t>التنوخية الوطنية-عبية</t>
  </si>
  <si>
    <t>شكيب النكدي النموذجية-عبية</t>
  </si>
  <si>
    <t>التوحيد الثقافية-عبية</t>
  </si>
  <si>
    <t>كفرمتى المختلطة المتوسطة الرسمية-كفرمتى</t>
  </si>
  <si>
    <t>بعورته الرسمية المتوسطه المختلطة-بعورتة</t>
  </si>
  <si>
    <t>مدرسة  البنيه الرسمية المتوسطة المختلطة-البنية</t>
  </si>
  <si>
    <t>دار الحضانة-البنية</t>
  </si>
  <si>
    <t>الثانويه اللبنانيه-عين كسور</t>
  </si>
  <si>
    <t>نيو ستبس كولدج-قبرشمون</t>
  </si>
  <si>
    <t>وست هيل كوليدج-قبرشمون</t>
  </si>
  <si>
    <t>قبرشمون - رمحالاالمختلطة الرسمية-قبرشمون</t>
  </si>
  <si>
    <t>ثانوية الارز الثقافية-رمحالا</t>
  </si>
  <si>
    <t>الربيع-رمحالا</t>
  </si>
  <si>
    <t>اكاديمية الشرق الجديد-رمحالا</t>
  </si>
  <si>
    <t>العرفان-البساتين</t>
  </si>
  <si>
    <t>البساتين المتوسطة الرسمية المختلطة-البساتين</t>
  </si>
  <si>
    <t>الثانوية العلمية الحديثة-الشوف (م)</t>
  </si>
  <si>
    <t>ثانوية برجا الرسمية المختلطة-برجا</t>
  </si>
  <si>
    <t>برجا الرسمية  المختلطه-برجا</t>
  </si>
  <si>
    <t>برجا المتوسطة الرسمية للبنات-برجا</t>
  </si>
  <si>
    <t>برجا الديماس المختلطة المتوسطة الرسمية-برجا</t>
  </si>
  <si>
    <t>روضة وابتدائية برجا-برجا</t>
  </si>
  <si>
    <t>ثانوية السلطان صلاح الدين-برجا</t>
  </si>
  <si>
    <t>الايمان النموذجية -برجا-برجا</t>
  </si>
  <si>
    <t>ثانوية برجا الحديثه-برجا</t>
  </si>
  <si>
    <t>لاسيتيه ناسيونال-برجا</t>
  </si>
  <si>
    <t>المستقبل-برجا</t>
  </si>
  <si>
    <t>ليسه باسكال-برجا</t>
  </si>
  <si>
    <t>المقاصد الخيرية الاسلامية برجا-برجا</t>
  </si>
  <si>
    <t>السلطان صلاح الدين الابتدائية-برجا</t>
  </si>
  <si>
    <t>ثانوية ديكارت-بعاصير</t>
  </si>
  <si>
    <t>بعاصير المختلطة المتوسطة الرسمية-بعاصير</t>
  </si>
  <si>
    <t>غلوري سبرينغ-شميس</t>
  </si>
  <si>
    <t>الليسيه اللبنانية الفرنسية-داريا</t>
  </si>
  <si>
    <t>ثانوية الشرق-داريا</t>
  </si>
  <si>
    <t>داريا المختلطة المتوسطة الرسمية-داريا</t>
  </si>
  <si>
    <t>مدرسة الاقليم-داريا</t>
  </si>
  <si>
    <t>ليسه عمر بن الخطاب-داريا</t>
  </si>
  <si>
    <t>الساحل الجديدة-الدبية</t>
  </si>
  <si>
    <t>الساحل اللبناني-الدبية</t>
  </si>
  <si>
    <t>ثانوية الفاروق الاسلامية-السعديات</t>
  </si>
  <si>
    <t>الريان-الجية</t>
  </si>
  <si>
    <t>ثانوية مار شربل-الجية</t>
  </si>
  <si>
    <t>الجية الاولى المختلطة المتوسطة الرسمية-الجية</t>
  </si>
  <si>
    <t>كفرحيم المختلطة المتوسطة الرسمية-كفرحيم</t>
  </si>
  <si>
    <t>ثانوية كفرحيم الرسمية-كفرحيم</t>
  </si>
  <si>
    <t>هاي  لاند سكول-كفرحيم</t>
  </si>
  <si>
    <t>مدرسة دميت المختلطة المتوسطة الرسمية-دميت</t>
  </si>
  <si>
    <t>لاكولتور-سرجبال</t>
  </si>
  <si>
    <t>الجاهلية المتوسطة الرسمية المختلطة-الجاهلية</t>
  </si>
  <si>
    <t>كفرفاقود الرسمية المتوسطة المختلطة-كفرفاقود</t>
  </si>
  <si>
    <t>بشتفين المتوسطة الرسمية المختلطة-بشتفين</t>
  </si>
  <si>
    <t>دير كوشة الرسمية المختلطة (جنة الاطفال)-دير كوشة</t>
  </si>
  <si>
    <t>جمعية انعاش القرية-دير كوشة</t>
  </si>
  <si>
    <t>مار عبدا- دير القمر-ديرالقمر</t>
  </si>
  <si>
    <t>راهبات مار يوسف الظهور-ديرالقمر</t>
  </si>
  <si>
    <t>ثانوية المؤرخ جوزف نعمه الرسمية-ديرالقمر</t>
  </si>
  <si>
    <t>دير القمر المتوسطة الرسمية المختلطة-ديرالقمر</t>
  </si>
  <si>
    <t>مدرسة مار مارون - بيت الدين-بيت الدين</t>
  </si>
  <si>
    <t>مدرسة المحبة-كفرنبرخ</t>
  </si>
  <si>
    <t>المربي رؤوف ابي غانم المتوسطة المختلطة الرسمية-كفرنبرخ</t>
  </si>
  <si>
    <t>بقعاتا المختلطة المتوسطة الرسمية-السمقانية</t>
  </si>
  <si>
    <t>مدرسة "الليسه ناسيونال "-السمقانية</t>
  </si>
  <si>
    <t>ثانوية العرفان-السمقانية</t>
  </si>
  <si>
    <t>لاسيم-السمقانية</t>
  </si>
  <si>
    <t>العرفان-السمقانية</t>
  </si>
  <si>
    <t>اوكلاند اكاديمي-عترين</t>
  </si>
  <si>
    <t>عينبال عترين المختلطة المتوسطة الرسمية-عترين</t>
  </si>
  <si>
    <t>غريفة المختلطة المتوسطة الرسمية-غريفة</t>
  </si>
  <si>
    <t>التعليمية الانكليزية-غريفة</t>
  </si>
  <si>
    <t>شوف ناشونال كولدج-بعقلين</t>
  </si>
  <si>
    <t>التلة الغربية وست هيل كوليدج-بعقلين</t>
  </si>
  <si>
    <t>الوفاء-بعقلين</t>
  </si>
  <si>
    <t>المرج-بعقلين</t>
  </si>
  <si>
    <t>ثانوية الايمان-بعقلين</t>
  </si>
  <si>
    <t>ثانوية بعقلين الرسمية-بعقلين</t>
  </si>
  <si>
    <t>بعقلين المتوسطة الرسمية المختلطة-بعقلين</t>
  </si>
  <si>
    <t>النزاهة-بعقلين</t>
  </si>
  <si>
    <t>كمال جنبلاط الرسمية المتوسطة المختلطة-المختارة</t>
  </si>
  <si>
    <t>ثانوية المختارة الرسمية-الجديدة</t>
  </si>
  <si>
    <t>شوف هاي سكول-بقعاتا-بقعاتا</t>
  </si>
  <si>
    <t>عين وزين المتوسطة الرسمية المختلطة-عين وزين</t>
  </si>
  <si>
    <t>مزرعة الشوف الرسمية المتوسطة المختلطة-مزرعة الشوف</t>
  </si>
  <si>
    <t>عماطور المختلطة المتوسطة الرسمية-عماطور</t>
  </si>
  <si>
    <t>باترالرسمية المتوسطة المختلطة-باتر الشوف</t>
  </si>
  <si>
    <t>نيحا الشوف المتوسطة الرسمية المختلطة-نيحا</t>
  </si>
  <si>
    <t>ثانوية نيحا الرسمية-نيحا</t>
  </si>
  <si>
    <t>خريبة الشوف المختلطة المتوسطة الرسمية-الخريبة</t>
  </si>
  <si>
    <t>ثانوية عين زحلتا الرسمية-عين زحلتا</t>
  </si>
  <si>
    <t>عين زحلتا المختلطة المتوسطة الرسمية-عين زحلتا</t>
  </si>
  <si>
    <t>الانجيلية اللبنانية-عين زحلتا</t>
  </si>
  <si>
    <t>الباروك الرسمية المتوسطة المختلطة-الباروك</t>
  </si>
  <si>
    <t>بتلون الرسمية المتوسطة المختلطة-بتلون</t>
  </si>
  <si>
    <t>ثانوية بتلون الرسمية-بتلون</t>
  </si>
  <si>
    <t>مدرسة بيت الارز-بتلون</t>
  </si>
  <si>
    <t>الورهانية المتوسطة الرسمية المختلطة-الورهانية</t>
  </si>
  <si>
    <t>بريح الرسمية المتوسطة المختلطة-بريح</t>
  </si>
  <si>
    <t>مار مارون-مجدل المعوش</t>
  </si>
  <si>
    <t>السيدة للراهبات الانطونيات-مجدل المعوش</t>
  </si>
  <si>
    <t>بيت الحكمة-شحيم</t>
  </si>
  <si>
    <t>كاسل وود-شحيم</t>
  </si>
  <si>
    <t>براعم المستقبل-شحيم</t>
  </si>
  <si>
    <t>ثانوية شحيم الرسمية-شحيم</t>
  </si>
  <si>
    <t>شحيم الرسمية الثالثة -الفرع الانكليزي-شحيم</t>
  </si>
  <si>
    <t>شحيم الرسمية الثانية - الفرع الفرنسي-شحيم</t>
  </si>
  <si>
    <t>شحيم الرسمية الاولى/القسم الفرنسي-شحيم</t>
  </si>
  <si>
    <t>مدرسة روضة شحيم الرسمية-شحيم</t>
  </si>
  <si>
    <t>ثانوية العطاء النموذجية-شحيم</t>
  </si>
  <si>
    <t>الليسيه الكبرى-شحيم</t>
  </si>
  <si>
    <t>مدرسة الحنان لذوي الاحتياجات الخاصة-شحيم</t>
  </si>
  <si>
    <t>عانوت المتوسطة المختلطة الرسمية-عانوت</t>
  </si>
  <si>
    <t>ثانوية عانوت الرسمية-عانوت</t>
  </si>
  <si>
    <t>الليسيه باسكال-عانوت</t>
  </si>
  <si>
    <t>يونيفرسال-عانوت</t>
  </si>
  <si>
    <t>كوليج يونيفرسال-عانوت</t>
  </si>
  <si>
    <t>حصروت المتوسطة الرسمية المختلطة-حصروت</t>
  </si>
  <si>
    <t>ثانوية الامان-حصرون-حصروت</t>
  </si>
  <si>
    <t>الزعرورية المختلطة المتوسطة الرسمية-الزعرورية</t>
  </si>
  <si>
    <t>ثانوية شحيم/فرع الزعرورية-الزعرورية</t>
  </si>
  <si>
    <t>مزبود المتوسطة الرسمية المختلطة-مزبود</t>
  </si>
  <si>
    <t>المنهل-مزبود</t>
  </si>
  <si>
    <t>ثانوية اجيال الغد-مزبود</t>
  </si>
  <si>
    <t>ثانوية نيو انترناشيونال كولدج-المغيرية</t>
  </si>
  <si>
    <t>المغيرية المتوسطة الرسمية المختلطة-المغيرية</t>
  </si>
  <si>
    <t>مدرسة احمد البلبل الرسمية-دلهون</t>
  </si>
  <si>
    <t>كترمايا المتوسطة الرسمية المختلطة-كترمايا</t>
  </si>
  <si>
    <t>ثانوية منيره ابو مرعي البلبل الرسمية (كترمايا)-كترمايا</t>
  </si>
  <si>
    <t>هاي موردن سكول-كترمايا</t>
  </si>
  <si>
    <t>غلوبال انترناشيونال سكول-كترمايا</t>
  </si>
  <si>
    <t>مدرسة الورود النموذجية-سبلين</t>
  </si>
  <si>
    <t>ثانوية بيت جالا-سبلين</t>
  </si>
  <si>
    <t>مدرسة بير زيت الابتدائية-سبلين</t>
  </si>
  <si>
    <t>سبلين الرسمية المتوسطة المختلطة-سبلين</t>
  </si>
  <si>
    <t>دير المخلص الثانوية-جون الرب</t>
  </si>
  <si>
    <t>كنديان انترناشونال سكول-الوردانية</t>
  </si>
  <si>
    <t>الوردانية المختلطة المتوسطة الرسمية-الوردانية</t>
  </si>
  <si>
    <t>الرميلة المختلطة المتوسطة الرسمية-الرميلة</t>
  </si>
  <si>
    <t>سيدة كل فرح لراهبات المحبة- الرميلة-الرميلة</t>
  </si>
  <si>
    <t>ثانوية داود العلي الجديدة-وادي الزينة</t>
  </si>
  <si>
    <t>روضة الامل للاطفال-وادي الزينة</t>
  </si>
  <si>
    <t>رياض الاطفال-جدرا</t>
  </si>
  <si>
    <t>الراهبات المخلصيات للبنات-جون</t>
  </si>
  <si>
    <t>ثانوية سيدة البشاره للراهبات المخلصيات-جون</t>
  </si>
  <si>
    <t>جون المختلطة المتوسطة الرسمية-جون</t>
  </si>
  <si>
    <t>ثانوية برجا فرع جون-جون</t>
  </si>
  <si>
    <t>سيدة المطلة لراهبات المحبة-المطلة</t>
  </si>
  <si>
    <t>مدرسة الرؤى التربوية-طرابلس (م)</t>
  </si>
  <si>
    <t>مار مارون لراهبات العائلة المقدسة المارونيات-طرابلس (م)</t>
  </si>
  <si>
    <t>مدرسة ابن خلدون الرسمية للبنات-طرابلس (م)</t>
  </si>
  <si>
    <t>مي الاولى الرسمية للبنات-طرابلس (م)</t>
  </si>
  <si>
    <t>مجمع العزم التربوي-طرابلس (م)</t>
  </si>
  <si>
    <t>نور المستقبل-طرابلس (م)</t>
  </si>
  <si>
    <t>المدية الابتدائية المختلطة-طرابلس (م)</t>
  </si>
  <si>
    <t>مدرسة منارة الفيحاء-طرابلس (م)</t>
  </si>
  <si>
    <t>روضة جنة الأطفال-المدخل الجنوبي والبساتين</t>
  </si>
  <si>
    <t>الفضيله الرسمية للبنات-المدخل الجنوبي والبساتين</t>
  </si>
  <si>
    <t>النموذجية الحديثة-المدخل الجنوبي والبساتين</t>
  </si>
  <si>
    <t>التفوق العلمي-المدخل الجنوبي والبساتين</t>
  </si>
  <si>
    <t>مدرسة نوباريان - خريمان-المدخل الجنوبي والبساتين</t>
  </si>
  <si>
    <t>المطران الخيرية المارونية-المدخل الجنوبي والبساتين</t>
  </si>
  <si>
    <t>الرابطة الخيرية الاسلامية العلوية-المدخل الجنوبي والبساتين</t>
  </si>
  <si>
    <t>الجيل الواعد-طريق المعرض</t>
  </si>
  <si>
    <t>المنار الوطنية الابتدائية الخاصة المختلطة-التل والمدينة الوسطى</t>
  </si>
  <si>
    <t>طرابلس المارونية المختلطة-التل والمدينة الوسطى</t>
  </si>
  <si>
    <t>مي الرسمية للبنات-التل والمدينة الوسطى</t>
  </si>
  <si>
    <t>التل الجديدة الرسمية للبنات طرابلس-التل والمدينة الوسطى</t>
  </si>
  <si>
    <t>النموذج الرسمية للبنات-التل والمدينة الوسطى</t>
  </si>
  <si>
    <t>الجديدة الرسمية للبنين-التل والمدينة الوسطى</t>
  </si>
  <si>
    <t>روضة التل - الزهرية الرسمية المختلطة-التل والمدينة الوسطى</t>
  </si>
  <si>
    <t>الفيحاء الرسمية للبنات-التل والمدينة الوسطى</t>
  </si>
  <si>
    <t>النموذج للبنين-التل والمدينة الوسطى</t>
  </si>
  <si>
    <t>النصر الرسميه للبنات-التل والمدينة الوسطى</t>
  </si>
  <si>
    <t>النشئ الجديد للصبيان-التل والمدينة الوسطى</t>
  </si>
  <si>
    <t>الامير فخر الدين المعني للبنين-التل والمدينة الوسطى</t>
  </si>
  <si>
    <t>روضة النشىء الجديد-التل والمدينة الوسطى</t>
  </si>
  <si>
    <t>فرح انطون الرسمية للبنين-التل والمدينة الوسطى</t>
  </si>
  <si>
    <t>دوحة الادب الرسمية للبنات-ساحة النجمة</t>
  </si>
  <si>
    <t>طرابلس الاولى الرسمية للصبيان-ساحة النجمة</t>
  </si>
  <si>
    <t>تكميلية طرابلس الاولى الرسمية للبنات-ساحة النجمة</t>
  </si>
  <si>
    <t>الزاهرية الرسمية للبنات-الزاهرية</t>
  </si>
  <si>
    <t>ثانوية طرابلس الرسمية للبنات-الزاهرية</t>
  </si>
  <si>
    <t>ثانوية المربي حسن الحجه الرسمية ق.ظ.-الزاهرية</t>
  </si>
  <si>
    <t>جبران خليل جبران للبنات-الزاهرية</t>
  </si>
  <si>
    <t>ثانوية المربي فضل المقدم الرسمية للبنات-الزاهرية</t>
  </si>
  <si>
    <t>روضة التبانة المختلطة-الزاهرية</t>
  </si>
  <si>
    <t>الزاهرية الرسمية للبنين-الزاهرية</t>
  </si>
  <si>
    <t>التنشئة الوطنية-الزاهرية</t>
  </si>
  <si>
    <t>المدرسة الكرملية المجانية-الزاهرية</t>
  </si>
  <si>
    <t>مار الياس للاباء الكرملين - طرابلس-الزاهرية</t>
  </si>
  <si>
    <t>طرابلس الانجيلية للبنين والبنات-الزاهرية</t>
  </si>
  <si>
    <t>البنات الوطنية للروم الارثوذكس-الزاهرية</t>
  </si>
  <si>
    <t>ثانوية الشمال-الزاهرية</t>
  </si>
  <si>
    <t>اللد المتوسطة المختلطة-الزاهرية</t>
  </si>
  <si>
    <t>التقدم الرسمية للصبيان-الغرباء</t>
  </si>
  <si>
    <t>الهدى الرسمية للصبيان-باب الحديد</t>
  </si>
  <si>
    <t>ثانوية الرشيد النموذجية-المطران</t>
  </si>
  <si>
    <t>مدرسة الثقافة الاسلامية-المطران</t>
  </si>
  <si>
    <t>ثانوية روضة الفيحاء- طرابلس / المئتين-المطران</t>
  </si>
  <si>
    <t>ثانوية روضة الفيحاء(انكليزي)-المعرض-المطران</t>
  </si>
  <si>
    <t>الجديده الرسميه للبنات-السكر</t>
  </si>
  <si>
    <t>دار اليتيمه الاسلامية-شارع عزمي</t>
  </si>
  <si>
    <t>رفح المتوسطة المختلطة-الميناء</t>
  </si>
  <si>
    <t>ثانوية اندره نحاس الرسمية-للبنات الميناء-الميناء</t>
  </si>
  <si>
    <t>ثانوية سابا زريق الرسمية للبنين-الميناء</t>
  </si>
  <si>
    <t>الحياة الرسمية للبنات-الميناء</t>
  </si>
  <si>
    <t>التهذيبية الرسمية للبنات-الميناء</t>
  </si>
  <si>
    <t>البنات الاولى الرسمية-الميناء</t>
  </si>
  <si>
    <t>النور الرسمية المختلطة-الميناء</t>
  </si>
  <si>
    <t>عدنان زكي درويش الرسمية للبنين-الميناء</t>
  </si>
  <si>
    <t>روضة الميناء الاولى الرسمية-الميناء</t>
  </si>
  <si>
    <t>رأفت الحسيني الرسمية للصبيان-الميناء</t>
  </si>
  <si>
    <t>النهضة الرسمية للبنات-الميناء</t>
  </si>
  <si>
    <t>النهضة الرسمية للصبيان-الميناء</t>
  </si>
  <si>
    <t>روضة الميناء الثالثة الرسمية-الميناء</t>
  </si>
  <si>
    <t>بطرس دوره للبنين-الميناء</t>
  </si>
  <si>
    <t>روضة الميناء الثانية الرسمية المختلطة-الميناء</t>
  </si>
  <si>
    <t>ناتالي عازار الرسمية للبنات-الميناء</t>
  </si>
  <si>
    <t>الارض المقدسة-الميناء</t>
  </si>
  <si>
    <t>بيت الاطفال-الميناء</t>
  </si>
  <si>
    <t>ثانوية القلبين الاقدسين-الميناء</t>
  </si>
  <si>
    <t>الثانوية الوطنية الارثوذكسية-الميناء</t>
  </si>
  <si>
    <t>سيدة النجاة الانطونية-الميناء-الميناء</t>
  </si>
  <si>
    <t>دار التربية والتعليم الاسلامية واسعاف المحتاجين-الميناء</t>
  </si>
  <si>
    <t>الكرامة-الاسكلةالتابعة للعناية بتعليم المسلمين محتاجين-الميناء</t>
  </si>
  <si>
    <t>مدرسة المناهج العالمية-الميناء</t>
  </si>
  <si>
    <t>الرهبان الأنطونيين المجانية-الميناء</t>
  </si>
  <si>
    <t>التقدم الرسمية للبنات-باب الرمل-المدينة القديمة</t>
  </si>
  <si>
    <t>روضة النجمة المختلطة-الحدادين</t>
  </si>
  <si>
    <t>ثانوية المربي مواهب اسطى الرسمية للبنين سابقاطرابلس الحدادين-الحدادين</t>
  </si>
  <si>
    <t>الفيحاءالرسمية للصبيان-الحدادين</t>
  </si>
  <si>
    <t>الارز الرسمية للصبيان-ابوسمرا</t>
  </si>
  <si>
    <t>الغزالي الرسمية للصبيان-ابوسمرا</t>
  </si>
  <si>
    <t>ابراهيم اليازجي الرسمية للبنين-ابوسمرا</t>
  </si>
  <si>
    <t>التدريب التربوي الرسمية للبنات-ابوسمرا</t>
  </si>
  <si>
    <t>ابن خلدون الرسميه للصبيان-ابوسمرا</t>
  </si>
  <si>
    <t>التربية الحديثة الرسمية للبنات-ابوسمرا</t>
  </si>
  <si>
    <t>الارز الرسمية للبنات-ابوسمرا</t>
  </si>
  <si>
    <t>الاميرة نسب الرسمية للبنات-ابوسمرا</t>
  </si>
  <si>
    <t>ثانوية طرابلس الحدادين الرسمية للبنات-ابوسمرا</t>
  </si>
  <si>
    <t>روضة أبي سمراء الاولى الرسمية-ابوسمرا</t>
  </si>
  <si>
    <t>روضة ابي سمراء النموذجية-ابوسمرا</t>
  </si>
  <si>
    <t>ثانوية جورج صراف الرسمية-ابوسمرا</t>
  </si>
  <si>
    <t>تكميلية المربي سميح مولوي-ابوسمرا</t>
  </si>
  <si>
    <t>حي النزهة الرسمية المختلطة-ابوسمرا</t>
  </si>
  <si>
    <t>روضة حي النزهة الرسمية المختلطة-ابوسمرا</t>
  </si>
  <si>
    <t>ابي سمراء الاولى للبنات-ابوسمرا</t>
  </si>
  <si>
    <t>الصلاح الرسمية للبنات-ابوسمرا</t>
  </si>
  <si>
    <t>النور الرسمية للبنات-ابوسمرا</t>
  </si>
  <si>
    <t>الفضيلة الرسمية للصبيان-ابوسمرا</t>
  </si>
  <si>
    <t>سامية شنبورالتابعةلجمعية المساعدات الاجتماعي-ابوسمرا</t>
  </si>
  <si>
    <t>الايمان الاسلامية-ابوسمرا</t>
  </si>
  <si>
    <t>براعم الفيحاء-ابوسمرا</t>
  </si>
  <si>
    <t>العناية الاهلية-ابوسمرا</t>
  </si>
  <si>
    <t>الاعتماد لروضة الاطفال-ابوسمرا</t>
  </si>
  <si>
    <t>ثانوية الاصلاح الاسلامية-ابوسمرا</t>
  </si>
  <si>
    <t>ثانوية الجنان-ابوسمرا</t>
  </si>
  <si>
    <t>روضة الزيتون-ابوسمرا</t>
  </si>
  <si>
    <t>ثانوية الزهراء الخيرية-ابوسمرا</t>
  </si>
  <si>
    <t>روضة براعم الفيحاء-ابوسمرا</t>
  </si>
  <si>
    <t>الليسيه اللبنانية-ابوسمرا</t>
  </si>
  <si>
    <t>البيان الاسلامية-ابوسمرا</t>
  </si>
  <si>
    <t>مدرسة الاصلاح الإسلامية /الفرع الانكليزي-ابوسمرا</t>
  </si>
  <si>
    <t>روضة دار الحنان-ابوسمرا</t>
  </si>
  <si>
    <t>الفرح-ابوسمرا</t>
  </si>
  <si>
    <t>دار الحنان الجديدة-ابوسمرا</t>
  </si>
  <si>
    <t>مدرسة ابو بكر الصديق-ابوسمرا</t>
  </si>
  <si>
    <t>ثانوية سافيد التخصصية-التبانة</t>
  </si>
  <si>
    <t>نهج البلاغة-التبانة</t>
  </si>
  <si>
    <t>المطران الرعائية-التبانة</t>
  </si>
  <si>
    <t>لقمان الرسمية للبنات-التبانة</t>
  </si>
  <si>
    <t>روضه التبانة الثانية الرسمية-التبانة</t>
  </si>
  <si>
    <t>روضة لقمان الرسمية المختلطة-التبانة</t>
  </si>
  <si>
    <t>متوسطة التبانة الرسمية-التبانة</t>
  </si>
  <si>
    <t>المستقبل الرسميه للبنات-التبانة</t>
  </si>
  <si>
    <t>بعل محسن الرسمية المختلطة-بعل محسن</t>
  </si>
  <si>
    <t>تكميلية المطران المارونية-بعل محسن</t>
  </si>
  <si>
    <t>لقمان الرسمية المختلطة-الملولة</t>
  </si>
  <si>
    <t>القبة الرسمية المتوسطة للبنات-القبة</t>
  </si>
  <si>
    <t>مجمع روضة بعل محسن الرسمية المختلطة-القبة</t>
  </si>
  <si>
    <t>تكميلية القبة الثانية الرسمية المختلطة-القبة</t>
  </si>
  <si>
    <t>مدرسة روضة ضهر المغر الثانية الرسمية-القبة</t>
  </si>
  <si>
    <t>ثانوية طرابلس القبة المختلطة الثانية الرسمية-القبة</t>
  </si>
  <si>
    <t>ثانوية القبة الجديدة الرسمية المختلطة-القبة</t>
  </si>
  <si>
    <t>القبة الجديدة الرسمية المختلطة-القبة</t>
  </si>
  <si>
    <t>روضة القبة الجديدة الرسمية-القبة</t>
  </si>
  <si>
    <t>ابي فراس الحمداني الرسمية المختلطة-القبة</t>
  </si>
  <si>
    <t>سليمان البستاني المتوسطة الرسمية للبنات-القبة</t>
  </si>
  <si>
    <t>العهد الجديد الرسميه للبنات-القبة</t>
  </si>
  <si>
    <t>القبة الرسمية للبنات-القبة</t>
  </si>
  <si>
    <t>ابن رشد الرسمية للبنات-القبة</t>
  </si>
  <si>
    <t>روضة ضهر المغر الرسمية-القبة</t>
  </si>
  <si>
    <t>الضياء الرسمية للبنات-القبة</t>
  </si>
  <si>
    <t>سليمان البستاني الرسمية للبنين-القبة</t>
  </si>
  <si>
    <t>المستقبل الرسمية للصبيان-القبة</t>
  </si>
  <si>
    <t>الفارابي الرسمية للصبيان-القبة</t>
  </si>
  <si>
    <t>روضة القبة الرسمية-القبة</t>
  </si>
  <si>
    <t>القبة الجديدة الابتدائية الرسمية للبنات-القبة</t>
  </si>
  <si>
    <t>ابن سينا الرسمية التكميلية للصبيان-القبة</t>
  </si>
  <si>
    <t>ثانوية القبة الرسمية المختلطة-القبة</t>
  </si>
  <si>
    <t>دوحة الادب-القبة</t>
  </si>
  <si>
    <t>الامل المختلطة-القبة</t>
  </si>
  <si>
    <t>الابتدائية اللبنانية-القبة</t>
  </si>
  <si>
    <t>قبة النصر المارونية-القبة</t>
  </si>
  <si>
    <t>مركز فؤاد فوال التربوي التابع لجمعية الخدمات الخير-القبة</t>
  </si>
  <si>
    <t>الارثوذكسية الثانوية-القبة</t>
  </si>
  <si>
    <t>ثانوية الرسالة الاسلامية-القبة</t>
  </si>
  <si>
    <t>المارونية فرع زيتون-القبة</t>
  </si>
  <si>
    <t>روضة الانوار-القبة</t>
  </si>
  <si>
    <t>المؤسسة الاجتماعية الاسلامية-البداوي</t>
  </si>
  <si>
    <t>كوكب الإبتدائية للبنين-البداوي</t>
  </si>
  <si>
    <t>بطوف الإبتدائية للبنات-البداوي</t>
  </si>
  <si>
    <t>مجدو المتوسطة للبنبن-البداوي</t>
  </si>
  <si>
    <t>المزار المتوسطة للبنات-البداوي</t>
  </si>
  <si>
    <t>الرملة المتوسطة للبنات والبنين-البداوي</t>
  </si>
  <si>
    <t>المجدل الابتدائية و المتوسطة المختلطة-البداوي</t>
  </si>
  <si>
    <t>ثانوية الناصرة المختلطة-البداوي</t>
  </si>
  <si>
    <t>الفجر-البداوي</t>
  </si>
  <si>
    <t>ثانوية الثقافة النموذجية-البداوي</t>
  </si>
  <si>
    <t>روضة السلام-البداوي</t>
  </si>
  <si>
    <t>البداوي الحديثة النموذجية-البداوي</t>
  </si>
  <si>
    <t>كوليج انترناسوينال - بداوي-البداوي</t>
  </si>
  <si>
    <t>النور الاسلامية الحديثة-البداوي</t>
  </si>
  <si>
    <t>روضة البداوي الثانية الرسمية-البداوي</t>
  </si>
  <si>
    <t>متوسطة البداوي الثانية الرسمية للبنات-البداوي</t>
  </si>
  <si>
    <t>البداوي الابتدائية الرسمية المختلطة-البداوي</t>
  </si>
  <si>
    <t>ثانوية البداوي الرسمية-البداوي</t>
  </si>
  <si>
    <t>البداوي الرسمية للبنات-البداوي</t>
  </si>
  <si>
    <t>البداوي الرسمية للصبيان-البداوي</t>
  </si>
  <si>
    <t>روضة البداوي الرسمية المختلطة الاولى-البداوي</t>
  </si>
  <si>
    <t>وادي النحلة الرسمية المختلطة-وادي النحلة</t>
  </si>
  <si>
    <t>ثانوية القلمون الرسمية المختلطة-القلمون</t>
  </si>
  <si>
    <t>القلمون الرسمية للبنات-القلمون</t>
  </si>
  <si>
    <t>القلمون الرسمية للصبيان-القلمون</t>
  </si>
  <si>
    <t>ثانوية المنار الاسلامية-القلمون</t>
  </si>
  <si>
    <t>ازهر طرابلس-القلمون</t>
  </si>
  <si>
    <t>مدرسة الأرز اللبنانية-النبي يوشع</t>
  </si>
  <si>
    <t>الفاروق التربوية-النبي يوشع</t>
  </si>
  <si>
    <t>النبي يوشع الرسمية المختلطة-النبي يوشع</t>
  </si>
  <si>
    <t>مركبتا الرسمية المختلطة-مركبتا</t>
  </si>
  <si>
    <t>ثانوية مركبتا الرسمية-مركبتا</t>
  </si>
  <si>
    <t>مدرسة الليسه-مركبتا</t>
  </si>
  <si>
    <t>عدوة الرسمية المختلطة-الروضة</t>
  </si>
  <si>
    <t>ثانوية المنية - فرع الشهيد الرائد وسام عيد الرسمية-دير عمار</t>
  </si>
  <si>
    <t>المربي عبدالهادي الدهيبي الرسمية للصبيان-دير عمار</t>
  </si>
  <si>
    <t>دير عمار الرسمية للبنات-دير عمار</t>
  </si>
  <si>
    <t>روضة دير عمار الرسمية المختلطة-دير عمار</t>
  </si>
  <si>
    <t>نور السلام-دير عمار</t>
  </si>
  <si>
    <t>المقاصد الخيرية الاسلامية في القرى-دير عمار-دير عمار</t>
  </si>
  <si>
    <t>مدرسة الفاروق النموذجية-دير عمار</t>
  </si>
  <si>
    <t>كرم الاخرس الرسمية المختلطة-كرم الاخرس</t>
  </si>
  <si>
    <t>تكميلية بخعون الرسمية المختلطة-بخعون</t>
  </si>
  <si>
    <t>تكميلية الدكتور واضح الصمد الرسمية-بخعون</t>
  </si>
  <si>
    <t>ثانوية بخعون الرسمية-بخعون</t>
  </si>
  <si>
    <t>بخعون الرسمية المختلطة (فرع الانكليزي)-بخعون</t>
  </si>
  <si>
    <t>فجر السلام الحديثة المجانية-بخعون</t>
  </si>
  <si>
    <t>دارالعلم والمعرفة-بخعون</t>
  </si>
  <si>
    <t>النور الحديثة المتوسطة-بخعون</t>
  </si>
  <si>
    <t>حقليت الرسمية المختلطة-حقليت</t>
  </si>
  <si>
    <t>حرف السياد الرسمية المختلطة-حرف السياد</t>
  </si>
  <si>
    <t>الواطية الرسمية المختلطة-الواطية</t>
  </si>
  <si>
    <t>حقل العزيمة الرسمية المختلطة-حقل العزيمة</t>
  </si>
  <si>
    <t>مراح السراج المتوسطة الرسمية المختلطة-مراح السراج</t>
  </si>
  <si>
    <t>ثانوية مراح السراج-مراح السراج</t>
  </si>
  <si>
    <t>حرف بيت زود الرسمية المختلطة-حرف بيت زود</t>
  </si>
  <si>
    <t>المربي فيكتور بيطار الرسمية(كفرحبو)-كفرحبو</t>
  </si>
  <si>
    <t>ثانوية سير الضنية الرسمية - فرع كفرحبو-كفرحبو</t>
  </si>
  <si>
    <t>عزقي الرسمية المختلطة-عزقي</t>
  </si>
  <si>
    <t>ابن الهيثم الرسمية المتوسطة-السفيرة</t>
  </si>
  <si>
    <t>السفيرة المتوسطة الرسمية-السفيرة</t>
  </si>
  <si>
    <t>ثانوية السفيرة الرسمية-السفيرة</t>
  </si>
  <si>
    <t>الصديق - الإيمان الإسلامية السفيرة-السفيرة</t>
  </si>
  <si>
    <t>بيت الفقس الرسمية-بيت الفقس</t>
  </si>
  <si>
    <t>ثانوية بيت الفقس الرسمية-بيت الفقس</t>
  </si>
  <si>
    <t>عين التينة المختلطة الرسمية-عين التينة</t>
  </si>
  <si>
    <t>قرصيتا الرسمية المختلطة-قرصيتا</t>
  </si>
  <si>
    <t>متوسطة قرصيتا الرسميه الثانية-قرصيتا</t>
  </si>
  <si>
    <t>ثانوية بيت الفقس - فرع قرصيتا-قرصيتا</t>
  </si>
  <si>
    <t>نمرين الرسميه المختلطة-نمرين</t>
  </si>
  <si>
    <t>كفرببنين المتوسطة الرسمية المختلطة-كفربنين</t>
  </si>
  <si>
    <t>كفربنين الرسمية المختلطة - حي معبي-كفربنين</t>
  </si>
  <si>
    <t>حواره الرسمية المختلطة-حوارة</t>
  </si>
  <si>
    <t>بيت حاويك الرسمية المختلطة-بيت حاويك</t>
  </si>
  <si>
    <t>دبعل الرسمية المختلطة-دبعل</t>
  </si>
  <si>
    <t>دبعل الغربية الرسمية المختلطة-دبعل</t>
  </si>
  <si>
    <t>قرحيا الرسمية المختلطة-قرحيا</t>
  </si>
  <si>
    <t>مدرسة وادي سري -  عصيموت الرسمية-عصيوت</t>
  </si>
  <si>
    <t>جيرون الرسمية المختلطة-جيرون</t>
  </si>
  <si>
    <t>القمامين المختلطة الرسمية-القمامين</t>
  </si>
  <si>
    <t>ثانوية سير الضنية الرسمية-سير الضنية</t>
  </si>
  <si>
    <t>سير الرسمية للبنات-سير الضنية</t>
  </si>
  <si>
    <t>مدرسة المربي مرشد درباس الرسمية المختلطة-سير الضنية</t>
  </si>
  <si>
    <t>مدرسة روضة فتحية فتفت الرسمية المختلطة-سير الضنية</t>
  </si>
  <si>
    <t>المشاعل النموذجية-سير الضنية</t>
  </si>
  <si>
    <t>الايمان الاسلامية-سير الضنية</t>
  </si>
  <si>
    <t>بقرصونا الثانية الرسمية المختلطة-بقرصونا</t>
  </si>
  <si>
    <t>بقرصونا الاولى الرسمية المختلطة-بقرصونا</t>
  </si>
  <si>
    <t>بقاعصفرين الرسمية المختلطة-بقاعصفرين</t>
  </si>
  <si>
    <t>مدرسة الصفا الخاصة-بقاعصفرين</t>
  </si>
  <si>
    <t>ام القرى-عاصون</t>
  </si>
  <si>
    <t>عاصون الرسمية المختلطة-عاصون</t>
  </si>
  <si>
    <t>البيان  عاصون-عاصون</t>
  </si>
  <si>
    <t>التفوق-عاصون</t>
  </si>
  <si>
    <t>الريان الخاصة-ايزال</t>
  </si>
  <si>
    <t>ايزال الرسمية المختلطة-ايزال</t>
  </si>
  <si>
    <t>بعزقون الرسمية المختلطة-ايزال</t>
  </si>
  <si>
    <t>القطين الرسمية المختلطة-القطين</t>
  </si>
  <si>
    <t>الارشاد الوطنية النموذجية-مزرعة القرين</t>
  </si>
  <si>
    <t>طاران الرسمية المختلطة-طاران</t>
  </si>
  <si>
    <t>ثانوية طاران الرسمية-طاران</t>
  </si>
  <si>
    <t>بطرماز الرسمية المختلطة-بطرماز</t>
  </si>
  <si>
    <t>عيمار الرسمية المختلطة-عيمار</t>
  </si>
  <si>
    <t>حرف بيت داوود المختلطة-حرف بيت داوود</t>
  </si>
  <si>
    <t>تكميلية حرف بيت حسنة المختلطة الرسمية-حرف بيت حسنا</t>
  </si>
  <si>
    <t>ديرنبوح الرسمية المختلطة-دير نبوح</t>
  </si>
  <si>
    <t>ثانوية المنيه الرسميه-المنية</t>
  </si>
  <si>
    <t>المنية المقالع المختلطة الرسمية-المنية</t>
  </si>
  <si>
    <t>المنية الرسمية المختلطة-المنية</t>
  </si>
  <si>
    <t>المنية بلاط الرسمية للبنات-المنية</t>
  </si>
  <si>
    <t>التنشئة الوطنية النموذجية-المنية</t>
  </si>
  <si>
    <t>المنية المارونية-المنية</t>
  </si>
  <si>
    <t>الجنان الابتدائية المجانية-المنية</t>
  </si>
  <si>
    <t>ثانوية المنية الاسلامية-المنية</t>
  </si>
  <si>
    <t>المستقبل-المنية</t>
  </si>
  <si>
    <t>ثانوية الارشاد الوطنية النموذجية-المنية</t>
  </si>
  <si>
    <t>الرابية الخضراء-المنية</t>
  </si>
  <si>
    <t>المجمع الاسلامي الكبير-المنية</t>
  </si>
  <si>
    <t>كولاج ناسيونال-المنية</t>
  </si>
  <si>
    <t>الليسيه جنرال-المنية</t>
  </si>
  <si>
    <t>العبير النموذجية-المنية</t>
  </si>
  <si>
    <t>روضة المنية الرسمية المختلطة-المنية مقالع</t>
  </si>
  <si>
    <t>المنية الحكر الرسمية المختلطة-المنية الحكر</t>
  </si>
  <si>
    <t>المنية بلاط الرسمية للصبيان-المنية بلاط</t>
  </si>
  <si>
    <t>كفربيتا الرسمية المختلطة-كفربيتا</t>
  </si>
  <si>
    <t>النبي كزيبر الرسمية المختلطة-النبي كزبير</t>
  </si>
  <si>
    <t>بحنين الرسمية المختلطة-بحنين</t>
  </si>
  <si>
    <t>الثانوية الدولية للتربية والتعليم-بحنين</t>
  </si>
  <si>
    <t>الليسيه مودرن-بحنين</t>
  </si>
  <si>
    <t>الريحانية الرسمية المختلطة-المنيه-الريحانية</t>
  </si>
  <si>
    <t>بشطايل الرسمية-بشطايل</t>
  </si>
  <si>
    <t>النصر الاسلامية الحديثة-عكار (م)</t>
  </si>
  <si>
    <t>التفوق الحديثة مشحه-تل عباس الشرقي</t>
  </si>
  <si>
    <t>التربية الحديثة-تل عباس الشرقي</t>
  </si>
  <si>
    <t>ثانوية الشهيد باسل الاسد-تل عباس الشرقي</t>
  </si>
  <si>
    <t>ثانوية التنشئة اللبنانيةالوطنية-تل عباس الشرقي</t>
  </si>
  <si>
    <t>السويسة الرسمية المختلطة-تل عباس الغربي</t>
  </si>
  <si>
    <t>رفيق الحريري الرسمية في تل عباس الغربي-تل عباس الغربي</t>
  </si>
  <si>
    <t>الكويخات الرسمية المختلطة-كويخات</t>
  </si>
  <si>
    <t>الريحانية المختلطة الرسمية-ريحانية</t>
  </si>
  <si>
    <t>العبودية الخيرية الاسلامية-العبودية</t>
  </si>
  <si>
    <t>شير حميرين الرسمية المختلطة عكار-شير حميرين</t>
  </si>
  <si>
    <t>مدرسة تلحميره المتوسطة الرسمية-تلحميرة</t>
  </si>
  <si>
    <t>الحكمة الشرقية-تلحميرة</t>
  </si>
  <si>
    <t>تلبيرة الرسمية المختلطة-تل بيرة</t>
  </si>
  <si>
    <t>المسعودية الرسمية المختلطة-مسعودية</t>
  </si>
  <si>
    <t>الحيصا المختلطة الرسمية-حيصا</t>
  </si>
  <si>
    <t>ثانوية الحيصة الرسمية المختلطة-حيصا</t>
  </si>
  <si>
    <t>تلمعيان المختلطة الرسمية - عكار-تل معيان تل كرى</t>
  </si>
  <si>
    <t>القليعات الرسمية المختلطة-القليعات</t>
  </si>
  <si>
    <t>الشيخ زناد الرسمية المختلطة-شيخ زناد</t>
  </si>
  <si>
    <t>جوزف دوناتو الرسمية المختلطة - تلبيبه-تل بيبي</t>
  </si>
  <si>
    <t>الكنيسة الرسمية المختلطة-الكنيسة</t>
  </si>
  <si>
    <t>العريضة الرسمية المختلطة-العريضة</t>
  </si>
  <si>
    <t>السماقية الرسمية المختلطة-السماقية</t>
  </si>
  <si>
    <t>حكر الضاهري الرسمية المختلطة-حكر الضاهري</t>
  </si>
  <si>
    <t>بلانة الحيصا الرسمية المختلطة-بلانة الحيصا</t>
  </si>
  <si>
    <t>حكر الحوشب الرسمية المختلطة-الحوشب وحكر الحوشب</t>
  </si>
  <si>
    <t>تلحياة الرسمية المختلطة-تل حيات</t>
  </si>
  <si>
    <t>متوسطة الشيخ محمد ابو شقرا-تل حيات</t>
  </si>
  <si>
    <t>مجمع عمر بن الخطاب التربوي التابع للجمعية الحميدية الخيرية-حلبا</t>
  </si>
  <si>
    <t>تكميلية مار جرجس المارونية-حلبا</t>
  </si>
  <si>
    <t>ليسيه عبد الحفيظ-حلبا</t>
  </si>
  <si>
    <t>زهرة الاطفال الاسلامية-حلبا</t>
  </si>
  <si>
    <t>حلبا الرسمية للصبيان-حلبا</t>
  </si>
  <si>
    <t>حلبا الرسمية للبنات-حلبا</t>
  </si>
  <si>
    <t>ثانوية حلبا الرسمية-حلبا</t>
  </si>
  <si>
    <t>روضة حلبا الرسمية المختلطة-حلبا</t>
  </si>
  <si>
    <t>الحميدية العلمية ­ حلبا-حلبا</t>
  </si>
  <si>
    <t>دار الحنان-حلبا</t>
  </si>
  <si>
    <t>حلبا المارونية-حلبا</t>
  </si>
  <si>
    <t>عدبل الرسمية المختلطة-عدبل</t>
  </si>
  <si>
    <t>الشيخ محمد المختلطة الرسمية-الشيخ محمد</t>
  </si>
  <si>
    <t>سيدة النجاة-الشيخ محمد</t>
  </si>
  <si>
    <t>الضياء الوطنية-الشيخ محمد</t>
  </si>
  <si>
    <t>اجيال الشيخ محمد - عكار-الشيخ محمد</t>
  </si>
  <si>
    <t>كروم عرب الرسمية المختلطة-كروم العرب</t>
  </si>
  <si>
    <t>خريبة الجندي الرسمية المختلطة-خريبة الجندي</t>
  </si>
  <si>
    <t>عكار الوطنية-خريبة الجندي</t>
  </si>
  <si>
    <t>بيت الحاج كوشا الرسمية المختلطة-كوشا</t>
  </si>
  <si>
    <t>اجيال-كوشا</t>
  </si>
  <si>
    <t>المشرقية-الشيخ طابا</t>
  </si>
  <si>
    <t>الاعلام الاسلامية-الشيخ طابا</t>
  </si>
  <si>
    <t>الشيخ طابا الرسمية المختلطة-الشيخ طابا</t>
  </si>
  <si>
    <t>الوطنية الارثوذكسية-الشيخ طابا</t>
  </si>
  <si>
    <t>جديدة الجومة التكميلية الرسمية-جديدة الجومة</t>
  </si>
  <si>
    <t>ليسية عبدالله الراسي-الزواريب</t>
  </si>
  <si>
    <t>ثانوية القديس يوسف-منيارة</t>
  </si>
  <si>
    <t>القديس يوسف للراهبات الباسيليات الشويريات-منيارة</t>
  </si>
  <si>
    <t>مدرسة الدكتور يعقوب الصراف الرسمية-منيارة</t>
  </si>
  <si>
    <t>منيارة الرسمية للبنات-منيارة</t>
  </si>
  <si>
    <t>ثانوية منيارة الرسمية-منيارة</t>
  </si>
  <si>
    <t>كرم عصفور الابتدائية الرسمية المختلطة-كرم عصفور</t>
  </si>
  <si>
    <t>القنطرة المختلطة الرسمية-القنطرة</t>
  </si>
  <si>
    <t>الحاكور الرسمية المختلطة-الحاكور</t>
  </si>
  <si>
    <t>بقرزلا الرسمية المختلطة-بقرزلا</t>
  </si>
  <si>
    <t>ثانوية بقرزلا الرسمية-بقرزلا</t>
  </si>
  <si>
    <t>القديسة مورا لراهبات العائلة المقدسة المارونيات-بقرزلا</t>
  </si>
  <si>
    <t>المباركية المختلطة الرسمية-المباركية</t>
  </si>
  <si>
    <t>دنبو المختلطة الرسمية-دنبو</t>
  </si>
  <si>
    <t>روضه عين الذهب الرسمية (دنبو)-دنبو</t>
  </si>
  <si>
    <t>عين الذهب الرسمية المختلطة-دنبو</t>
  </si>
  <si>
    <t>ثانوية النور  العلمية  دنبو-دنبو</t>
  </si>
  <si>
    <t>الاحسان-دنبو</t>
  </si>
  <si>
    <t>منارة العلوم-دير دلوم</t>
  </si>
  <si>
    <t>دير دلوم المختلطة الرسمية-دير دلوم</t>
  </si>
  <si>
    <t>ابي بكر الصديق التابعة للجمعية الحميدية الاسلامية-دير دلوم</t>
  </si>
  <si>
    <t>الرواد الدولية-دير دلوم</t>
  </si>
  <si>
    <t>ذوق الحبالصة المختلطة الرسمية-ذوق الحبالصة</t>
  </si>
  <si>
    <t>مجدلا المختلطة الرسمية-مجدلا</t>
  </si>
  <si>
    <t>ابراهيم عبد الله تامر الرسمية الحميرة -عكار-الحميرة</t>
  </si>
  <si>
    <t>المربية مرزوقة المزقزق المتوسطة الرسمية للبنات-ببنين</t>
  </si>
  <si>
    <t>ثانوية الشهيد رفيق الحريري الرسمية - ببنين عكار-ببنين</t>
  </si>
  <si>
    <t>ببنين الرسمية للصبيان-ببنين</t>
  </si>
  <si>
    <t>ببنين الرسمية للبنات-ببنين</t>
  </si>
  <si>
    <t>روضة ببنين الرسمية المختلطة-ببنين</t>
  </si>
  <si>
    <t>دار الاحسان  - ببنين-ببنين</t>
  </si>
  <si>
    <t>العائلة النموذجية-ببنين</t>
  </si>
  <si>
    <t>الارشاد النموذجية الخاصة-ببنين</t>
  </si>
  <si>
    <t>الهداية الاسلامية-ببنين</t>
  </si>
  <si>
    <t>المقاصد الخيرية الاسلامية - ببنين-ببنين</t>
  </si>
  <si>
    <t>الرشاد النموذجية-ببنين</t>
  </si>
  <si>
    <t>مدرسة الفارس الصغير(مدرسة اùمان موسى الصدر سابقا)-ببنين</t>
  </si>
  <si>
    <t>الجوهرة المجانية  ببنين-ببنين</t>
  </si>
  <si>
    <t>الفاروق المجانية-ببنين</t>
  </si>
  <si>
    <t>المدرسة العلمية الحديثة-ببنين</t>
  </si>
  <si>
    <t>النصر الخاصة-ببنين</t>
  </si>
  <si>
    <t>ثانوية رياض الشباب-ببنين</t>
  </si>
  <si>
    <t>متوسطة الجوهرة-ببنين</t>
  </si>
  <si>
    <t>ثانوية الفارس التعليمية-ببنين</t>
  </si>
  <si>
    <t>العبدة المختلطة الرسمية-العبدة</t>
  </si>
  <si>
    <t>تل الزراعة الرسمية المختلطة-العبدة</t>
  </si>
  <si>
    <t>المحمرة الرسمية المختلطة-المحمرة</t>
  </si>
  <si>
    <t>السلام المحمرة الرسمية المختلطة-المحمرة</t>
  </si>
  <si>
    <t>المقاصد الخيرية الاسلامية - المحمرة-المحمرة</t>
  </si>
  <si>
    <t>ثانوية الانوار - المحمرة-المحمرة</t>
  </si>
  <si>
    <t>الثانوية الجديدة للتربية والتعليم-برج العرب</t>
  </si>
  <si>
    <t>المدرسة الجديدة للتربية والتعليم-برج العرب</t>
  </si>
  <si>
    <t>عرب المفرق المختلطة الرسمية-برج العرب</t>
  </si>
  <si>
    <t>برج العرب الرسمية المختلطة-برج العرب</t>
  </si>
  <si>
    <t>العمارة الرسمية-عمارة</t>
  </si>
  <si>
    <t>الشمائل النموذجية-عمارة</t>
  </si>
  <si>
    <t>الشمائل الاسلامية-عمارة</t>
  </si>
  <si>
    <t>الإيمان الإسلامية-قبة شمرا</t>
  </si>
  <si>
    <t>قبة شمرا الرسمية المختلطة-قبة شمرا</t>
  </si>
  <si>
    <t>متوسطة المقيطع الرسمية-مقيطع</t>
  </si>
  <si>
    <t>وادي الجاموس المختلطة الرسمية-وادي الجاموس</t>
  </si>
  <si>
    <t>ثانوية الابداع العلمية الخاصة-وادي الجاموس</t>
  </si>
  <si>
    <t>المقاصد الخيرية الاسلامية - وادي الجاموس-وادي الجاموس</t>
  </si>
  <si>
    <t>كولاج عكار-وادي الجاموس</t>
  </si>
  <si>
    <t>مدرسة الامام البخاري للشرعية الاسلامية-قرقف</t>
  </si>
  <si>
    <t>القرقف المختلطة الرسمية-قرقف</t>
  </si>
  <si>
    <t>مدرسة الشهيد رفيق الحريري المتوسطة-القرقف-قرقف</t>
  </si>
  <si>
    <t>جديدة القيطع المختلطة الرسمية-جديدة القيطع</t>
  </si>
  <si>
    <t>رفيق الحريري الرسمية - برقايل-برقايل</t>
  </si>
  <si>
    <t>ثانوية برقايل الرسمية-برقايل</t>
  </si>
  <si>
    <t>برقايل الثانية الرسمية فرع الانكليزي-برقايل</t>
  </si>
  <si>
    <t>ثانوية برقايل الثانية الرسمية -بنات-برقايل</t>
  </si>
  <si>
    <t>مدرسة النصر المجانية -الهداية سابقا-برقايل</t>
  </si>
  <si>
    <t>الربيع الاسلامية-برقايل</t>
  </si>
  <si>
    <t>مدرسة الصلاح والإصلاح - برقايل-برقايل</t>
  </si>
  <si>
    <t>مدرسة نسيج برقايل-برقايل</t>
  </si>
  <si>
    <t>ثانوية المجد الخيرية-برقايل</t>
  </si>
  <si>
    <t>بزال المختلطة الرسمية-بزال</t>
  </si>
  <si>
    <t>سفينة القيطع الرسمية المختلطة-سفينة القيطع</t>
  </si>
  <si>
    <t>حبشيت الرسمية المختلطة-حبشيت</t>
  </si>
  <si>
    <t>قبعيت الرسمية المختلطة-قبعيت</t>
  </si>
  <si>
    <t>ثانوية حرار الرسمية فرع قبعيت-قبعيت</t>
  </si>
  <si>
    <t>الكفرون الرسمية-قبعيت</t>
  </si>
  <si>
    <t>مدرسة البيان والنور-قبعيت</t>
  </si>
  <si>
    <t>الزهراء الخالدة التابعة لجمعية المحبة الخيرية الاجتماعية-عرب المفرق</t>
  </si>
  <si>
    <t>وادي الريحان المختلطة الرسمية-وادي الريحان</t>
  </si>
  <si>
    <t>عيون السمك الرسمية المختلطة-عيون السمك</t>
  </si>
  <si>
    <t>ثانوية عمقا المختلطة-نهر البارد</t>
  </si>
  <si>
    <t>بتير الابتدائية المختلطة-نهر البارد</t>
  </si>
  <si>
    <t>المنارة الابتدائية المختلطة-نهر البارد</t>
  </si>
  <si>
    <t>غزة الابتدائية المختلطة-نهر البارد</t>
  </si>
  <si>
    <t>جبل طابور المتوسطة للبنين-نهر البارد</t>
  </si>
  <si>
    <t>طوباس المتوسطة المختلطة-نهر البارد</t>
  </si>
  <si>
    <t>عين كارم المتوسطة المختلطة-نهر البارد</t>
  </si>
  <si>
    <t>مدرسة القديس شربل المجانية-منجز</t>
  </si>
  <si>
    <t>القديس فرنسيس الاسيزي-منجز</t>
  </si>
  <si>
    <t>تكميلية الفاضل الرسمية - رماح-رماح</t>
  </si>
  <si>
    <t>ثانوية دار الفكر-الشيخ لار</t>
  </si>
  <si>
    <t>الدبابية الرسمية المختلطة-الدبابية</t>
  </si>
  <si>
    <t>النورة الرسمية المختلطة-نورا التحتا</t>
  </si>
  <si>
    <t>الكواشرة الرسمية المختلطة-كواشرة</t>
  </si>
  <si>
    <t>ثانوية الكواشرة الرسمية-كواشرة</t>
  </si>
  <si>
    <t>ثانوية نور الهدى-كواشرة</t>
  </si>
  <si>
    <t>البر والتقوى-دوسة</t>
  </si>
  <si>
    <t>مرعبي انترناسيونال سكول-دوسة</t>
  </si>
  <si>
    <t>الامان الاسلامية-دوسة</t>
  </si>
  <si>
    <t>المدرسة الوطنية الاهلية-دوسة</t>
  </si>
  <si>
    <t>البيان النموذجية-عمار البيكات</t>
  </si>
  <si>
    <t>المستقبل الحديثة-عمار البيكات</t>
  </si>
  <si>
    <t>التربية الاسلامية-عمار البيكات</t>
  </si>
  <si>
    <t>عمار البيكات الرسميةالمختلطة-عمار البيكات</t>
  </si>
  <si>
    <t>وادي الحور الرسمية المختلطة-وادي الحور</t>
  </si>
  <si>
    <t>الحميدية الاسلامية-عرقة</t>
  </si>
  <si>
    <t>المدرسة الحديثة-عرقة</t>
  </si>
  <si>
    <t>التليل الرسمية المختلطة-التليل</t>
  </si>
  <si>
    <t>هيتلا الرسمية المختلطة-هيتلا</t>
  </si>
  <si>
    <t>خربة شار الرسمية المختلطة-خربة شار</t>
  </si>
  <si>
    <t>عين الزيت الرسمية المختلطة-عين الزيت</t>
  </si>
  <si>
    <t>ربيع الاطفال-عين الزيت</t>
  </si>
  <si>
    <t>الدغلة الرسمية المختلطة-دغلة</t>
  </si>
  <si>
    <t>مدرسة العلم والاصلاح-دغلة</t>
  </si>
  <si>
    <t>مدرسة العلم والاصلاح الحديثة(الامين المجيدة سابقا)-دغلة</t>
  </si>
  <si>
    <t>خربة داود الرسمية المختلطة-خربة داوود</t>
  </si>
  <si>
    <t>ثانوية الرياض النموذجية-خربة داوود</t>
  </si>
  <si>
    <t>النور العلميه-البيرة</t>
  </si>
  <si>
    <t>البيرة الرسمية المختلطة-البيرة</t>
  </si>
  <si>
    <t>ثانوية البيرة الرسمية-البيرة</t>
  </si>
  <si>
    <t>النور الاسلامية-البيرة</t>
  </si>
  <si>
    <t>درة الشرقين-البيرة</t>
  </si>
  <si>
    <t>مزرعة بلدة الرسمية المختلطة-مزرعة بلدة</t>
  </si>
  <si>
    <t>رحبة الرسمية للصبيان-رحبة</t>
  </si>
  <si>
    <t>رحبة الرسمية للبنات-رحبة</t>
  </si>
  <si>
    <t>ثانوية رحبة الرسمية-رحبة</t>
  </si>
  <si>
    <t>المجد للتنشئة والتعليم-رحبة</t>
  </si>
  <si>
    <t>المدرسة الوطنية الارتوذكسية-رحبة</t>
  </si>
  <si>
    <t>مدرسة عكار الدولية-جبرايل</t>
  </si>
  <si>
    <t>ضهر الليسينة المختلطة الرسمية-ضهرالليسينة</t>
  </si>
  <si>
    <t>مدرسة ابلات الرسمية المختلطة-ايلات</t>
  </si>
  <si>
    <t>مشحة المختلطة الرسمية-مشحة</t>
  </si>
  <si>
    <t>ثانوية مشحا الرسمية المختلطة-مشحة</t>
  </si>
  <si>
    <t>الأمانة الأهلية-مشحة</t>
  </si>
  <si>
    <t>مدرسة العلماء-مشحة</t>
  </si>
  <si>
    <t>الهداية النموذجية - فرع حلبا-مشحة</t>
  </si>
  <si>
    <t>الاعتصام النموذجية الاسلامية-حيزوق</t>
  </si>
  <si>
    <t>حيزوق المختلطة الرسمية-حيزوق</t>
  </si>
  <si>
    <t>مدرسة رفيق الحريري الرسمية-تكريت-تكريت</t>
  </si>
  <si>
    <t>ثانوية العروة الوثقى-تكريت</t>
  </si>
  <si>
    <t>ليسيه0د0فيلاج-تكريت</t>
  </si>
  <si>
    <t>مار سمعان-بيت ملات</t>
  </si>
  <si>
    <t>مار سمعان المجانية-بيت ملات</t>
  </si>
  <si>
    <t>ثانوية العيون الرسمية-العيون</t>
  </si>
  <si>
    <t>بينو الرسمية المختلطة-بينو</t>
  </si>
  <si>
    <t>بزبينا الرسمية المختلطة-بزبينا</t>
  </si>
  <si>
    <t>تجمع صفوف الروضة الرسمية بزبينا-بزبينا</t>
  </si>
  <si>
    <t>ثانوية العيون الرسمية فرع بزبينا-بزبينا</t>
  </si>
  <si>
    <t>مدرسة لبنان المجانية-بزبينا</t>
  </si>
  <si>
    <t>العلم والايمان الاسلامية-بزبينا</t>
  </si>
  <si>
    <t>علي بن ابي طالب-بزبينا</t>
  </si>
  <si>
    <t>الجوهرة الاسلامية-بزبينا</t>
  </si>
  <si>
    <t>عين يعقوب الرسمية المختلطة-عين يعقوب</t>
  </si>
  <si>
    <t>البرج الرسمية المختلطة-البرج</t>
  </si>
  <si>
    <t>متوسطة عيات  الرسمية-عيات</t>
  </si>
  <si>
    <t>المقاصد الخيرية الاسلامية - عيات-عيات</t>
  </si>
  <si>
    <t>الدورة الرسمية المختلطة-دورة</t>
  </si>
  <si>
    <t>قوس عكار الرسمية المختلطه-عكار العتيقة</t>
  </si>
  <si>
    <t>عكار العتيقة المختلطة الرسمية-عكار العتيقة</t>
  </si>
  <si>
    <t>ثانوية عكار العتيقة الرسمية-عكار العتيقة</t>
  </si>
  <si>
    <t>مراحات عكار الرسمية المختلطة-عكار العتيقة</t>
  </si>
  <si>
    <t>المقاصد الخيرية الاسلامية عكار العتيقة-عكار العتيقة</t>
  </si>
  <si>
    <t>ثانوية العلم والايمان-عكار العتيقة</t>
  </si>
  <si>
    <t>عكار الانكليزية-عكار العتيقة</t>
  </si>
  <si>
    <t>الضياء الخاصة-مشمش</t>
  </si>
  <si>
    <t>الصفاء-مشمش</t>
  </si>
  <si>
    <t>المقاصد الخيرية الاسلامية - مشمش-مشمش</t>
  </si>
  <si>
    <t>المقاصد الخيرية الاسلامية - وطى مشمش-مشمش</t>
  </si>
  <si>
    <t>مشمش الرسمية المختلطة-مشمش</t>
  </si>
  <si>
    <t>وطى مشمش الرسمية المختلطة-مشمش</t>
  </si>
  <si>
    <t>ثانوية فنيدق الرسمية فرع مشمش-مشمش</t>
  </si>
  <si>
    <t>فنيدق المختلطة الرسمية-فنيدق</t>
  </si>
  <si>
    <t>فنيدق الرسمية للصبيان-فنيدق</t>
  </si>
  <si>
    <t>فنيدق الغربية المختلطة الرسمية-فنيدق</t>
  </si>
  <si>
    <t>ثانوية فنيدق الرسمية-فنيدق</t>
  </si>
  <si>
    <t>المقاصد الخيرية الاسلامية -فنيدق-فنيدق</t>
  </si>
  <si>
    <t>الضحى العلمية-فنيدق</t>
  </si>
  <si>
    <t>المدرسة الاهلية-فنيدق</t>
  </si>
  <si>
    <t>براعم الايمان-فنيدق</t>
  </si>
  <si>
    <t>البراءة الاسلامية-فنيدق</t>
  </si>
  <si>
    <t>البدر للتربية والتعليم-فنيدق</t>
  </si>
  <si>
    <t>الايمان النموذجية-فنيدق</t>
  </si>
  <si>
    <t>الضحى الثقافية -فنيدق</t>
  </si>
  <si>
    <t>المقاصد الخيرية الاسلامية - بيت ايوب-قرنة</t>
  </si>
  <si>
    <t>القرنة المختلطة الرسمية-قرنة</t>
  </si>
  <si>
    <t>بيت ايوب المختلطة الرسمية-بيت ايوب</t>
  </si>
  <si>
    <t>بيت يونس المختلطة الرسمية-بيت يونس</t>
  </si>
  <si>
    <t>المروج الحديثة-بيت يونس</t>
  </si>
  <si>
    <t>مدرسة الأمان العلمية-حرار</t>
  </si>
  <si>
    <t>حرار المختلطة الرسمية-حرار</t>
  </si>
  <si>
    <t>الزعرورة الرسمية المختلطة-حرار</t>
  </si>
  <si>
    <t>ثانوية حرار الرسمية-حرار</t>
  </si>
  <si>
    <t>الواحة الخاصة-حرار</t>
  </si>
  <si>
    <t>خربة الجرد الرسمية المختلطة-خربة الجرد</t>
  </si>
  <si>
    <t>شان الرسمية المختلطة-شان</t>
  </si>
  <si>
    <t>الحويش الرسميةالمختلطة-حويش</t>
  </si>
  <si>
    <t>تكميلة الحويش الرسمية المختلطة-حويش</t>
  </si>
  <si>
    <t>مدرسة الأوائل النموذجية-حويش</t>
  </si>
  <si>
    <t>ثانوية القبيات  الرسمية للبنات-القبيات</t>
  </si>
  <si>
    <t>ثانوية القبيات الرسمية-القبيات</t>
  </si>
  <si>
    <t>مدرسة سيدة السلام التكميلية-القبيات</t>
  </si>
  <si>
    <t>سيدة السلام-القبيات-القبيات</t>
  </si>
  <si>
    <t>مار ضومط للاباء الكرمليين-القبيات</t>
  </si>
  <si>
    <t>القبيات الذوق الرسمية المختلطة-الذوق</t>
  </si>
  <si>
    <t>روضة القبيات الرسمية-الذوق</t>
  </si>
  <si>
    <t>مار ضومط المتوسطة-غوايا</t>
  </si>
  <si>
    <t>مدرسة السنديانة الرسمية المختلطة-سنديانة زيدان</t>
  </si>
  <si>
    <t>ثانوية راهبات القلبين الاقدسين-عندقت</t>
  </si>
  <si>
    <t>القديس يوسف لراهبات القلبين الاقدسين _ عندقت-عندقت</t>
  </si>
  <si>
    <t>دار المستقبل الاولى-عيدمون</t>
  </si>
  <si>
    <t>عيدمون المختلطة الرسمية-عيدمون</t>
  </si>
  <si>
    <t>ثانوية عيدمون الرسمية-عيدمون</t>
  </si>
  <si>
    <t>غرين لاند سكول -شدرا-شدرا</t>
  </si>
  <si>
    <t>مشتى حسن المختلطة الرسمية-مشتى حسن</t>
  </si>
  <si>
    <t>ثانوية مشتى حسن الرسمية-مشتى حسن</t>
  </si>
  <si>
    <t>مشتى حمود المختلطة الرسمية-مشتى حمود</t>
  </si>
  <si>
    <t>ثانوية الشهيد وليد عيدو- البقيعة الرسمية المختلطة-مشتى حمود</t>
  </si>
  <si>
    <t>مدرسة البقيعة الرسمية-مشتى حمود</t>
  </si>
  <si>
    <t>مدرسة بني صخر الرسمية الابتدائية-مشتى حمود</t>
  </si>
  <si>
    <t>مدرسة الايمان الاسلامية مشتى حمود-مشتى حمود</t>
  </si>
  <si>
    <t>المقيبلة الرسمية المختلطة-المقيبلة</t>
  </si>
  <si>
    <t>كوليدج ناسيونال دي لومبير-خراب الحيات</t>
  </si>
  <si>
    <t>مدرسة الافاق المضيئة-وادي خالد</t>
  </si>
  <si>
    <t>الرامة وادي خالد الرسمية المختلطة/بناء جديد-وادي خالد</t>
  </si>
  <si>
    <t>الكنيسة الرسمية المختلطة-وادي خالد</t>
  </si>
  <si>
    <t>الفرض الرسمية - وادي خالد-وادي خالد</t>
  </si>
  <si>
    <t>خط البترول الرسمية-وادي خالد</t>
  </si>
  <si>
    <t>براعم المستقبل الرسمية-وادي خالد</t>
  </si>
  <si>
    <t>ثانوية وادي خالد الرسمية-فرع بهية الحريري للبنات-وادي خالد</t>
  </si>
  <si>
    <t>مدرسة االسيدة بهية الحريري الرسمية-وادي خالد</t>
  </si>
  <si>
    <t>رجم خلف الكلخة الرسمية-وادي خالد</t>
  </si>
  <si>
    <t>رجم خلف الرسمية-وادي خالد</t>
  </si>
  <si>
    <t>رجم عيسى الرسمية المختلطة-وادي خالد</t>
  </si>
  <si>
    <t>الهيشة الرسمية المختلطة-وادي خالد</t>
  </si>
  <si>
    <t>المقاصد الخيرية الاسلامية-وادي خالد-وادي خالد</t>
  </si>
  <si>
    <t>مدرسة دكوير سكول المجانية-وادي خالد</t>
  </si>
  <si>
    <t>المقاصد الخيرية الاسلامية-وادي خالد</t>
  </si>
  <si>
    <t>العماير الرسمية-العماير</t>
  </si>
  <si>
    <t>مدرسة طلائع الهدى-العماير</t>
  </si>
  <si>
    <t>مدرسة حنيدر الرسمية-حنيدر</t>
  </si>
  <si>
    <t>قرحة الرسمية المختلطة-قرحة</t>
  </si>
  <si>
    <t>مدرسة رفيق الحريري الرسمية رجم حسين -عكار-رجم حسين</t>
  </si>
  <si>
    <t>ثانوية وادي خالد الرسمية المختلطة-رجم حسين</t>
  </si>
  <si>
    <t>ثانوية كفرتون الرسمية فرع قنية-قنية</t>
  </si>
  <si>
    <t>ثانوية السلام-قنية</t>
  </si>
  <si>
    <t>دار المستقبل / قنية - عكار-قنية</t>
  </si>
  <si>
    <t>ثانوية الانطلاقة-اكروم</t>
  </si>
  <si>
    <t>ثانوية النهضة (سابقا النهضة)-اكروم</t>
  </si>
  <si>
    <t>الانطلاقة-كفرتون</t>
  </si>
  <si>
    <t>ثانوية كفرتون الرسمية-كفرتون</t>
  </si>
  <si>
    <t>كفرتون المختلطة الرسمية-كفرتون</t>
  </si>
  <si>
    <t>ثانوية اجيال-كفرتون</t>
  </si>
  <si>
    <t>ثانوية الهيشة الرسمية-الهيشة</t>
  </si>
  <si>
    <t>الشيخ  عياش الرسمية-الشيخ عياش</t>
  </si>
  <si>
    <t>ثانوية الشيخ  عياش  الرسمية-الشيخ عياش</t>
  </si>
  <si>
    <t>العوادة الرسمية-العوادة</t>
  </si>
  <si>
    <t>نبع العواده الرسمية-العوادة</t>
  </si>
  <si>
    <t>المجد الدولية المجانية-زغرتا (م)</t>
  </si>
  <si>
    <t>مدرسة الأمان الدولية المجانية-مرياطة</t>
  </si>
  <si>
    <t>روضة الاطفال-مرياطة</t>
  </si>
  <si>
    <t>ثانوية المستقبل-مرياطة</t>
  </si>
  <si>
    <t>مرياطة الرسمية-مرياطة</t>
  </si>
  <si>
    <t>ثانوية مرياطة الرسمية-مرياطة</t>
  </si>
  <si>
    <t>متوسطة الامان الدولية-مرياطة</t>
  </si>
  <si>
    <t>الامانة-عشاش</t>
  </si>
  <si>
    <t>مار جرجس-عشاش</t>
  </si>
  <si>
    <t>حريقص المختلطة الرسمية-مزرعة حريقص</t>
  </si>
  <si>
    <t>مدرسة المربية جنى الفاخوري- علما الرسمية-علما</t>
  </si>
  <si>
    <t>مدرسة مرياطة الجديدة-علما</t>
  </si>
  <si>
    <t>حارة الفوار المارونية-حارة الفوار</t>
  </si>
  <si>
    <t>الفوار الرسمية المختلطة-حارة الفوار</t>
  </si>
  <si>
    <t>المربية جورجات القارح الرسمية للبنات-زغرتا</t>
  </si>
  <si>
    <t>تكميلية طوني فرنجيه الرسمية للبنين-زغرتا</t>
  </si>
  <si>
    <t>الأب سمعان الدويهي الرسمية للبنات-زغرتا</t>
  </si>
  <si>
    <t>مدرسة فيرا فرنجيه الرسمية المختلطة-زغرتا</t>
  </si>
  <si>
    <t>ثانوية زغرتا الرسمية-زغرتا</t>
  </si>
  <si>
    <t>مدام بدره الرسمية للبنات-زغرتا</t>
  </si>
  <si>
    <t>روضة زغرتا الرسمية المختلطة-زغرتا</t>
  </si>
  <si>
    <t>روضة زغرتا الاولى الرسمية-زغرتا</t>
  </si>
  <si>
    <t>العائلة المقدسة لراهبات المحبة-زغرتا</t>
  </si>
  <si>
    <t>مار انطونيوس للراهبات الانطونيات-زغرتا</t>
  </si>
  <si>
    <t>بابيون-زغرتا</t>
  </si>
  <si>
    <t>القديس يوسف لراهبات المحبة-زغرتا</t>
  </si>
  <si>
    <t>حرف اردة الرسمية المختلطة-حرف اردة</t>
  </si>
  <si>
    <t>اردة الرسمية المختلطة-اردة</t>
  </si>
  <si>
    <t>اردة المارونية-اردة</t>
  </si>
  <si>
    <t>النور النموذجية الاسلامية-اردة</t>
  </si>
  <si>
    <t>النور النموذجية التكميلية-اردة</t>
  </si>
  <si>
    <t>رشعين الرسمية المختلطة-رشعين</t>
  </si>
  <si>
    <t>ثانوية رشعين الرسمية المختلطة-رشعين</t>
  </si>
  <si>
    <t>اصنون الرسمية المختلطة-اصنون</t>
  </si>
  <si>
    <t>بيتي نيني-حارة الجديدة</t>
  </si>
  <si>
    <t>الكرملية-مجدليا</t>
  </si>
  <si>
    <t>السيدة لراهبات العائلة المقدسة المارونيات-مجدليا</t>
  </si>
  <si>
    <t>التوجيه التربوي المجانية-مجدليا</t>
  </si>
  <si>
    <t>مجدليا الرسمية المختلطة-مجدليا</t>
  </si>
  <si>
    <t>متوسطة التوجيه التربوي-مجدليا</t>
  </si>
  <si>
    <t>اتوال دي نور-مجدليا</t>
  </si>
  <si>
    <t>جنة الأطفال-مجدليا</t>
  </si>
  <si>
    <t>العيرونية الرسمية المختلطة-العيرونية</t>
  </si>
  <si>
    <t>كفرزينا الرسمية المختلطة-كفرزينا</t>
  </si>
  <si>
    <t>راهبات الناصرة-كفرزينا</t>
  </si>
  <si>
    <t>نورث ليبانون كولدج-الجديدة</t>
  </si>
  <si>
    <t>فرير دلاسال-كفرياشيت</t>
  </si>
  <si>
    <t>كفرياشيت الرسمية المختلطه-كفرياشيت</t>
  </si>
  <si>
    <t>ثانوية مار انطونيوس للراهبات الانطونيات-الخالدية</t>
  </si>
  <si>
    <t>ايعال الرسمية المختلطة-ايعال</t>
  </si>
  <si>
    <t>مرح كفرصغاب الرسمية المختلطة-مرح كفرصغاب</t>
  </si>
  <si>
    <t>روضة مرح كفرصغاب الرسمية المختلطة-مرح كفرصغاب</t>
  </si>
  <si>
    <t>مدرسة راشيل اده الرسمية المختلطة-سبعل</t>
  </si>
  <si>
    <t>ثانوية زغرتا الرسمية - فرع اسعد السبعلي-سبعل</t>
  </si>
  <si>
    <t>كرم سدة الرسمية المختلطة-كرم سدة</t>
  </si>
  <si>
    <t>مار انطوان البادواني-كرم سدة</t>
  </si>
  <si>
    <t>سيدة الانتقال لراهبات العائلة المقدسة المارونيات-مزيارة</t>
  </si>
  <si>
    <t>مزيارة الرسمية المختلطة-مزيارة</t>
  </si>
  <si>
    <t>ضهر العين الرسمية المختلطة-ضهر العين</t>
  </si>
  <si>
    <t>ضهر العين المارونية-ضهر العين</t>
  </si>
  <si>
    <t>ثانوية سيدة بكفتين الارثوذكسية-بكفتين</t>
  </si>
  <si>
    <t>اللبنانية الاميركية-راس مسقا</t>
  </si>
  <si>
    <t>رأس مسقا الرسمية المختلطة-راس مسقا</t>
  </si>
  <si>
    <t>برسا الرسمية المختلطة-برسا</t>
  </si>
  <si>
    <t>برسا المارونية-برسا</t>
  </si>
  <si>
    <t>الليسه الفرنسية اللبنانية-كفرقاهل</t>
  </si>
  <si>
    <t>راهبات المحبة دار النور - بتوراتج-بتوراتيج</t>
  </si>
  <si>
    <t>الثانوية الاوروبية اللبنانية-بتوراتيج</t>
  </si>
  <si>
    <t>بتوراتج الرسمية المختلطة-بتوراتيج</t>
  </si>
  <si>
    <t>مركز داود كرم التربوي (ثانوية طرابلس )-النخلة</t>
  </si>
  <si>
    <t>ثانوية التربية والاصلاح-النخلة</t>
  </si>
  <si>
    <t>المقاصد الخيرية الاسلامية ­ انفه-انفة</t>
  </si>
  <si>
    <t>جبران مكاري الرسمية-انفة</t>
  </si>
  <si>
    <t>انفة الرسمية للبنات-انفة</t>
  </si>
  <si>
    <t>تجمع روضة جبران مكاري-انفة</t>
  </si>
  <si>
    <t>برغون الرسمية المختلطة-برغون</t>
  </si>
  <si>
    <t>القديس جاورجيوس الرسمية - فيع-فيع</t>
  </si>
  <si>
    <t>مدرسة الشويفات الدولية-الكورة-فيع</t>
  </si>
  <si>
    <t>ثانوية سيدةالبلمند-بلمند</t>
  </si>
  <si>
    <t>الانترناشونال سكول-بترومين</t>
  </si>
  <si>
    <t>الفرير -طرابلس سابقا-ددة</t>
  </si>
  <si>
    <t>دده الرسمية المختلطة-ددة</t>
  </si>
  <si>
    <t>ثانوية دده-ددة</t>
  </si>
  <si>
    <t>مؤسسة نادر للتعليم-ددة</t>
  </si>
  <si>
    <t>ثانوية اميون الرسمية-اميون</t>
  </si>
  <si>
    <t>اميون الرسمية المختلطة-اميون</t>
  </si>
  <si>
    <t>ليسيه القديس بطرس الارثوذكسية-اميون</t>
  </si>
  <si>
    <t>راهبات القديسة تريزيا-اميون</t>
  </si>
  <si>
    <t>راهبات القديسة تريزيا-دار بعشتار</t>
  </si>
  <si>
    <t>المحامي حنا الخوري جرجس الشالوحي الرسمية-دار بعشتار-دار بعشتار</t>
  </si>
  <si>
    <t>كفرحزير الرسمية-كفرحزير</t>
  </si>
  <si>
    <t>بشمزين العالية-بشمزين</t>
  </si>
  <si>
    <t>يونيفرسال سكول أوف ليبانون-بطرام</t>
  </si>
  <si>
    <t>ثانوية خليل سالم بطرام الرسمية-بطرام</t>
  </si>
  <si>
    <t>بطرام/ خليل سالم الرسمية-بطرام</t>
  </si>
  <si>
    <t>كوسبا الرسمية للبنات-كوسبا</t>
  </si>
  <si>
    <t>كوسبا الرسمية للصبيان-كوسبا</t>
  </si>
  <si>
    <t>عين عكرين الرسمية المختلطة-عين عكرين</t>
  </si>
  <si>
    <t>كفرعقا الرسمية للبنات-كفرعقا</t>
  </si>
  <si>
    <t>كفرعقا الرسمية للصبيان-كفرعقا</t>
  </si>
  <si>
    <t>ثانوية كفرعقا الرسمية-كفرعقا</t>
  </si>
  <si>
    <t>بزيزا الرسمية-بزيزا</t>
  </si>
  <si>
    <t>ثانوية كفرحاتا الرسمية-كفرحاتا</t>
  </si>
  <si>
    <t>كفرحاتا الرسمية-كفرحاتا</t>
  </si>
  <si>
    <t>كفريا الرسمية المختلطة-كفريا</t>
  </si>
  <si>
    <t>طورزا الرسمية المختلطة-طورزا</t>
  </si>
  <si>
    <t>مار سركيس وباخوس للبنات-طورزا</t>
  </si>
  <si>
    <t>مار سابا  المتوسطة لراهبات الوردية-عبدين</t>
  </si>
  <si>
    <t>برحليون الرسمية المختلطة-برحليون</t>
  </si>
  <si>
    <t>مار يوحنا لراهبات المحبة-برحليون</t>
  </si>
  <si>
    <t>ثانوية جبران خليل جبران الرسمية-بشري-بشري</t>
  </si>
  <si>
    <t>بشري الرسمية للبنات-بشري</t>
  </si>
  <si>
    <t>القديس يوسف التكميلية لراهبات العائلة المقدسة المارونيات-بشري</t>
  </si>
  <si>
    <t>مار يوسف المجانية لراهبات العائلة المقدسة المارونيات-بشري</t>
  </si>
  <si>
    <t>راهبات القديسة تريزيا-حدشيت</t>
  </si>
  <si>
    <t>حدشيت التكميلية الرسمية المختلطة-حدشيت</t>
  </si>
  <si>
    <t>حدث الجبة الرسمية المختلطة-حدث الجبة</t>
  </si>
  <si>
    <t>مار دانيال لراهبات العائلة المقدسة المارونيات-حدث الجبة</t>
  </si>
  <si>
    <t>السيدة - حصرون للاباء الانطونيين-حصرون</t>
  </si>
  <si>
    <t>مار لابا لراهبات المحبة-حصرون</t>
  </si>
  <si>
    <t>حصرون الرسمية المختلطة-حصرون</t>
  </si>
  <si>
    <t>ثانوية شكا الرسمية-شكا</t>
  </si>
  <si>
    <t>شكا الرسمية للبنات-شكا</t>
  </si>
  <si>
    <t>مدرسة شكاالمتوسطة الرسمية-شكا</t>
  </si>
  <si>
    <t>شكا العتيقة الرسمية المختلطة-شكا</t>
  </si>
  <si>
    <t>شكا الجديدة الرسمية المختلطة-شكا</t>
  </si>
  <si>
    <t>روضة شكا الرسمية-شكا</t>
  </si>
  <si>
    <t>شكا المارونية-شكا</t>
  </si>
  <si>
    <t>العلوم المجانية-شكا</t>
  </si>
  <si>
    <t>سيدة الخلاص لراهبات العائلة المقدسة المارونيات-شكا</t>
  </si>
  <si>
    <t>المدرسة الوطنية للرهبانية اللبنانية المارونية-شكا</t>
  </si>
  <si>
    <t>الهري المختلطة الرسمية-الهري</t>
  </si>
  <si>
    <t>حامات الرسمية-حامات</t>
  </si>
  <si>
    <t>راسنحاش الرسمية المختلطة-راس نحاش</t>
  </si>
  <si>
    <t>البترون الرسمية للبنات-البترون</t>
  </si>
  <si>
    <t>مدرسة اسطفان عطية المتوسطة الرسمية المختلطة-البترون</t>
  </si>
  <si>
    <t>ثانوية البترون الرسمية-البترون</t>
  </si>
  <si>
    <t>تجمع روضة البترون الرسمية-البترون</t>
  </si>
  <si>
    <t>مار الياس لراهبات العائلة المقدسة المارونيات-البترون</t>
  </si>
  <si>
    <t>مار يوسف للاباء الكبوشيين-البترون</t>
  </si>
  <si>
    <t>القديس اسطفانوس لراهبات القلبين الاقدسين-البترون</t>
  </si>
  <si>
    <t>بترون انترناشيونال كولدج-البترون</t>
  </si>
  <si>
    <t>سلعاتا المختلطة الرسمية-سلعاتا</t>
  </si>
  <si>
    <t>وجه الحجر الرسمية-وجه الحجر</t>
  </si>
  <si>
    <t>كفرعبيدا الرسمية المتوسطة-كفرعبيدا</t>
  </si>
  <si>
    <t>عبرين الرسمية المختلطة-عبرين</t>
  </si>
  <si>
    <t>ثانوية عبرين الرسمية-عبرين</t>
  </si>
  <si>
    <t>راهبات العائلة المقدسة المارونيات-عبرين</t>
  </si>
  <si>
    <t>مدرسة الامام الباقر-راشكيدا</t>
  </si>
  <si>
    <t>جران الرسمية المختلطة-جران</t>
  </si>
  <si>
    <t>مؤسسة الاب ميشال خليفة-ادة</t>
  </si>
  <si>
    <t>كور الرسمية المختلطة-كور الجندي</t>
  </si>
  <si>
    <t>بقسميا المختلطة الرسمية-بقسميا</t>
  </si>
  <si>
    <t>افي ماريا-اصيا</t>
  </si>
  <si>
    <t>شبطين الرسمية-شبطين</t>
  </si>
  <si>
    <t>دوما المختلطة الرسمية-دوما</t>
  </si>
  <si>
    <t>ثانوية البترون الرسمية - فرع دوما-دوما</t>
  </si>
  <si>
    <t>كفرحلدا المختلطة الرسمية-كفرحلدا</t>
  </si>
  <si>
    <t>ثانوية تنورين الرسمية-تنورين الفوقا</t>
  </si>
  <si>
    <t>تنورين الفوقا الرسمية المختلطة-تنورين الفوقا</t>
  </si>
  <si>
    <t>سيدة الحبل بلادنس لراهبات العائلةالمارونيات-تنورين الفوقا</t>
  </si>
  <si>
    <t>مار الياس لراهبات العائلة المقدسة المارونيات-زحلة (م)</t>
  </si>
  <si>
    <t>متوسطة زحلة الاولى الرسمية للبنات-زحلة (م)</t>
  </si>
  <si>
    <t>متوسطة وادي العرايش الرسمية المختلطة-وادي العرايش</t>
  </si>
  <si>
    <t>سيدة الزلزلة للروم الارثوذكس-وادي العرايش</t>
  </si>
  <si>
    <t>يسوع الملك-الراسية</t>
  </si>
  <si>
    <t>المدرسة الشرقية-الراسية</t>
  </si>
  <si>
    <t>ثانوية قلب يسوع لراهبات القلبين الاقدسين-الراسية</t>
  </si>
  <si>
    <t>متوسطة زحلة الاولى الرسمية للصبيان-الراسية</t>
  </si>
  <si>
    <t>سيدة لورد لراهبات القلبين الاقدسين-البربارة وعين الذوق</t>
  </si>
  <si>
    <t>تكميلية القديسة ريتا-زحلة-البولفار</t>
  </si>
  <si>
    <t>ثانوية مار يوسف للراهبات الانطونيات-زحلة-البولفار</t>
  </si>
  <si>
    <t>الثانوية الانجيلية-زحلة-البولفار</t>
  </si>
  <si>
    <t>مار يوسف الكاثولكية المخلصية-زحلة-البولفار</t>
  </si>
  <si>
    <t>سيدة لورد لراهبات القلبين الاقدسين-زحلة-البولفار</t>
  </si>
  <si>
    <t>حضانة الطفل-زحلة-البولفار</t>
  </si>
  <si>
    <t>مدرسة بيت الحكمة المجانية-زحلة-البولفار</t>
  </si>
  <si>
    <t>مدرسة جارة الوادي الابتدائية الرسمية المختلطة-زحلة-البولفار</t>
  </si>
  <si>
    <t>تجمع الروضات النموذجية-زحلة-البولفار</t>
  </si>
  <si>
    <t>ثانوية زحلة الرسمية للبنات-زحلة-البولفار</t>
  </si>
  <si>
    <t>جمعية حضانة الطفل-زحلة-البولفار</t>
  </si>
  <si>
    <t>دار الحضانة-مارالياس</t>
  </si>
  <si>
    <t>سانت اندره-مارالياس</t>
  </si>
  <si>
    <t>مارجرجس للسريان الارثوذكس-الميدان</t>
  </si>
  <si>
    <t>ثانوية زحلة الرسمية المختلطة-الميدان</t>
  </si>
  <si>
    <t>متوسطة زحلة الجديدة الرسمية المختلطة-الميدان</t>
  </si>
  <si>
    <t>متوسطة زحلة الثانية الرسمية المختلطة-الميدان</t>
  </si>
  <si>
    <t>دار السلام الرسمية-الميدان</t>
  </si>
  <si>
    <t>القديس بيو-الميدان</t>
  </si>
  <si>
    <t>متوسطة حوش الامراء الرسمية المختلطة-حوش الامراء</t>
  </si>
  <si>
    <t>ثانوية حوش الامراء الرسمية-حوش الامراء</t>
  </si>
  <si>
    <t>المدرسة الوطنية الاميركية-حوش الامراء</t>
  </si>
  <si>
    <t>متوسطة زحلة الثالثة الرسمية للصبيان-حوش الزراعنة</t>
  </si>
  <si>
    <t>متوسطة المعلقة الرسمية للبنات-المعلقة</t>
  </si>
  <si>
    <t>المعلقة المتوسطة للصبيان الرسمية-المعلقة</t>
  </si>
  <si>
    <t>تكميلية راهبات القلبين الاقدسين-المعلقة</t>
  </si>
  <si>
    <t>ثانوية الهدى الثانية-الكرك</t>
  </si>
  <si>
    <t>متوسطة قاع الريم الرسمية المختلطة-قاع الريم</t>
  </si>
  <si>
    <t>متوسطةحزرتا الرسمية المختلطة-حزرتا</t>
  </si>
  <si>
    <t>متوسطة الفرزل الرسمية المختلطة-الفرزل</t>
  </si>
  <si>
    <t>سيدة الانتقال للراهبات المخلصيات-الفرزل</t>
  </si>
  <si>
    <t>تكميلية النشىء الحديث-تعلبايا</t>
  </si>
  <si>
    <t>الثقافة الابتدائية التكميلية-تعلبايا</t>
  </si>
  <si>
    <t>مدرسة مرسل النموذجية-تعلبايا</t>
  </si>
  <si>
    <t>النشئ الحديث-تعلبايا</t>
  </si>
  <si>
    <t>مارالياس  لرهبنة الاباء اليسوعيين-تعلبايا</t>
  </si>
  <si>
    <t>متوسطة تعلبايا الرسمية المختلطة-تعلبايا</t>
  </si>
  <si>
    <t>ثانوية تعلبايا الرسمية-تعلبايا</t>
  </si>
  <si>
    <t>السلام الانطونية-تعلبايا</t>
  </si>
  <si>
    <t>مدرسة أفروج كوليدج-تعلبايا</t>
  </si>
  <si>
    <t>جفنة الابتدائية-تعلبايا</t>
  </si>
  <si>
    <t>ثانوية الجرمق المختلطة-سعدنايل</t>
  </si>
  <si>
    <t>المحبة / سعدنايل-سعدنايل</t>
  </si>
  <si>
    <t>متوسطة سعدنايل الرسمية المختلطة-سعدنايل</t>
  </si>
  <si>
    <t>ثانوية سعدنايل الرسمية-سعدنايل</t>
  </si>
  <si>
    <t>ابتدائية حي العمرية الرسمية-سعدنايل</t>
  </si>
  <si>
    <t>دار الهدى-سعدنايل</t>
  </si>
  <si>
    <t>ثانوية دار الهدى-سعدنايل</t>
  </si>
  <si>
    <t>سيدة التعزية للرهبانية اليسوعية-جديتا</t>
  </si>
  <si>
    <t>متوسطة جديتا الرسمية المختلطة-جديتا</t>
  </si>
  <si>
    <t>ثانوية رياق الرسمية-رياق</t>
  </si>
  <si>
    <t>متوسطة رياق الاولى الرسمية المختلطة-رياق</t>
  </si>
  <si>
    <t>رياق الثانية المتوسطة  الرسمية المختلطة-رياق</t>
  </si>
  <si>
    <t>اعدادية الغدير المختلطة-رياق</t>
  </si>
  <si>
    <t>ثانوية الغدير المختلطه-رياق</t>
  </si>
  <si>
    <t>اكليريكية القديسة حنة-رياق</t>
  </si>
  <si>
    <t>الليسيه العلمية / رياق-رياق</t>
  </si>
  <si>
    <t>الليسيه ايديال رياق-رياق</t>
  </si>
  <si>
    <t>الأمل الحديثة-رياق</t>
  </si>
  <si>
    <t>مدرسة مار انطونيوس الثانوية لراهبات العائلة المقدسة-حوش حالا</t>
  </si>
  <si>
    <t>الانطلاق الحديث-حوش حالا</t>
  </si>
  <si>
    <t>روضة الانطلاق الحديث-حوش حالا</t>
  </si>
  <si>
    <t>مار روكزللاباء الانطونيين-حوش حالا</t>
  </si>
  <si>
    <t>مدرسة سيدة النياح الثانوية للراهبات المخلصيات-ابلح</t>
  </si>
  <si>
    <t>متوسطة ابلح الرسمية المختلطة-ابلح</t>
  </si>
  <si>
    <t>مركز نهج البلاغة-ابلح</t>
  </si>
  <si>
    <t>نيحا المتوسطة الرسمية-نيحا</t>
  </si>
  <si>
    <t>علي النهري الابتدائية الرسمية المختلطة-علي النهري</t>
  </si>
  <si>
    <t>متوسطة علي النهري الرسمية المختلطة-علي النهري</t>
  </si>
  <si>
    <t>ثانوية علي النهري الرسمية-علي النهري</t>
  </si>
  <si>
    <t>النهضة العلمية المختلطة-علي النهري</t>
  </si>
  <si>
    <t>ثانوية الامام الجواد-علي النهري</t>
  </si>
  <si>
    <t>النهضة العلمية الثانية التكميلية-علي النهري</t>
  </si>
  <si>
    <t>الاميركية العالمية - رياق-علي النهري</t>
  </si>
  <si>
    <t>جمعية المبرات الخيرية (مدرسة الامام الكاظم-4)-علي النهري</t>
  </si>
  <si>
    <t>زين العابدين-علي النهري</t>
  </si>
  <si>
    <t>روزلاند كولدج-علي النهري</t>
  </si>
  <si>
    <t>متوسطة الناصرية الرسمية المختلطة-الناصرية</t>
  </si>
  <si>
    <t>حي الفيكاني الرسمية-حارة الفيكاني</t>
  </si>
  <si>
    <t>متوسطة ماسا الرسمية المختلطة-ماسا</t>
  </si>
  <si>
    <t>متوسطة كفرزبد الرسميةالمختلطة-كفرزبد</t>
  </si>
  <si>
    <t>مدرسة المشرفة الابتدائية الرسمية-كفرزبد</t>
  </si>
  <si>
    <t>متوسطة عين كفرزبد الرسمية المختلطة-عين كفرزبد</t>
  </si>
  <si>
    <t>متوسطة دير الغزال الرسمية المختلطة-دير الغزال</t>
  </si>
  <si>
    <t>متوسطة رعيت الرسمية المختلطة-رعيت</t>
  </si>
  <si>
    <t>الاحسان الوطنية-الدلهمية</t>
  </si>
  <si>
    <t>القديسة تقلا المجانية-تربل</t>
  </si>
  <si>
    <t>القديسة تقلا لراهبات العائلة المقدسة المارونيات-تربل</t>
  </si>
  <si>
    <t>متوسطة تربل الرسمية المختلطة-تربل</t>
  </si>
  <si>
    <t>متوسطة برالياس الرسمية المختلطة-برالياس</t>
  </si>
  <si>
    <t>ثانوية بر الياس الرسمية-برالياس</t>
  </si>
  <si>
    <t>بر الياس الرسمية الابتدائية-برالياس</t>
  </si>
  <si>
    <t>ابتدائية الحريرية الرسمية-برالياس</t>
  </si>
  <si>
    <t>الاخوة الوطنية-برالياس</t>
  </si>
  <si>
    <t>ثانوية الامين المختلطة-برالياس</t>
  </si>
  <si>
    <t>الوادي الاخضر-برالياس</t>
  </si>
  <si>
    <t>بيروت الحديثة-برالياس</t>
  </si>
  <si>
    <t>ثانوية الاسقفية الكاثوليكية-برالياس</t>
  </si>
  <si>
    <t>المدرسة الاهلية - برالياس-برالياس</t>
  </si>
  <si>
    <t>الاسقفية الكاثوليكية-برالياس</t>
  </si>
  <si>
    <t>المقاصد الخيرية الاسلامية - بر الياس-برالياس</t>
  </si>
  <si>
    <t>ابتدائية الامين المختلطة-برالياس</t>
  </si>
  <si>
    <t>الخيرية الاسلامية كفرزبد المنقولة الى اللويس-برالياس</t>
  </si>
  <si>
    <t>الهدى والعلم-برالياس</t>
  </si>
  <si>
    <t>وادي الحوارث المتوسطة-برالياس</t>
  </si>
  <si>
    <t>مدرسة الاندلس-برالياس</t>
  </si>
  <si>
    <t>مدرسة سيدة التعزية الثانوية تعنايل-تعنايل</t>
  </si>
  <si>
    <t>سيدة التعزية-تعنايل</t>
  </si>
  <si>
    <t>الانجيلية الارمنية الثانوية-عنجر</t>
  </si>
  <si>
    <t>ثانوية كالوسد كلبنكيان-عنجر</t>
  </si>
  <si>
    <t>اغاجانيان لراهبات الارمن الكاثوليك-عنجر</t>
  </si>
  <si>
    <t>هراتش الارمنية الارثوذكسية-عنجر</t>
  </si>
  <si>
    <t>الانجيلية السويسرية-مجدل عنجر</t>
  </si>
  <si>
    <t>لجنة تعليم ابناء المسلمين في القرى-الخيرية الاسلامية-مجدل عنجر</t>
  </si>
  <si>
    <t>العلوم الحديثه-مجدل عنجر</t>
  </si>
  <si>
    <t>المناهل الابتدائية-مجدل عنجر</t>
  </si>
  <si>
    <t>التكميلية الانجيلية السويسرية-مجدل عنجر</t>
  </si>
  <si>
    <t>المناهل-مجدل عنجر</t>
  </si>
  <si>
    <t>النجاة الحديثة-مجدل عنجر</t>
  </si>
  <si>
    <t>ازهر البقاع-مجدل عنجر</t>
  </si>
  <si>
    <t>ثانوية مجدل عنجر الرسمية-مجدل عنجر</t>
  </si>
  <si>
    <t>متوسطة مجدل عنجر الثانية الرسمية المختلطة-مجدل عنجر</t>
  </si>
  <si>
    <t>ابتدائية حي الفضل - ديرزنون الرسمية-دير زنون</t>
  </si>
  <si>
    <t>متوسطة قب الياس الرسمية المختلطة-قب الياس</t>
  </si>
  <si>
    <t>ثانوية قب الياس الرسمية-قب الياس</t>
  </si>
  <si>
    <t>قب الياس الابتدائية الرسمية-قب الياس</t>
  </si>
  <si>
    <t>قب  الياس  الثانوية المجانية-قب الياس</t>
  </si>
  <si>
    <t>الانجيلية الوطنية-قب الياس</t>
  </si>
  <si>
    <t>راهبات سيدة الرسل-قب الياس</t>
  </si>
  <si>
    <t>قب الياس الاهلية-قب الياس</t>
  </si>
  <si>
    <t>المقاصد الخيرية الاسلامية - قب الياس-قب الياس</t>
  </si>
  <si>
    <t>ليبانيل انترناشونال كولدج-قب الياس</t>
  </si>
  <si>
    <t>مكسه الرسمية المختلطة-مكسة</t>
  </si>
  <si>
    <t>متوسطة بوارج الرسمية المختلطة-بوارج</t>
  </si>
  <si>
    <t>حوش قيصر الرسمية-حوش قيصر</t>
  </si>
  <si>
    <t>ثانوية الهرمل الرسمية - فرع المرح-الهرمل (م)</t>
  </si>
  <si>
    <t>مدرسة الامام السيد موسى الصدر-الهرمل (م)</t>
  </si>
  <si>
    <t>لبنان الوطنية-الهرمل (م)</t>
  </si>
  <si>
    <t>الحرية-القصر</t>
  </si>
  <si>
    <t>القصر الرسمية-القصر</t>
  </si>
  <si>
    <t>متوسطة سهلات الماء الرسمية-سهلات الماء</t>
  </si>
  <si>
    <t>ثانوية القصر - سهلات الماء-سهلات الماء</t>
  </si>
  <si>
    <t>مدرسة قنافذ الابتدائية الرسمية-قنفذ</t>
  </si>
  <si>
    <t>متوسطة الحريقة الرسمية-الحريقة</t>
  </si>
  <si>
    <t>متوسطة وادي فيسان الرسمية-فيسان</t>
  </si>
  <si>
    <t>مدرسة مراح العين الرسمية-مراح العين</t>
  </si>
  <si>
    <t>جوار الحشيش الرسمية-جوار الحشيش</t>
  </si>
  <si>
    <t>متوسطة الشربين الرسمية-الشربين</t>
  </si>
  <si>
    <t>البويضة الرسمية-بويضة</t>
  </si>
  <si>
    <t>حوش السيد علي الرسمية-حوش السيدعلي</t>
  </si>
  <si>
    <t>مدرسة تل مسعود الابتدائية الرسمية-الهرمل</t>
  </si>
  <si>
    <t>ثانوية الهرمل النموذجية الرسمية-الهرمل</t>
  </si>
  <si>
    <t>الهرمل النموذجية الابتدائية الرسمية-الهرمل</t>
  </si>
  <si>
    <t>الكواخ الرسمية-الهرمل</t>
  </si>
  <si>
    <t>الزغرين التحتا الرسمية-الهرمل</t>
  </si>
  <si>
    <t>متوسطة الهرمل الرسمية الاولى-الهرمل</t>
  </si>
  <si>
    <t>تكميلية الهرمل الرسمية الثانية-الهرمل</t>
  </si>
  <si>
    <t>مدرستي الجديدة-الهرمل</t>
  </si>
  <si>
    <t>الامام علي-الهرمل</t>
  </si>
  <si>
    <t>جمعية المبرات الخيرية مدرسة الامام الباقر (ع) الهرمل-الهرمل</t>
  </si>
  <si>
    <t>الحديقة الخضراء الابتدائية-الهرمل</t>
  </si>
  <si>
    <t>البراعم-الهرمل</t>
  </si>
  <si>
    <t>المستقبل-الهرمل</t>
  </si>
  <si>
    <t>الامام علي (ع) المتوسطة-الهرمل</t>
  </si>
  <si>
    <t>جمعيةالمبرات الخيرية ثانويةالامام الباقر(ع)-الهرمل</t>
  </si>
  <si>
    <t>مدرسة البراعم المتوسطة-الهرمل</t>
  </si>
  <si>
    <t>مدرسة انانا-الهرمل</t>
  </si>
  <si>
    <t>دار الحضانة - مركز الخدمات الانمائية-الهرمل</t>
  </si>
  <si>
    <t>ثانوية الامام موسى الصدر-الدورة</t>
  </si>
  <si>
    <t>متوسطة الهرمل الرسمية الثالثة-الدورة</t>
  </si>
  <si>
    <t>متوسطة الهرمل الرسمية-الدورة</t>
  </si>
  <si>
    <t>ثانوية الهرمل الرسمية-الدورة</t>
  </si>
  <si>
    <t>بديتا الرسمية المختلطة-بديتا</t>
  </si>
  <si>
    <t>بيت الطشم الرسمية-مزرعة بيت الطشم</t>
  </si>
  <si>
    <t>العسري الرسمية-العسري</t>
  </si>
  <si>
    <t>متوسطة اللبوة الرسمية-اللبوة</t>
  </si>
  <si>
    <t>ثانوية اللبوة الرسمية-اللبوة</t>
  </si>
  <si>
    <t>الاتحاد التربوي-اللبوة</t>
  </si>
  <si>
    <t>ثانوية المصطفى (ص) التربوية-اللبوة</t>
  </si>
  <si>
    <t>مدرسة ثانوية المعرفة-اللبوة</t>
  </si>
  <si>
    <t>مدارس المهدي / البزالية-مقراق</t>
  </si>
  <si>
    <t>المهدي النموذجية حاليا(الجيل الجديد سابقا)-مقراق</t>
  </si>
  <si>
    <t>التجهيز اللبنانية-مقراق</t>
  </si>
  <si>
    <t>التوفيقية المتوسطة الرسمية-التوفيقية</t>
  </si>
  <si>
    <t>حربتاالمتوسطة الرسمية-حربتا</t>
  </si>
  <si>
    <t>مدرسة صبوبا الرسمية-صبوبا</t>
  </si>
  <si>
    <t>متوسطة عرسال الرسمية الثانية-عرسال</t>
  </si>
  <si>
    <t>متوسطة عرسال الاولى المختلطة-عرسال</t>
  </si>
  <si>
    <t>ثانوية عرسال الرسمية-عرسال</t>
  </si>
  <si>
    <t>متوسطة عرسال الرسمية الثالثة-عرسال</t>
  </si>
  <si>
    <t>المقاصد الخيرية الاسلامية - عرسال-عرسال</t>
  </si>
  <si>
    <t>المختار-عرسال</t>
  </si>
  <si>
    <t>النموذجية-عرسال</t>
  </si>
  <si>
    <t>الملاذ-عرسال</t>
  </si>
  <si>
    <t>المدينة الفاضلة-عرسال</t>
  </si>
  <si>
    <t>زهرة الاداب -عرسال-عرسال</t>
  </si>
  <si>
    <t>جواهر الادب-عرسال</t>
  </si>
  <si>
    <t>مدرسة النور المشرقة - عرسال-عرسال</t>
  </si>
  <si>
    <t>مدرسة الملاذ المتوسطة - عرسال-عرسال</t>
  </si>
  <si>
    <t>النور - عرسال-عرسال</t>
  </si>
  <si>
    <t>ثانوية المختار-عرسال</t>
  </si>
  <si>
    <t>متوسطة زهرة الآداب-عرسال</t>
  </si>
  <si>
    <t>المستقبل الواعد-عرسال</t>
  </si>
  <si>
    <t>مدرسة النهضة العلمية-عرسال</t>
  </si>
  <si>
    <t>متوسطة النبي عثمان الرسمية-النبي عثمان</t>
  </si>
  <si>
    <t>العين المتوسطة الرسمية-العين</t>
  </si>
  <si>
    <t>ثانوية العين الرسميه-العين</t>
  </si>
  <si>
    <t>الرشيد للتربية والتعليم-العين</t>
  </si>
  <si>
    <t>متوسطة التربية الحديثة-العين</t>
  </si>
  <si>
    <t>التربية الحديثة-العين</t>
  </si>
  <si>
    <t>مجمع المصطفى (ص) التربوي-العين</t>
  </si>
  <si>
    <t>اليسار الدولية-العين</t>
  </si>
  <si>
    <t>الأسقفية المتوسطة-جبولة</t>
  </si>
  <si>
    <t>الاسقفية المجانية للروم الكاثوليك-جبولة</t>
  </si>
  <si>
    <t>متوسطة زبود الرسمية-زبود</t>
  </si>
  <si>
    <t>حلبتا الرسمية المختلطة-حلبتا</t>
  </si>
  <si>
    <t>متوسطة الجديده الرسميه المختلطه-الجديدة</t>
  </si>
  <si>
    <t>الاسقفية-الجديدة</t>
  </si>
  <si>
    <t>مدرسة الاسقفية المتوسطة-الجديدة</t>
  </si>
  <si>
    <t>التكميلية لراهبات القلبين الاقدسين-الفاكهة</t>
  </si>
  <si>
    <t>المقاصد الخيرية الاسلامية - جديدة الفاكهة-الفاكهة</t>
  </si>
  <si>
    <t>الطفل يسوع لراهبات القلبين الاقدسين-الفاكهة</t>
  </si>
  <si>
    <t>ثانوية الفاكهة الرسمية-الفاكهة</t>
  </si>
  <si>
    <t>متوسطة الفاكهة الرسمية-الفاكهة</t>
  </si>
  <si>
    <t>القيروان-الفاكهة</t>
  </si>
  <si>
    <t>مدرسة الامل-الفاكهة</t>
  </si>
  <si>
    <t>ثانوية راس بعلبك الرسمية-راس بعلبك</t>
  </si>
  <si>
    <t>متوسطة راس بعلبك الرسمية-راس بعلبك</t>
  </si>
  <si>
    <t>ليسيه راس بعلبك-راس بعلبك</t>
  </si>
  <si>
    <t>سيدة البقاع - القاع-القاع</t>
  </si>
  <si>
    <t>مدرسة الراهبات الباسيليات الشويريات-القاع</t>
  </si>
  <si>
    <t>متوسطة القاع الرسمية-القاع</t>
  </si>
  <si>
    <t>مدرسة الدورة الرسمية - المشاريع-القاع</t>
  </si>
  <si>
    <t>ثانوية القاع الرسمية-القاع</t>
  </si>
  <si>
    <t>متوسطة المشاريع الرسمية - القاع-القاع</t>
  </si>
  <si>
    <t>الحلانية الرسمية-الحلانية</t>
  </si>
  <si>
    <t>وادي الصفا الرسمية-وادي الصفا</t>
  </si>
  <si>
    <t>التجهيز اللبنانية التكميلية-امهز</t>
  </si>
  <si>
    <t>الزيتون الرسمية-الزيتون</t>
  </si>
  <si>
    <t>مقنه الرسمية-مقنة</t>
  </si>
  <si>
    <t>يونين الرسمية-يونين</t>
  </si>
  <si>
    <t>دوحة الادب-يونين</t>
  </si>
  <si>
    <t>سيد الأوصياء-يونين</t>
  </si>
  <si>
    <t>شعت المتوسطة الرسمية-شعت</t>
  </si>
  <si>
    <t>ثلنوية شعت الرسمية-شعت</t>
  </si>
  <si>
    <t>الفجر النموذجية-شعت</t>
  </si>
  <si>
    <t>ثانوية التعاونية الجديدة - شعت-شعت</t>
  </si>
  <si>
    <t>الفجر-شعت</t>
  </si>
  <si>
    <t>المعرفة-شعت</t>
  </si>
  <si>
    <t>نبحا المتوسطة الرسمية-نبحا</t>
  </si>
  <si>
    <t>ثانوية دير الاحمر الرسمية-دير الاحمر</t>
  </si>
  <si>
    <t>متوسطة ديرالاحمر الرسمية-دير الاحمر</t>
  </si>
  <si>
    <t>سيدة البرج لراهبات العائلة المقدسة المارونيات-دير الاحمر</t>
  </si>
  <si>
    <t>متوسطة السيدة البرج-دير الاحمر لراهبات العائلة المقدسة المار-دير الاحمر</t>
  </si>
  <si>
    <t>شميس برقا الرسمية-برقة</t>
  </si>
  <si>
    <t>متوسطة شليفا الرسمية المختلطة-شليفا</t>
  </si>
  <si>
    <t>متوسطة فلاوي الرسمية المختلطة-فلاوي</t>
  </si>
  <si>
    <t>بشوات المتوسطة الرسمية-بشوات</t>
  </si>
  <si>
    <t>ثانوية عبدو مرتضى الحسيني الرسمية المختلطة-بعلبك</t>
  </si>
  <si>
    <t>بعلبك الابتدائية المختلطة الرسمية-بعلبك</t>
  </si>
  <si>
    <t>مدرسة بعلبك المختلطة-بعلبك</t>
  </si>
  <si>
    <t>متوسطة بعلبك الاولى الرسمية للبنات-بعلبك</t>
  </si>
  <si>
    <t>متوسطة بعلبك المختلطة الرسمية-بعلبك</t>
  </si>
  <si>
    <t>متوسطة الشراونة الرسمية-بعلبك</t>
  </si>
  <si>
    <t>متوسطة بعلبك الجديدة الثانية الرسمية المختلطة-بعلبك</t>
  </si>
  <si>
    <t>حوش العرب الرسمية-بعلبك</t>
  </si>
  <si>
    <t>تجمع روضات بعلبك-بعلبك</t>
  </si>
  <si>
    <t>متوسطة تل الابيض الرسمية المختلطة-بعلبك</t>
  </si>
  <si>
    <t>ابتدائية الهدى-بعلبك</t>
  </si>
  <si>
    <t>الباسل-بعلبك</t>
  </si>
  <si>
    <t>الواحة الخضراء-بعلبك</t>
  </si>
  <si>
    <t>دار التربية الوطنية المجانية-بعلبك</t>
  </si>
  <si>
    <t>الوطنية المارونية-بعلبك</t>
  </si>
  <si>
    <t>زهرة الاداب-بعلبك</t>
  </si>
  <si>
    <t>مدرسة الهدى - بعلبك-بعلبك</t>
  </si>
  <si>
    <t>ثانوية الشهيد السيد عباس الموسوي-بعلبك</t>
  </si>
  <si>
    <t>التكميلية الوطنية المارونية-بعلبك</t>
  </si>
  <si>
    <t>مدرسة المنار الحديثة-بعلبك</t>
  </si>
  <si>
    <t>ليسيه قصر العلوم-بعلبك</t>
  </si>
  <si>
    <t>ثانوية الهدى الاولى-بعلبك</t>
  </si>
  <si>
    <t>المهدي - النبي شيت حاليا(الامام الرضا سابقا)-بعلبك</t>
  </si>
  <si>
    <t>مدرسة الامام المهدي-بعلبك</t>
  </si>
  <si>
    <t>المدرسة الحديثة-بعلبك</t>
  </si>
  <si>
    <t>ثانوية الادباء-بعلبك</t>
  </si>
  <si>
    <t>راهبات القلبين الاقدسين-بعلبك</t>
  </si>
  <si>
    <t>ثانوية المهدي-بعلبك</t>
  </si>
  <si>
    <t>ثانوية خليل مطران الاسقفية بإدارة راهبات القلبين الاقدسين-بعلبك</t>
  </si>
  <si>
    <t>ثانوية الصلاح الاسلامية-بعلبك</t>
  </si>
  <si>
    <t>متوسطة الباسل-بعلبك</t>
  </si>
  <si>
    <t>مودرن انترناشيونال سكول-بعلبك</t>
  </si>
  <si>
    <t>ثانوية الحكمة الدولية-بعلبك</t>
  </si>
  <si>
    <t>مدرسة بعلبك الأهلية-بعلبك</t>
  </si>
  <si>
    <t>جواهر الادب  المتوسطة-بعلبك</t>
  </si>
  <si>
    <t>بعلبك الخاصة-بعلبك</t>
  </si>
  <si>
    <t>الشروق-بعلبك</t>
  </si>
  <si>
    <t>طبريا الإبتدائية-بعلبك</t>
  </si>
  <si>
    <t>ثانوية القسطل المختلطة-بعلبك</t>
  </si>
  <si>
    <t>ثانوية الإيمان-عين بورضاي</t>
  </si>
  <si>
    <t>مانر سكول-عين بورضاي</t>
  </si>
  <si>
    <t>ناشيونال كولدج-عين بورضاي</t>
  </si>
  <si>
    <t>ثانوية الحكمة بعلبك-دورس</t>
  </si>
  <si>
    <t>غرين سكول"المدرسة الخضراء"-دورس</t>
  </si>
  <si>
    <t>ثانوية البشائر-دورس</t>
  </si>
  <si>
    <t>مدرسة البشائر-دورس</t>
  </si>
  <si>
    <t>ابتدائية الحكمة المجانية - بعلبك-دورس</t>
  </si>
  <si>
    <t>مدرسة دورس الرسمية المختلطة-دورس</t>
  </si>
  <si>
    <t>ثانوية بعلبك الثانية الرسمية  للبنات  دورس-دورس</t>
  </si>
  <si>
    <t>ثانوية جودت رستم حيدر الرسمية-دورس</t>
  </si>
  <si>
    <t>نحلة الرسمية-نحلة</t>
  </si>
  <si>
    <t>متوسطة ايعات الرسمية-ايعات</t>
  </si>
  <si>
    <t>مدينة الشمس-ايعات</t>
  </si>
  <si>
    <t>حوش تلصفية الرسمية-حوش تل صفية</t>
  </si>
  <si>
    <t>ثانوية شمسطارالرسمية-شمسطار</t>
  </si>
  <si>
    <t>مدرسة شمسطار الرسمية المختلطة-شمسطار</t>
  </si>
  <si>
    <t>متوسطة شمسطار للبنات الرسمية-شمسطار</t>
  </si>
  <si>
    <t>علي وهبي شمسطار-شمسطار</t>
  </si>
  <si>
    <t>الامام المهدي (ع)-شمسطار</t>
  </si>
  <si>
    <t>المهدي النموذجية المجانية-شمسطار(سابقا التوجيهية)-شمسطار</t>
  </si>
  <si>
    <t>متوسطة طاريا الرسمية-طاريا</t>
  </si>
  <si>
    <t>ثانوية طاريا الرسمية-طاريا</t>
  </si>
  <si>
    <t>النبي رشادة الرسمية-النبي رشادة</t>
  </si>
  <si>
    <t>متوسطة حدث بعلبك الرسمية-حدث بعلبك</t>
  </si>
  <si>
    <t>دون بوسكو لراهبات السالزيان-حدث بعلبك</t>
  </si>
  <si>
    <t>ماري دومنيك المتوسطة-حدث بعلبك</t>
  </si>
  <si>
    <t>نور الزهراء - بعلبك-حدث بعلبك</t>
  </si>
  <si>
    <t>متوسطة كفردان الرسمية-كفردان</t>
  </si>
  <si>
    <t>ثانوية دير الاحمر فرع بوداي-بوداي</t>
  </si>
  <si>
    <t>متوسطة بوداي الرسمية-بوداي</t>
  </si>
  <si>
    <t>ثانوية المرتضى-بوداي</t>
  </si>
  <si>
    <t>المرتضى-بوداي</t>
  </si>
  <si>
    <t>بيت صليبي ­ شمسطار-بيت صليبي</t>
  </si>
  <si>
    <t>متوسطة الخضر الرسمية-الخضر</t>
  </si>
  <si>
    <t>الخريبة المتوسطة الرسمية المختلطة-خريبة</t>
  </si>
  <si>
    <t>ثانوية النبي شيت-النبي شيت</t>
  </si>
  <si>
    <t>متوسطة النبي شيت الرسمية-النبي شيت</t>
  </si>
  <si>
    <t>روضة الايمان النموذجية-النبي شيت</t>
  </si>
  <si>
    <t>مدرسة المهدي النموذجية-النبي شيت</t>
  </si>
  <si>
    <t>مدرسة الامام الكاظم-النبي شيت</t>
  </si>
  <si>
    <t>جنتا الرسمية-جنتا</t>
  </si>
  <si>
    <t>سرعين الفوقا المتوسطة الرسمية-سرعين الفوقا</t>
  </si>
  <si>
    <t>مركز البقاع التربوي-سرعين الفوقا</t>
  </si>
  <si>
    <t>ثانوية العهد اللبنانية-سرعين الفوقا</t>
  </si>
  <si>
    <t>ابن خلدون-سرعين الفوقا</t>
  </si>
  <si>
    <t>الامجاد-سرعين الفوقا</t>
  </si>
  <si>
    <t>المدرسة اللبنانية-حورتعلا</t>
  </si>
  <si>
    <t>مدرسة حورتعلا الرسمية-حورتعلا</t>
  </si>
  <si>
    <t>متوسطة بريتال الرسمية-بريتال</t>
  </si>
  <si>
    <t>ثانوية بريتال الرسمية-بريتال</t>
  </si>
  <si>
    <t>روضة القائم-بريتال</t>
  </si>
  <si>
    <t>الامام علي بن ابي طالب-بريتال</t>
  </si>
  <si>
    <t>النهضة العلمية-بريتال</t>
  </si>
  <si>
    <t>ثانوية الايمان-بريتال</t>
  </si>
  <si>
    <t>الامام المنتظر  (عج) / بريتال-بريتال</t>
  </si>
  <si>
    <t>متوسطة روضة القائم (عج)-بريتال</t>
  </si>
  <si>
    <t>ثانوية الامام الحسن (ع)-بريتال</t>
  </si>
  <si>
    <t>الهادي - بريتال-بريتال</t>
  </si>
  <si>
    <t>ثانوية الغدير-بريتال</t>
  </si>
  <si>
    <t>ثانوية الشيخ محمد يعقوب-الطيبة</t>
  </si>
  <si>
    <t>مدرسة الشيخ محمد يعقوب الابتدائية-الطيبة</t>
  </si>
  <si>
    <t>حام الرسمية المختلطة-حام</t>
  </si>
  <si>
    <t>متوسطة معربون الرسمية-معربون</t>
  </si>
  <si>
    <t>الطفيل الرسمية المختلطة-الطفيل</t>
  </si>
  <si>
    <t>الانصار الرسمية-الانصار</t>
  </si>
  <si>
    <t>ثانوية نبيل اديب سليمان المختلطة-بدنايل</t>
  </si>
  <si>
    <t>متوسطة سليم حيدر الرسمية-بدنايل</t>
  </si>
  <si>
    <t>الاعدادية الجعفرية-قصرنبا</t>
  </si>
  <si>
    <t>الثانوية الجعفرية-قصرنبا</t>
  </si>
  <si>
    <t>المصطفى-قصرنبا</t>
  </si>
  <si>
    <t>تمنين الفوقا المتوسطة الرسمية-تمنين الفوقا</t>
  </si>
  <si>
    <t>ثانوية البيان النموذجية-تمنين الفوقا</t>
  </si>
  <si>
    <t>تمنين التحتا المتوسيطة الرسمية-تمنين التحتا</t>
  </si>
  <si>
    <t>ثانوية تمنين التحتا الرسمية-تمنين التحتا</t>
  </si>
  <si>
    <t>متوسطة بيت شاما الرسمية-بيت شاما</t>
  </si>
  <si>
    <t>متوسطة حوش الرافقة الرسمية-حوش الرافقة</t>
  </si>
  <si>
    <t>نيو غلوبال سكول-حوش الرافقة</t>
  </si>
  <si>
    <t>متوسطة حوش النبي الرسمية-حوش النبي</t>
  </si>
  <si>
    <t>مدرسة الغدير الابتدائية الزهراء-حوش سنيد</t>
  </si>
  <si>
    <t>ثانوية المرام-حوش سنيد</t>
  </si>
  <si>
    <t>سبيل الرشاد الابتدائية المجانية-البقاع الغربي (م)</t>
  </si>
  <si>
    <t>متوسطة عانا الرسمية-عانا</t>
  </si>
  <si>
    <t>ثانوية الثقافة الاسلامية-عانا</t>
  </si>
  <si>
    <t>متوسطة المنصورة الرسمية-المنصورة</t>
  </si>
  <si>
    <t>متوسطة الخيارة الرسمية-الخيارة</t>
  </si>
  <si>
    <t>مركز عمر المختار التربوي-الخيارة</t>
  </si>
  <si>
    <t>متوسطة حوش الحريمة الرسمية-حوش الحريمة</t>
  </si>
  <si>
    <t>القادرية الابتدائية الرسمية-حوش الحريمة</t>
  </si>
  <si>
    <t>متوسطة الروضة الرسمية المختلطة-الروضة</t>
  </si>
  <si>
    <t>المرج المتوسطة الرسمية-المرج</t>
  </si>
  <si>
    <t>ثانوية المرج الرسمية-المرج</t>
  </si>
  <si>
    <t>الجراحية الرسمية-المرج</t>
  </si>
  <si>
    <t>البيت المعمور-المرج</t>
  </si>
  <si>
    <t>تكميلية المقاصد الخيرية الاسلامية-المرج</t>
  </si>
  <si>
    <t>مدرسة عفاف الطقل-المرج</t>
  </si>
  <si>
    <t>المقاصد الخيرية الاسلامية-المرج</t>
  </si>
  <si>
    <t>مدرسة غرين وود-المرج</t>
  </si>
  <si>
    <t>مركز الابرار التربوي-جب جنين</t>
  </si>
  <si>
    <t>الثناء-جب جنين</t>
  </si>
  <si>
    <t>ثانوية جب جنين الرسمية-جب جنين</t>
  </si>
  <si>
    <t>جب جنين المتوسطة للبنات الرسمية-جب جنين</t>
  </si>
  <si>
    <t>مدرسة جب جنين المختلطة الرسمية-جب جنين</t>
  </si>
  <si>
    <t>لالا المتوسطة الرسمية-لالا</t>
  </si>
  <si>
    <t>ثانويةلالا-لالا</t>
  </si>
  <si>
    <t>لجنة تعليم ابناء المسلمين في القرى-الخيرية الاسلامية-لالا</t>
  </si>
  <si>
    <t>بعلول المتوسط الرسمية-بعلول</t>
  </si>
  <si>
    <t>كامد اللوز المتوسطة الرسمية-كامداللوز</t>
  </si>
  <si>
    <t>ثانوية كامد ا للوز الرسمية-كامداللوز</t>
  </si>
  <si>
    <t>المقاصد الخيرية الاسلامية-كامداللوز</t>
  </si>
  <si>
    <t>مدرسة ام المعونة الدائمة-كامداللوز</t>
  </si>
  <si>
    <t>متوسطة تل الذنوب الرسمية المختلطة-تل ذنوب</t>
  </si>
  <si>
    <t>كفريا الرسمية المتوسطة-كفريا</t>
  </si>
  <si>
    <t>السلطان يعقوب التحتا المتوسطة الرسمية-السلطان يعقوب التحتا</t>
  </si>
  <si>
    <t>متوسطة غزة الرسمية-غزة</t>
  </si>
  <si>
    <t>ثانوية غزة الرسمية-غزة</t>
  </si>
  <si>
    <t>لجنة تعليم ابناء المسلمين في القرى-الخيرية الاسلامية-غزة</t>
  </si>
  <si>
    <t>السلطان يعقوب الفوقا المتوسطة الرسمية-السلطان يعقوب الفوقا</t>
  </si>
  <si>
    <t>متوسطة المنارة الثانية الرسمية-المنارة</t>
  </si>
  <si>
    <t>متوسطة المنارة الاولى الرسمية-المنارة</t>
  </si>
  <si>
    <t>ثانوية المناره الرسميه-المنارة</t>
  </si>
  <si>
    <t>دار الامان المجانية-المنارة</t>
  </si>
  <si>
    <t>دار الحنان الابتدائية المجانية-المنارة</t>
  </si>
  <si>
    <t>دار الحنان للايتام-المنارة</t>
  </si>
  <si>
    <t>ثانوية الصويري الجديدة-الصويري</t>
  </si>
  <si>
    <t>لجنة تعليم ابناء المسلمين في القرى-الخيرية الاسلامية-الصويري</t>
  </si>
  <si>
    <t>متوسطة الصويري الرسمية-الصويري</t>
  </si>
  <si>
    <t>ثانوية الصويري الرسمية-الصويري</t>
  </si>
  <si>
    <t>الراشدية الرسمية المختلطة-الراشدية</t>
  </si>
  <si>
    <t>متوسطة مشغرة الرسمية الاولى المختلطة-مشغرة</t>
  </si>
  <si>
    <t>متوسطة مشغرة الثانية الرسمية المختلطه-مشغرة</t>
  </si>
  <si>
    <t>ثانوية مشغرة الرسمية-مشغرة</t>
  </si>
  <si>
    <t>ام المشوره الصالحه لراهبات القلبين الاقدسين-مشغرة</t>
  </si>
  <si>
    <t>ابتدائية النجاح-مشغرة</t>
  </si>
  <si>
    <t>تكميلية راهبات القلبين الاقدسين-مشغرة</t>
  </si>
  <si>
    <t>تكملية الشهيد بجيجي-مشغرة</t>
  </si>
  <si>
    <t>متوسطة عين التينة الرسمية-عين التينة</t>
  </si>
  <si>
    <t>متوسطة ميدون الرسمية-ميدون</t>
  </si>
  <si>
    <t>مؤسسة اسعد عبود الخيرية-عيتنيت</t>
  </si>
  <si>
    <t>القديس انطونيوس للاتحاد الصغبيني-صغبين</t>
  </si>
  <si>
    <t>الاسقفية للروم الكاثوليك-صغبين</t>
  </si>
  <si>
    <t>ثانوية المخلص-صغبين</t>
  </si>
  <si>
    <t>متوسطة صغبين الرسمية-صغبين</t>
  </si>
  <si>
    <t>ثانوية صغبين الرسمية-صغبين</t>
  </si>
  <si>
    <t>يوحنا لودفيك شنلر-خربة قنافار</t>
  </si>
  <si>
    <t>الانجيلية الوطنية-خربة قنافار</t>
  </si>
  <si>
    <t>مار يوحنا-خربة قنافار</t>
  </si>
  <si>
    <t>المقاصد الخيرية الاسلامية-القرعون</t>
  </si>
  <si>
    <t>سبيل الرشاد-القرعون</t>
  </si>
  <si>
    <t>متوسطة القرعون الرسمية-القرعون</t>
  </si>
  <si>
    <t>ثانوية القرعون الرسمية-القرعون</t>
  </si>
  <si>
    <t>قرعون انترناشيونال كولدج-القرعون</t>
  </si>
  <si>
    <t>سحمر الثانية الرسمية-سحمر</t>
  </si>
  <si>
    <t>ثانوية سحمر الرسمية-سحمر</t>
  </si>
  <si>
    <t>مدرسة سحمرالاولى الرسميه-سحمر</t>
  </si>
  <si>
    <t>ثانوية سحمر الرسمية-فرع لبايا-سحمر</t>
  </si>
  <si>
    <t>الامام الحسين المتوسطة-سحمر</t>
  </si>
  <si>
    <t>مدرسة الامام الحسين (ع)-سحمر</t>
  </si>
  <si>
    <t>يحمر المتوسطة الرسمية-يحمر</t>
  </si>
  <si>
    <t>متوسطة لبايا الرسمية-لبايا</t>
  </si>
  <si>
    <t>قليا الرسمية المتوسطة-قليا</t>
  </si>
  <si>
    <t>مدرسة دار الحياة-عيتا الفخار</t>
  </si>
  <si>
    <t>ينطا المتوسطة الرسمية-ينطا</t>
  </si>
  <si>
    <t>بكا الرسمية-بكا</t>
  </si>
  <si>
    <t>دير العشاير المتوسطة الرسمية-ديرالعشائر</t>
  </si>
  <si>
    <t>الرفيد المتوسطة الرسمية-الرفيد</t>
  </si>
  <si>
    <t>ثانوية الرفيد الرسمية-الرفيد</t>
  </si>
  <si>
    <t>الروافد-الرفيد</t>
  </si>
  <si>
    <t>المحيدثة المتوسطة الرسمية-المحيدثة</t>
  </si>
  <si>
    <t>مدرسة البيرةالمتوسطة الرسمية-البيرة</t>
  </si>
  <si>
    <t>مزرعة عزة الرسمية-عزة</t>
  </si>
  <si>
    <t>مدوخا الرسمية-مدوخا</t>
  </si>
  <si>
    <t>مدرسة البيان و البنيان-مدوخا</t>
  </si>
  <si>
    <t>مدرسة  خربة روحا المختلطة-خربة روحا</t>
  </si>
  <si>
    <t>خربة روحا الرسمية-خربة روحا</t>
  </si>
  <si>
    <t>مركز صلاح الدين التربوي-خربة روحا</t>
  </si>
  <si>
    <t>عين عرب الرسمية-عين عرب</t>
  </si>
  <si>
    <t>كفردنيس المتوسطة الرسمية-كفردينس</t>
  </si>
  <si>
    <t>ثانوية راشيا الرسمية-راشيا الوادي</t>
  </si>
  <si>
    <t>ثانوية حرمون الرسمية - راشيا-راشيا الوادي</t>
  </si>
  <si>
    <t>اللبنانية الكندية الحديثة-راشيا الوادي</t>
  </si>
  <si>
    <t>ثانوية الوادي الازهر-راشيا الوادي</t>
  </si>
  <si>
    <t>المدرسة الكندية المجانية-راشيا الوادي</t>
  </si>
  <si>
    <t>حارة الشرفة المتوسطة-راشيا الوادي</t>
  </si>
  <si>
    <t>اللبنانية المجانية-راشيا الوادي</t>
  </si>
  <si>
    <t>اللبنانية العالمية في راشيا-راشيا الوادي</t>
  </si>
  <si>
    <t>متوسطة عيحا الرسمية-عيحا</t>
  </si>
  <si>
    <t>متوسطة كفرقوق الرسمية-كفرقوق</t>
  </si>
  <si>
    <t>متوسطةبكيفا الرسمية-بكيفا</t>
  </si>
  <si>
    <t>سان جورج سكول-بيت لهيا</t>
  </si>
  <si>
    <t>متوسطة تنورة الرسمية-تنورة</t>
  </si>
  <si>
    <t>مجدل بلهيص المتوسطة الرسمية-مجدل بلهيص</t>
  </si>
  <si>
    <t>كوكبا المتوسطة الرسمية-كوكبا</t>
  </si>
  <si>
    <t>ثانوية القرعون الرسمية-فرع كوكبا-كوكبا</t>
  </si>
  <si>
    <t>جب فرح وعزالعرب الرسمية-جب فرح</t>
  </si>
  <si>
    <t>ضهر الاحمر المتوسطة الرسمية-ضهر الاحمر</t>
  </si>
  <si>
    <t>العرفان المجانية-ضهر الاحمر</t>
  </si>
  <si>
    <t>الكندية المجانية-ضهر الاحمر</t>
  </si>
  <si>
    <t>العرفان المتوسطة-ضهر الاحمر</t>
  </si>
  <si>
    <t>مدرسة الغد المشرق الحديثة-ضهر الاحمر</t>
  </si>
  <si>
    <t>ثانوية الاتحاد الوطني-صيدا (م)</t>
  </si>
  <si>
    <t>دار اليتيم العربي-صيدا (م)</t>
  </si>
  <si>
    <t>الصخرة المتوسطة المختلطة-صيدا (م)</t>
  </si>
  <si>
    <t>مدرسة نابلس المتوسطة للبنات-صيدا (م)</t>
  </si>
  <si>
    <t>العلم والايمان الاسلامية-سهل الصباغ</t>
  </si>
  <si>
    <t>ثانوية د.حكمت صباغ يمنى العيد الرسمية(سابقا صيدا رسمية بنات)-ستي نفيسة</t>
  </si>
  <si>
    <t>صيدا المتوسطةالمختلطة الرسمية-القناية</t>
  </si>
  <si>
    <t>صيدا الحديثة الابتدائية الرسمية-الدكرمان</t>
  </si>
  <si>
    <t>مدرسة صيدا الاصلاح المتوسطة الرسمية للبنات-الدكرمان</t>
  </si>
  <si>
    <t>شهداء فلسطين المتوسطة - للبنين-الدكرمان</t>
  </si>
  <si>
    <t>رفيديا المتوسطة للبنات-الشارع</t>
  </si>
  <si>
    <t>عكا الابتدائية المختلطة-الشارع</t>
  </si>
  <si>
    <t>الاصلاح المتوسطة المختلطة الرسمية-الشارع</t>
  </si>
  <si>
    <t>صيدا الابتدائية الرسمية المختلطة-الشارع</t>
  </si>
  <si>
    <t>متوسطة الشهيد معروف سعد الرسمية-الشارع</t>
  </si>
  <si>
    <t>ثانوية صيدا الرسمية الثانية للبنات-الشارع</t>
  </si>
  <si>
    <t>صيدا المتوسطة الرسمية للبنات-الشارع</t>
  </si>
  <si>
    <t>العهد الجديد الابتدائية الرسمية المختلطة-الشارع</t>
  </si>
  <si>
    <t>ثانوية راهبات مار يوسف الظهور-الشارع</t>
  </si>
  <si>
    <t>الحاج بهاء الدين الحريري-الشارع</t>
  </si>
  <si>
    <t>ثانوية القلعة-الشارع</t>
  </si>
  <si>
    <t>اجيال صيدا-الشارع</t>
  </si>
  <si>
    <t>ثانوية المقاصد الاسلامية-الشارع</t>
  </si>
  <si>
    <t>ثانوية رفيق الحريري-الشارع</t>
  </si>
  <si>
    <t>الايمان النموذجية-الشارع</t>
  </si>
  <si>
    <t>الايمان الحديثة-الشارع</t>
  </si>
  <si>
    <t>صيدا الوطنية-الشارع</t>
  </si>
  <si>
    <t>عائشة ام المؤمنين-الشارع</t>
  </si>
  <si>
    <t>مدرسة دوحة المقاصد - صيداللبنات والدوحة-الفواخير</t>
  </si>
  <si>
    <t>ثانوية الدكتور نزيه البزري الرسمية-الوسطاني</t>
  </si>
  <si>
    <t>صيدا اللبنانية الكويتية الرسمية-الوسطاني</t>
  </si>
  <si>
    <t>مدرسة عبرا المتوسطة المختلطة الرسمية-عبرا</t>
  </si>
  <si>
    <t>ثانوية السيدة للراهبات المخلصيات-عبرا</t>
  </si>
  <si>
    <t>مركز البطريرك مكسيموس الخامس حكيم-عبرا</t>
  </si>
  <si>
    <t>ثانوية الجنان-عبرا</t>
  </si>
  <si>
    <t>الليسيه باسكال-عبرا-عبرا</t>
  </si>
  <si>
    <t>مدرسة الافق الجديد-البرامية</t>
  </si>
  <si>
    <t>غاردن سيتي-البرامية</t>
  </si>
  <si>
    <t>ثانوية حسام الدين الحريري-بقسطا</t>
  </si>
  <si>
    <t>عين الحلوة الرسمية الابتدائية المختلطة-عين الحلوة</t>
  </si>
  <si>
    <t>ثانوية صيدا الرسمية المختلطة ق0ظ-عين الحلوة</t>
  </si>
  <si>
    <t>عين الحلوة المتوسطة الرسمية-عين الحلوة</t>
  </si>
  <si>
    <t>ثانوية بيسان المختلطة-عين الحلوة</t>
  </si>
  <si>
    <t>الناقورة الابتدائية للبنات-عين الحلوة</t>
  </si>
  <si>
    <t>المنطار الإبتدائية للبنين-عين الحلوة</t>
  </si>
  <si>
    <t>قبية المتوسطة للبنات-عين الحلوة</t>
  </si>
  <si>
    <t>الفالوجة اللابتدائية والمتوسطة للبنات-عين الحلوة</t>
  </si>
  <si>
    <t>حطين الابتدائية والمتوسطة للبنين-عين الحلوة</t>
  </si>
  <si>
    <t>مرج إبن عامر المتوسطة للبنات-عين الحلوة</t>
  </si>
  <si>
    <t>السموع الابتدائية والمتوسطة للبنين-عين الحلوة</t>
  </si>
  <si>
    <t>صفد الابتدائية للبنين-عين الحلوة</t>
  </si>
  <si>
    <t>حارة صيدا الرسمية-الحارة</t>
  </si>
  <si>
    <t>ثانوية حارة صيدا الرسمية-الحارة</t>
  </si>
  <si>
    <t>عين الدلب المتوسطة الرسمية-عين الدلب</t>
  </si>
  <si>
    <t>ثانوية صيدا انترناشيونال سكول-عين الدلب</t>
  </si>
  <si>
    <t>ثانوية الفرقان-القرية</t>
  </si>
  <si>
    <t>القرية الرسمية المتوسطة-القرية</t>
  </si>
  <si>
    <t>الميه وميه المتوسطة الرسمية-المية ومية</t>
  </si>
  <si>
    <t>مدرسة ناتاشا سعد الوطنية-المية ومية</t>
  </si>
  <si>
    <t>الفنون الانجيلية الوطنية-صيدا ق.ظ.-المية ومية</t>
  </si>
  <si>
    <t>مدرسة الاستجابة المجانية-المية ومية</t>
  </si>
  <si>
    <t>عسقلان الإبتدائية والمتوسطة المختلطة-المية ومية</t>
  </si>
  <si>
    <t>دير القاسي الإبتدائية و المتوسطة-المية ومية</t>
  </si>
  <si>
    <t>ثانوية مودرن سكول-درب السيم</t>
  </si>
  <si>
    <t>مار الياس - درب السيم-درب السيم</t>
  </si>
  <si>
    <t>درب السيم المتوسطة الرسمية-درب السيم</t>
  </si>
  <si>
    <t>متوسطة الغازية المختلطة الرسمية-الغازية</t>
  </si>
  <si>
    <t>الغازية الابتدائية للبنات-الغازية</t>
  </si>
  <si>
    <t>ثانوية الغازية الرسمية-الغازية</t>
  </si>
  <si>
    <t>مدارس المهدي-الغازية</t>
  </si>
  <si>
    <t>مدرسة السفير-الغازية</t>
  </si>
  <si>
    <t>الوطنية النموذجية-الغازية</t>
  </si>
  <si>
    <t>المستقبل-الغازية</t>
  </si>
  <si>
    <t>المهدي النموذجية المجانية-الغازية-الغازية</t>
  </si>
  <si>
    <t>الظاهرية الابتدائيه المختلطة-الغازية</t>
  </si>
  <si>
    <t>كفرحتى المتوسطة الرسمية-كفرحتى</t>
  </si>
  <si>
    <t>ثانوية كفرحتى الرسمية-كفرحتى</t>
  </si>
  <si>
    <t>كفرملكي المتوسطة الرسمية-كفرملكي</t>
  </si>
  <si>
    <t>الرابية الحديثة-كفرملكي</t>
  </si>
  <si>
    <t>ثانوية سيدة مغدوشة-مغدوشة</t>
  </si>
  <si>
    <t>العائلة-مغدوشة-مغدوشة</t>
  </si>
  <si>
    <t>ثانوية مغدوشة الرسمية-مغدوشة</t>
  </si>
  <si>
    <t>مغدوشة المتوسطة الرسمية-مغدوشة</t>
  </si>
  <si>
    <t>مغدوشة الابتدائية الرسمية-مغدوشة</t>
  </si>
  <si>
    <t>زيتا الابتدائية الرسمية-زيتا</t>
  </si>
  <si>
    <t>بنعفول الابتدائية الرسمية-بنعفول</t>
  </si>
  <si>
    <t>عنقون الرسمية المتوسطة-عنقون</t>
  </si>
  <si>
    <t>ثانوية عنقون الرسمية-عنقون</t>
  </si>
  <si>
    <t>الامير-عنقون</t>
  </si>
  <si>
    <t>الوادي "فالي سكول"-عنقون</t>
  </si>
  <si>
    <t>المقاصد الخيرية الاسلامية طبايا-طبايا</t>
  </si>
  <si>
    <t>طبايا الرسمية المختلطة-طبايا</t>
  </si>
  <si>
    <t>القلعة-مزرعة عرب سكر</t>
  </si>
  <si>
    <t>قناريت المتوسطة الرسمية-قناريت</t>
  </si>
  <si>
    <t>مدرسة جوزيف حرب المختلطة الرسمية(المعمرية)-المعمرية</t>
  </si>
  <si>
    <t>مدرسة المعمرية الرسمية المتوسطة-المعمرية</t>
  </si>
  <si>
    <t>مدرسة رهبانية الوردية ­ المعمرية-المعمرية</t>
  </si>
  <si>
    <t>اركي المتوسطة الرسمية-اركي</t>
  </si>
  <si>
    <t>المروانية المتوسطة الرسمية الفرع الفرنسي-المروانية</t>
  </si>
  <si>
    <t>المروانية المتوسطة الرسمية المختلطة فرع الانكليزي-المروانية</t>
  </si>
  <si>
    <t>ثانوية المروانية الرسمية-المروانية</t>
  </si>
  <si>
    <t>روضة اطفال المروانية الرسمية المختلطة-المروانية</t>
  </si>
  <si>
    <t>تكميلية زهرة العلوم-المروانية</t>
  </si>
  <si>
    <t>ثانوية منارة جبل عامل-المروانية</t>
  </si>
  <si>
    <t>منارة جبل عامل-المروانية</t>
  </si>
  <si>
    <t>النجارية المتوسطة الرسمية-النجارية</t>
  </si>
  <si>
    <t>المصيلح الابتدائية الرسمية-مصيلح</t>
  </si>
  <si>
    <t>العدوسية المتوسطة الرسمية-العدوسية</t>
  </si>
  <si>
    <t>عدلون المتوسطة الرسمية-عدلون</t>
  </si>
  <si>
    <t>ثانوية عدلون الرسمية-عدلون</t>
  </si>
  <si>
    <t>العوجا الإبتدائية والمتوسطة-عدلون</t>
  </si>
  <si>
    <t>مدرسة آدم أكاديمي سكول-عدلون</t>
  </si>
  <si>
    <t>انصارية المتوسطة الرسمية-انصارية</t>
  </si>
  <si>
    <t>مدرسة انصارية الابتدائية المختلطة الرسمية-انصارية</t>
  </si>
  <si>
    <t>اللوبياء الابتدائية الرسمية-اللوبية</t>
  </si>
  <si>
    <t>السكسكية المتوسطة الرسمية-السكسكية</t>
  </si>
  <si>
    <t>ثانوية السكسكية الرسميه-السكسكية</t>
  </si>
  <si>
    <t>التكامل-السكسكية</t>
  </si>
  <si>
    <t>متوسطه التكامل-السكسكية</t>
  </si>
  <si>
    <t>الحيدرية التكميلية-الصرفند</t>
  </si>
  <si>
    <t>الصرفند المتطورة-الصرفند</t>
  </si>
  <si>
    <t>ثانوية الامام علي للتربية والتعليم-الصرفند</t>
  </si>
  <si>
    <t>التأهيل التربوي-الصرفند</t>
  </si>
  <si>
    <t>اعدادية النهضة التربوية-الصرفند</t>
  </si>
  <si>
    <t>الحيدرية - الصرفند-الصرفند</t>
  </si>
  <si>
    <t>الامام علي للتربيه والتعليم-الصرفند</t>
  </si>
  <si>
    <t>ضيعة العرب الخيرية الاسلامية-الصرفند</t>
  </si>
  <si>
    <t>متوسطة الصرفند الثانية الرسمية-الصرفند</t>
  </si>
  <si>
    <t>ثانوية الصرفند الرسمية-الصرفند</t>
  </si>
  <si>
    <t>صرفند المتوسطة الرسمية-الصرفند</t>
  </si>
  <si>
    <t>مدرسة لوى للامتياز-الصرفند</t>
  </si>
  <si>
    <t>البيسارية المتوسطة الرسمية-البيسارية</t>
  </si>
  <si>
    <t>خراج البيساريه المتوسطه الرسميه-البيسارية</t>
  </si>
  <si>
    <t>الشهيد مصطفى شمران-البيسارية</t>
  </si>
  <si>
    <t>ثانوية الشهيد مصطفى شمران-البيسارية</t>
  </si>
  <si>
    <t>اجيال الابتدائية-قعقعية الصنوبر</t>
  </si>
  <si>
    <t>قاقعية الصنوبر المتوسطة الرسمية-قعقعية الصنوبر</t>
  </si>
  <si>
    <t>نور الإيمان-قعقعية الصنوبر</t>
  </si>
  <si>
    <t>كوثرية السياد الرسمية المتوسطة-كوثرية السياد</t>
  </si>
  <si>
    <t>مدرسة قصر المعرفة-كوثرية السياد</t>
  </si>
  <si>
    <t>الغسانية المتوسطة الرسمية-الغسانية</t>
  </si>
  <si>
    <t>البابلية المتوسطة الرسمية-البابلية</t>
  </si>
  <si>
    <t>ثانوية البابلية الرسمية-البابلية</t>
  </si>
  <si>
    <t>تفاحتا المتوسطة الرسمية-تفاحتا</t>
  </si>
  <si>
    <t>الزرارية المتوسطة الرسمية-الزرارية</t>
  </si>
  <si>
    <t>ثانوية الشهيد نعمه هاشم-الزرارية</t>
  </si>
  <si>
    <t>ثانوية الشعلة-ق.ظ-الزرارية</t>
  </si>
  <si>
    <t>مدرسة الكرامة-الزرارية</t>
  </si>
  <si>
    <t>الشعلة الحديثة-الزرارية</t>
  </si>
  <si>
    <t>ارزى المتوسطة الرسمية-ارزي</t>
  </si>
  <si>
    <t>ليسه الزهراني-ارزي</t>
  </si>
  <si>
    <t>الخرايب المتوسطة الرسمية-الخرايب</t>
  </si>
  <si>
    <t>الغدير-الخرايب</t>
  </si>
  <si>
    <t>متوسطة مطرية الشومر الرسمية-مطرية الشومر</t>
  </si>
  <si>
    <t>الحولة المتوسطة المختلطة-كفربدا</t>
  </si>
  <si>
    <t>كوثرية الرز الابتدائية الرسمية-مزرعة كوثرية الرز</t>
  </si>
  <si>
    <t>ثانوية الحضارة-جزين (م)</t>
  </si>
  <si>
    <t>ثانوية لبعا الرسمية-لبعا</t>
  </si>
  <si>
    <t>لبعا المتوسطة الرسمية-لبعا</t>
  </si>
  <si>
    <t>ليسيه سان نقولا-عين المير</t>
  </si>
  <si>
    <t>صيدون الوطنية (ق.ظ)-محاربية</t>
  </si>
  <si>
    <t>المجيدل المتوسطة الرسمية-مجيدل</t>
  </si>
  <si>
    <t>متوسطة الياس مرعي الرسمية-روم</t>
  </si>
  <si>
    <t>سيدة مشموشة الثانوية المختلطة-مشموشة</t>
  </si>
  <si>
    <t>تكميلية القلبين الاقدسين-جزين</t>
  </si>
  <si>
    <t>القديس ميخائيل-جزين</t>
  </si>
  <si>
    <t>ثانوية جزين الرسمية-جزين</t>
  </si>
  <si>
    <t>جزين المتوسطة الرسمية-جزين</t>
  </si>
  <si>
    <t>جزين الابتدائية الرسمية-جزين</t>
  </si>
  <si>
    <t>عين مجدلين المتوسطة الرسمية-عين مجدلين</t>
  </si>
  <si>
    <t>الريحان المتوسطة الرسمية-الريحان</t>
  </si>
  <si>
    <t>القطراني النموذجية المجانية-القطراني</t>
  </si>
  <si>
    <t>القطراني النموذجية-القطراني</t>
  </si>
  <si>
    <t>قيساريا البتدائية المختلطة-صور</t>
  </si>
  <si>
    <t>رحاب الزهراء-صور</t>
  </si>
  <si>
    <t>راهبات مار يوسف الظهور-صور</t>
  </si>
  <si>
    <t>الانجيلية اللبنانية-صور</t>
  </si>
  <si>
    <t>الاتحاد الثانوية-صور</t>
  </si>
  <si>
    <t>رحاب الزهراء قسم الروضات-صور</t>
  </si>
  <si>
    <t>الثانوية الجعفرية-صور</t>
  </si>
  <si>
    <t>الاتحاد الابتدائية-صور</t>
  </si>
  <si>
    <t>صور المتوسطة الرسمية للبنات-صور</t>
  </si>
  <si>
    <t>صور الاولى المتوسطة الرسمية-صور</t>
  </si>
  <si>
    <t>صور الثانية الرسمية المختلطة-صور</t>
  </si>
  <si>
    <t>ثانوية صور الرسمية المختلطة-صور</t>
  </si>
  <si>
    <t>المساكن الشعبية الرسمية-صور</t>
  </si>
  <si>
    <t>ثانوية اùمام الصدر للبنات-البص</t>
  </si>
  <si>
    <t>نمرين المتوسطة للبنات-البص</t>
  </si>
  <si>
    <t>دير ياسين الثانوية المختلطة-البص</t>
  </si>
  <si>
    <t>الشجرة الإبتدائية والمتوسطة للبنين-البص</t>
  </si>
  <si>
    <t>ثانوية الأقصى المختلطة-الرشيدية</t>
  </si>
  <si>
    <t>عين العسل الإبتدائية والمتوسطة للبنين-الرشيدية</t>
  </si>
  <si>
    <t>النقب المتوسطة المختلطة-الرشيدية</t>
  </si>
  <si>
    <t>القادسية الإبتدائية والمتوسطة-الرشيدية</t>
  </si>
  <si>
    <t>الطنطورة الابتدائية المختلطة-معشوق</t>
  </si>
  <si>
    <t>فلسطين الإبتدائية للبنين-برج الشمالي</t>
  </si>
  <si>
    <t>الصرفند الإبتدائية المختلطة-برج الشمالي</t>
  </si>
  <si>
    <t>جباليا المتوسطة للبنات-برج الشمالي</t>
  </si>
  <si>
    <t>برج الشمالي المتوسطة الرسمية-برج الشمالي</t>
  </si>
  <si>
    <t>ثانوية الافق العالمي-برج الشمالي</t>
  </si>
  <si>
    <t>جبل عامل-برج الشمالي</t>
  </si>
  <si>
    <t>الانكليزية العالمية-برج الشمالي</t>
  </si>
  <si>
    <t>صور الوطنية-برج الشمالي</t>
  </si>
  <si>
    <t>ثانوية الامجاد اللبنانية-برج الشمالي</t>
  </si>
  <si>
    <t>ثانوية الزهراء-برج الشمالي</t>
  </si>
  <si>
    <t>مدرسة الأمجاد الوطنية / الكفاح سابقا-برج الشمالي</t>
  </si>
  <si>
    <t>قدموس-جوارالنخل</t>
  </si>
  <si>
    <t>البرغلية المتوسطة الرسمية-البرغلية</t>
  </si>
  <si>
    <t>المنصورة الإبتدئية والمتوسطة المختلطة-القاسمية</t>
  </si>
  <si>
    <t>المدرسة الدولية المتخصصة-العباسية</t>
  </si>
  <si>
    <t>ثانوية ستارز كولدج-العباسية</t>
  </si>
  <si>
    <t>القسطل النموذجيه المختلطة-العباسية</t>
  </si>
  <si>
    <t>مدرسة الحنان للصعوبات التعليمية-العباسية</t>
  </si>
  <si>
    <t>تاير كوميونتي سكول-العباسية</t>
  </si>
  <si>
    <t>العباسية المتوسطة الرسمية-العباسية</t>
  </si>
  <si>
    <t>ثانوية العباسية الرسمية-العباسية</t>
  </si>
  <si>
    <t>ثانوية الشهيد محمد سعد-العباسية</t>
  </si>
  <si>
    <t>العاملية الجنوبية المتوسطة-العباسية</t>
  </si>
  <si>
    <t>مدرسة المهدي (عج) - صور-العباسية</t>
  </si>
  <si>
    <t>ايليت-العباسية</t>
  </si>
  <si>
    <t>العاملية الجنوبية-العباسية</t>
  </si>
  <si>
    <t>الشهيد محمد سعد الابتدائية-العباسية</t>
  </si>
  <si>
    <t>مدرسة المهدي النموذجية المجانية - صور-العباسية</t>
  </si>
  <si>
    <t>برج رحال المتوسطة الرسمية المختلطة-برج رحال</t>
  </si>
  <si>
    <t>طورا المتوسطة الرسمية-طورا</t>
  </si>
  <si>
    <t>مدرسة الشهيد مرشد النحاس الرسمية-بدياس</t>
  </si>
  <si>
    <t>الشهيد حسن قصير المتوسطه الرسميه-ديرقانون النهر</t>
  </si>
  <si>
    <t>المرج-جناتا</t>
  </si>
  <si>
    <t>الامام علي بن ابي طالب-معروب</t>
  </si>
  <si>
    <t>متوسطة معروب الرسمية-معروب</t>
  </si>
  <si>
    <t>الشهيد منير سعد المتوسطة الرسمية باريش-باريش</t>
  </si>
  <si>
    <t>دوحة الامام علي "ع" المجانية-بستيات</t>
  </si>
  <si>
    <t>الحميري الرسمية الابتدائية-حميرة</t>
  </si>
  <si>
    <t>طيرفلسيه المتوسطة الرسمية-طيرفلسية</t>
  </si>
  <si>
    <t>صريفا المتوسطة الرسمية-صريفا</t>
  </si>
  <si>
    <t>مدرسة الشهيد محمد زعرور الرسمية المختلطة-صريفا</t>
  </si>
  <si>
    <t>الريف-صريفا</t>
  </si>
  <si>
    <t>متوسطة الريف-صريفا</t>
  </si>
  <si>
    <t>دير كيفا المتوسطة الرسمية-ديركيفا</t>
  </si>
  <si>
    <t>ثانوية دير كيفا الرسمية-ديركيفا</t>
  </si>
  <si>
    <t>المقاصد الخيرية الاسلامية - سلعا-سلعا</t>
  </si>
  <si>
    <t>ثانوية شحور الرسمية المختلطة-شحور</t>
  </si>
  <si>
    <t>متوسطة الدكتور عفيف بيضون الرسميه-شحور</t>
  </si>
  <si>
    <t>جويا الثانية الرسمية-جويا</t>
  </si>
  <si>
    <t>جويا الاولى الرسمية-جويا</t>
  </si>
  <si>
    <t>ثانوية مبرة علي الجمال الرسمية النموذجية الشاملة-جويا</t>
  </si>
  <si>
    <t>الامام جعفر الصادق-جويا</t>
  </si>
  <si>
    <t>الإمام علي-جويا</t>
  </si>
  <si>
    <t>مدرسة صور الدولية المجانية-جويا</t>
  </si>
  <si>
    <t>الليسية باستور-جويا</t>
  </si>
  <si>
    <t>مدرسة صور-جويا</t>
  </si>
  <si>
    <t>مدرسة الإمام جعفر الصادق الثانوية-جويا</t>
  </si>
  <si>
    <t>مدرسة المهدي-المجادل</t>
  </si>
  <si>
    <t>مدرسة المهدي النموذجية - المجادل-المجادل</t>
  </si>
  <si>
    <t>مجادل المتوسطة الرسمية-المجادل</t>
  </si>
  <si>
    <t>محرونة الرسمية الابتدائية-محرونة</t>
  </si>
  <si>
    <t>دبعال الابتدائية الرسمية-دبعال</t>
  </si>
  <si>
    <t>بافليه الابتدائية الرسمية-بافلية</t>
  </si>
  <si>
    <t>متوسطة الشهيد القائد محمد سعد الرسمية-معركة</t>
  </si>
  <si>
    <t>ثانوية الشهيد خليل جرادي الرسمية /معركة-معركة</t>
  </si>
  <si>
    <t>مدرسة شهداء معركه الابتدائية الرسمية-معركة</t>
  </si>
  <si>
    <t>الثانوية العلمية الحديثة-معركة</t>
  </si>
  <si>
    <t>مدرسة النور-طير دبا</t>
  </si>
  <si>
    <t>طيردبا المتوسطةالرسمية-طير دبا</t>
  </si>
  <si>
    <t>الشهابية الابتدائية الرسمية-الشهابية</t>
  </si>
  <si>
    <t>الشهابية المتوسطة الرسمية-الشهابية</t>
  </si>
  <si>
    <t>ثانوية الشهابية الرسمية-الشهابية</t>
  </si>
  <si>
    <t>مدرسة وادي جيلو الابتدائية الرسمية-وادي جيلو</t>
  </si>
  <si>
    <t>عيتيت المتوسطة الرسمية-عيتيت</t>
  </si>
  <si>
    <t>ثانوية الرضا-عيتيت</t>
  </si>
  <si>
    <t>الصادق-عيتيت</t>
  </si>
  <si>
    <t>مدرسة الصادق الجديدة-عيتيت</t>
  </si>
  <si>
    <t>ثانوية اجيال المستقبل-البازورية</t>
  </si>
  <si>
    <t>امبيريال كولدج-البازورية</t>
  </si>
  <si>
    <t>الميادين الدولية-البازورية</t>
  </si>
  <si>
    <t>البازورية الابتدائية الرسمية-البازورية</t>
  </si>
  <si>
    <t>البازورية المتوسطة الرسمية-البازورية</t>
  </si>
  <si>
    <t>ثانوية البازورية الرسمية-البازورية</t>
  </si>
  <si>
    <t>يانوح الرسمية - صور-يانوح</t>
  </si>
  <si>
    <t>ثانوية السراج-يانوح-يانوح</t>
  </si>
  <si>
    <t>ثانوية قانا الجليل الخاصة-قانا</t>
  </si>
  <si>
    <t>ثانوية قانا الرسمية-قانا</t>
  </si>
  <si>
    <t>قانا المتوسطة الرسمية-قانا</t>
  </si>
  <si>
    <t>قانا الجليل-قانا</t>
  </si>
  <si>
    <t>البياض المتوسطة الرسمية-البياض</t>
  </si>
  <si>
    <t>دير عامص المتوسطة الرسمية-ديرعامص</t>
  </si>
  <si>
    <t>صديقين المتوسطة الرسمية-صديقين</t>
  </si>
  <si>
    <t>المقاصد الخيرية الاسلامية - رشكنانية المنقولة الى صديقين-صديقين</t>
  </si>
  <si>
    <t>جنة المعرفة قانا-صديقين</t>
  </si>
  <si>
    <t>ثانوية السراج صديقين-صديقين</t>
  </si>
  <si>
    <t>رشكنانية الرسمية المختلطة-رشكنانية</t>
  </si>
  <si>
    <t>جبال البطم المتوسطة الرسمية-جبال البطم</t>
  </si>
  <si>
    <t>زبقين المتوسطة الرسمية-زبقين</t>
  </si>
  <si>
    <t>الرماديه الابتدائية الرسمية-الرمادية</t>
  </si>
  <si>
    <t>الشعيتية الكنيسة المتوسطة الرسمية-الشعيتية</t>
  </si>
  <si>
    <t>المقاصد الخيرية الاسلامية - الشعيتية-الشعيتية</t>
  </si>
  <si>
    <t>مدرسة مالكية الساحل الرسمية-مالكية الساحل</t>
  </si>
  <si>
    <t>دير قانون راس العين المتوسطة الرسمية-ديرقانون راس العين</t>
  </si>
  <si>
    <t>سماعيه المتوسطة الرسمية-السماعية</t>
  </si>
  <si>
    <t>باتولية المتوسطة الرسمية-باتولية</t>
  </si>
  <si>
    <t>مغتربي عين بعال الرسمية-عين بعال</t>
  </si>
  <si>
    <t>ثانوية كمال سلهب الرسمية - عين بعال-عين بعال</t>
  </si>
  <si>
    <t>ثانوية المصطفى (ص)صور-عين بعال</t>
  </si>
  <si>
    <t>مدرسة حيرام ملك صور-عين بعال</t>
  </si>
  <si>
    <t>ليسه حناوية-حناوية</t>
  </si>
  <si>
    <t>حناويه المتوسطة الرسمية-حناوية</t>
  </si>
  <si>
    <t>القليلة المتوسطة الرسمية-القليلة</t>
  </si>
  <si>
    <t>ثانوية رحمن يونس الرسمية - قليلة-القليلة</t>
  </si>
  <si>
    <t>مدرسة الهداية ­ القليلة-القليلة</t>
  </si>
  <si>
    <t>الحسين بن علي-القليلة</t>
  </si>
  <si>
    <t>الحنية الرسمية الابتدائية-الحنية</t>
  </si>
  <si>
    <t>المنصورى المتوسطة الرسمية-المنصوري</t>
  </si>
  <si>
    <t>مجدل زون المتوسطة الرسمية-مجدلزون</t>
  </si>
  <si>
    <t>طير حرفا المتوسطة الرسمية المختلطة-طير حرفا</t>
  </si>
  <si>
    <t>علما الشعب المتوسطة الرسمية-علما الشعب</t>
  </si>
  <si>
    <t>ثانوية علما الشعب الرسمية-علما الشعب</t>
  </si>
  <si>
    <t>العائلة المقدسة لراهبات العائلة المقدسة المارونيات-علما الشعب</t>
  </si>
  <si>
    <t>الظهيرة  المتوسطةالرسمية-الظهيرة</t>
  </si>
  <si>
    <t>يارين المتوسطة الرسمية-يارين</t>
  </si>
  <si>
    <t>الايمان يارين-يارين</t>
  </si>
  <si>
    <t>ثانوية صور الرسميه للبنين فرع مروحين-ام التوت</t>
  </si>
  <si>
    <t>الناقورة الرسمية المتوسطة-الناقورة</t>
  </si>
  <si>
    <t>الاكاديمية الكندية اللبنانية المميزة-النيطبة (م)</t>
  </si>
  <si>
    <t>مدرسة جرجوع الرسمية المختلطة-جرجوع</t>
  </si>
  <si>
    <t>ثانوية عربصاليم الرسمية-عربصاليم</t>
  </si>
  <si>
    <t>عربصاليم المتوسطة الرسمية-عربصاليم</t>
  </si>
  <si>
    <t>حومين الفوقاالمتوسطة الرسمية-حومين الفوقا</t>
  </si>
  <si>
    <t>حومين التحتا الرسمية المتوسطة-حومين التحتا</t>
  </si>
  <si>
    <t>رومين المتوسطة الرسمية-رومين</t>
  </si>
  <si>
    <t>عين قانا المتوسطة الرسمية-عين قانا</t>
  </si>
  <si>
    <t>الشهيد الطيار زهير شحادة الرسمية-عين بوسوار</t>
  </si>
  <si>
    <t>جباع الابتدائية الرسمية-جباع</t>
  </si>
  <si>
    <t>ثانوية جباع الرسمية-جباع</t>
  </si>
  <si>
    <t>كفرفيلا المتوسطة الرسمية-كفرفيلا</t>
  </si>
  <si>
    <t>المهدي-كفرفيلا</t>
  </si>
  <si>
    <t>مدرسة المهدي النموذجية المجانية-كفرفيلا</t>
  </si>
  <si>
    <t>الاعدادية الجعفرية-حبوش</t>
  </si>
  <si>
    <t>المدرسة الدولية النموذجية-حبوش</t>
  </si>
  <si>
    <t>الليسيه الفرنسية اللبنانية-حبوش</t>
  </si>
  <si>
    <t>حبوش الدولية-حبوش</t>
  </si>
  <si>
    <t>مدرسة حسن حلال الرسمية المتوسطة-حبوش</t>
  </si>
  <si>
    <t>حبوش المتوسطة الرسمية-حبوش</t>
  </si>
  <si>
    <t>كفررمان المتوسطة الرسمية-كفررمان</t>
  </si>
  <si>
    <t>متوسطة كفررمان الثانية-كفررمان</t>
  </si>
  <si>
    <t>ثانوية النبطية الرسمية للبنات-كفررمان</t>
  </si>
  <si>
    <t>مدرسة روضة كفررمان الرسمية-كفررمان</t>
  </si>
  <si>
    <t>شهداء دير الزهراني المتوسطة الرسمية-دير الزهراني</t>
  </si>
  <si>
    <t>النميرية المتوسطة الرسمية-النميرية</t>
  </si>
  <si>
    <t>وجيه الدرويش المتوسطة الرسمية(زفتا)-زفتا</t>
  </si>
  <si>
    <t>مدرسة الطفل السعيد-زفتا</t>
  </si>
  <si>
    <t>الطليعة اللبنانية-زفتا</t>
  </si>
  <si>
    <t>ثانوية ريحانة التربية (النبطية )-النبطية</t>
  </si>
  <si>
    <t>ليسيه الهادي-النبطية</t>
  </si>
  <si>
    <t>ثانوية حسن كامل الصباح الرسمية-النبطية</t>
  </si>
  <si>
    <t>سميح دخيل شاهين المتوسطة الرسمية-النبطية</t>
  </si>
  <si>
    <t>فريحة الحاج علي المتوسطة الرسمية للبنات-النبطية</t>
  </si>
  <si>
    <t>النبطية الثالثة الرسمية-النبطية</t>
  </si>
  <si>
    <t>متوسطة عبداللطيف فياض الرسمية المختلطة-النبطية</t>
  </si>
  <si>
    <t>ثانوية رومين الرسمية /فرع من عنقون-النبطية</t>
  </si>
  <si>
    <t>المصطفى-النبطية</t>
  </si>
  <si>
    <t>الانجيلية الوطنية في النبطية-النبطية</t>
  </si>
  <si>
    <t>التكميلية المختلطة التابعة للمقاصد الخيرية اسلامية النبطية-النبطية</t>
  </si>
  <si>
    <t>ثانوية السيدة للراهبات الانطونيات-النبطية</t>
  </si>
  <si>
    <t>مدرسة النخبة العاملية-النبطية</t>
  </si>
  <si>
    <t>العلمية الاهلية المختلطة-النبطية</t>
  </si>
  <si>
    <t>الزهراء المختلطة الابتدائية-النبطية</t>
  </si>
  <si>
    <t>النموذجية للتربية والتعليم-النبطية</t>
  </si>
  <si>
    <t>الارشاد النموذجية-النبطية</t>
  </si>
  <si>
    <t>الاعدادية النموذجية للتربية والتعليم-النبطية</t>
  </si>
  <si>
    <t>الليسيه مونديال النموذجية-النبطية الفوقا</t>
  </si>
  <si>
    <t>الكوثر النموذجية-النبطية الفوقا</t>
  </si>
  <si>
    <t>مدرسة يوسف سلمان شمعون الرسمية للروضات-النبطية الفوقا</t>
  </si>
  <si>
    <t>حسن حمد غندور المتوسطة الرسمية (سابقا النبطية الفوقا)-النبطية الفوقا</t>
  </si>
  <si>
    <t>النبطية النموذجية المتوسطة الرسمية المختلطة-النبطية الفوقا</t>
  </si>
  <si>
    <t>متوسطة زبدين الرسمية-زبدين</t>
  </si>
  <si>
    <t>ثانوية الرعاية والابداع-زبدين</t>
  </si>
  <si>
    <t>العلوم  الاكاديمية المتخصصة-زبدين</t>
  </si>
  <si>
    <t>مدرسة عيون البراءة-زبدين</t>
  </si>
  <si>
    <t>الكفور الابتدائية الرسمية-الكفور</t>
  </si>
  <si>
    <t>ثانوية الرحمة-كفرجوز</t>
  </si>
  <si>
    <t>ثانوية الشهيد بلال فحص-تول</t>
  </si>
  <si>
    <t>مدرسة الشهيد بلال فحص الابتدائية-تول</t>
  </si>
  <si>
    <t>الثانوية الاكاديمية - تول-تول</t>
  </si>
  <si>
    <t>ليسيه الغدير النموذجية-تول</t>
  </si>
  <si>
    <t>عبد الرحمن-حاروف</t>
  </si>
  <si>
    <t>مبرة السيدة زينب ع رقم 19/ النبطية-حاروف</t>
  </si>
  <si>
    <t>لبنان الجديد-حاروف</t>
  </si>
  <si>
    <t>مدرسة مبرة السيدة زينب المتوسطة-حاروف</t>
  </si>
  <si>
    <t>مدرسةحاروف المتوسطة الرسمية-حاروف</t>
  </si>
  <si>
    <t>جبشيت المتوسطة الرسمية-جبشيت</t>
  </si>
  <si>
    <t>ثانوية جبشيت الرسمية-جبشيت</t>
  </si>
  <si>
    <t>متوسطة الوفاء اللبناني / جبشيت-جبشيت</t>
  </si>
  <si>
    <t>متوسطة الاخاء اللبناني-جبشيت</t>
  </si>
  <si>
    <t>اعدادية الاخاء اللبناني/جبشيت-جبشيت</t>
  </si>
  <si>
    <t>مدرسة الوفاء اللبناني - جبشيت-جبشيت</t>
  </si>
  <si>
    <t>البيان النموذجية-جبشيت</t>
  </si>
  <si>
    <t>مدرسة الوفاء الحديثة-جبشيت</t>
  </si>
  <si>
    <t>مدرسة التنشئة الجديدة الابتدائية جمعية الرحمة الخيرية-عبا</t>
  </si>
  <si>
    <t>ثانوية التنشئة الجديدة-عبا</t>
  </si>
  <si>
    <t>عبا المتوسطة الرسمية-عبا</t>
  </si>
  <si>
    <t>ثانوية رمال رمال - الدوير الرسمية-الدوير</t>
  </si>
  <si>
    <t>الدوير الابتدائية الرسمية-الدوير</t>
  </si>
  <si>
    <t>مدرسةاجيال-الدوير</t>
  </si>
  <si>
    <t>ثانوية التربية والتعليم-الدوير</t>
  </si>
  <si>
    <t>ثانوية العلوم الحديثة-الدوير</t>
  </si>
  <si>
    <t>مدرسة النور الشرقية-الشرقية</t>
  </si>
  <si>
    <t>الامام المهدي-الشرقية-الشرقية</t>
  </si>
  <si>
    <t>مدرسة المهدي النموذجية-الشرقية-الشرقية</t>
  </si>
  <si>
    <t>مدرسة الشرقية المتوسطة الرسمية-الشرقية</t>
  </si>
  <si>
    <t>مدرسة سيناي الابتدائية الرسمية-سيناي انصار</t>
  </si>
  <si>
    <t>انصار الابتدائية الرسمية-انصار</t>
  </si>
  <si>
    <t>مدرسة جديدة انصار الرسمية-انصار</t>
  </si>
  <si>
    <t>ثانوية انصار الرسمية-انصار</t>
  </si>
  <si>
    <t>انصار الحكمة-انصار</t>
  </si>
  <si>
    <t>الاعدادية النموذجية الابتدائية-انصار</t>
  </si>
  <si>
    <t>ثانوية انصار الحكمة-انصار</t>
  </si>
  <si>
    <t>ثانوية آلافاق-كفرصير</t>
  </si>
  <si>
    <t>كفرصير المتوسطة الرسمية-كفرصير</t>
  </si>
  <si>
    <t>دار حضانة السنابل-كفرصير</t>
  </si>
  <si>
    <t>متوسطة زين العابدين-القصيبة</t>
  </si>
  <si>
    <t>القصيبة الرسمية المتوسطة-القصيبة</t>
  </si>
  <si>
    <t>ثانوية القصيبة الرسمية-القصيبة</t>
  </si>
  <si>
    <t>ثانوية النهضة-القصيبة</t>
  </si>
  <si>
    <t>ايليسا - القصيبه-القصيبة</t>
  </si>
  <si>
    <t>النهضة الجديدة القصيبه-القصيبة</t>
  </si>
  <si>
    <t>الامام زين العابدين-القصيبة</t>
  </si>
  <si>
    <t>الشهيد نعمة حيدر المتوسطة الرسمية-قعقعية الجسر</t>
  </si>
  <si>
    <t>سير الغربية الرسمية المتوسطة-سيرالغربية</t>
  </si>
  <si>
    <t>بريقع المتوسطة الرسمية-بريقع</t>
  </si>
  <si>
    <t>عدشيت المتوسطة الرسمية-عدشيت</t>
  </si>
  <si>
    <t>شوكين المتوسطة الرسمية-شوكين</t>
  </si>
  <si>
    <t>ميفدون المتوسطة الرسمية-ميفدون</t>
  </si>
  <si>
    <t>ثانوية ميفدون الرسمية-ميفدون</t>
  </si>
  <si>
    <t>الشهيد الحاج محمود فقيه الرسميه-كفرتبنيت</t>
  </si>
  <si>
    <t>مدرسة ارنون الابتدائية الرسمية-ارنون</t>
  </si>
  <si>
    <t>مدرسة الشيخ نعيم مهدي الرسمية المتوسطة-زوطر الشرقية</t>
  </si>
  <si>
    <t>زوطر الغربية الرسمية-زوطر الغربية</t>
  </si>
  <si>
    <t>خربة سلم الرسمية الثانية-خربة سلم</t>
  </si>
  <si>
    <t>خربة سلم الاولى الرسمية-خربة سلم</t>
  </si>
  <si>
    <t>دير انطار المتوسطة الرسمية-ديرانطار</t>
  </si>
  <si>
    <t>كفردونين الابتدائية الرسمية-كفردونين</t>
  </si>
  <si>
    <t>ثانوية الشهيد الاخضر العربي-كفردونين</t>
  </si>
  <si>
    <t>قلاوي الرسمية المختلطة-قلاوية</t>
  </si>
  <si>
    <t>برج قلاوية الرسمية الابتدائية-برج قلاوية</t>
  </si>
  <si>
    <t>فرون المتوسطة الرسمية-فرون</t>
  </si>
  <si>
    <t>ثانوية تبنين الرسمية-تبنين</t>
  </si>
  <si>
    <t>تبنين المتوسطةالرسمية-تبنين</t>
  </si>
  <si>
    <t>البراعم الجنوبية-تبنين</t>
  </si>
  <si>
    <t>ثانوية سان جورج النموذجية-تبنين</t>
  </si>
  <si>
    <t>الفرح النموذجية-تبنين</t>
  </si>
  <si>
    <t>مدرسة البراعم النموذجية-تبنين</t>
  </si>
  <si>
    <t>مدرسة البراعم-تبنين</t>
  </si>
  <si>
    <t>عيتا الجبل الابتدائية الرسمية-عيتا الجبل</t>
  </si>
  <si>
    <t>برعشيت المتوسطة الرسمية-برعشيت</t>
  </si>
  <si>
    <t>شقرا الابتدائية الرسمية الثانية-شقرا</t>
  </si>
  <si>
    <t>ثانوية السيد محسن الامين الرسمية / شقرا-شقرا</t>
  </si>
  <si>
    <t>الطليعة الوطنية-شقرا</t>
  </si>
  <si>
    <t>المهدي النموذجية-الجميجمة</t>
  </si>
  <si>
    <t>الامام المهدي-الجميجمة</t>
  </si>
  <si>
    <t>الجميجمة صفد البطيخ المتوسطة الرسمية-صفد البطيخ</t>
  </si>
  <si>
    <t>ثانوية الهداية-السلطانية</t>
  </si>
  <si>
    <t>ثانوية مجمع التحرير-السلطانية</t>
  </si>
  <si>
    <t>الهدايا والارشاد الابتدائية-السلطانية</t>
  </si>
  <si>
    <t>مدرسة مجمع التحرير-السلطانية</t>
  </si>
  <si>
    <t>ثانوية الصداقة-حاريص</t>
  </si>
  <si>
    <t>حاريص المتوسطة الرسمية-حاريص</t>
  </si>
  <si>
    <t>مدرسة الشهيد موسى بداح المتوسطة الرسمية-بيت ليف</t>
  </si>
  <si>
    <t>كفرا الابتدائية الرسمية-كفرا</t>
  </si>
  <si>
    <t>ثانوية كفرا الرسمية-كفرا</t>
  </si>
  <si>
    <t>ليسيه كفرا-كفرا</t>
  </si>
  <si>
    <t>ياطر الرسمية المتوسطة-ياطر</t>
  </si>
  <si>
    <t>ثانوية بنت جبيل الرسمية-بنت جبيل</t>
  </si>
  <si>
    <t>بنت جبيل الرسمية الثانية المختلطة-بنت جبيل</t>
  </si>
  <si>
    <t>جميل جابر بزي المتوسطة المختلطة الرسمية-بنت جبيل</t>
  </si>
  <si>
    <t>عبد اللطيف  سعد الرسمية-بنت جبيل</t>
  </si>
  <si>
    <t>مدارس الامام المهدي - بنت جبيل-بنت جبيل</t>
  </si>
  <si>
    <t>مدرسة المهدي النموذجية-بنت جبيل</t>
  </si>
  <si>
    <t>دار الحضانة مركز الخدمات  الانمائية في بنت جبيل-بنت جبيل</t>
  </si>
  <si>
    <t>مدرسة متوسطة الطليعة الوطنية-بنت جبيل</t>
  </si>
  <si>
    <t>الوفاء الحديثة-عيترون</t>
  </si>
  <si>
    <t>الاعدادية الجعفرية-عيترون</t>
  </si>
  <si>
    <t>ثانوية عيترون الجعفرية-عيترون</t>
  </si>
  <si>
    <t>مدرسة الشهيد سعيد مواسي المتوسطة الرسمية-عيترون</t>
  </si>
  <si>
    <t>عيترون الابتدائية الرسمية-عيترون</t>
  </si>
  <si>
    <t>شهداء عيناتا الرسمية-عيناتا</t>
  </si>
  <si>
    <t>الحياة مودرن سكول-عيناتا</t>
  </si>
  <si>
    <t>جمعية الحنان الخيرية التربوية-عيناتا</t>
  </si>
  <si>
    <t>الاشراق-عيناتا</t>
  </si>
  <si>
    <t>الاشراق المتوسطة-عيناتا</t>
  </si>
  <si>
    <t>سيدة لبنان للراهبات الانطونيات-رميش</t>
  </si>
  <si>
    <t>سيدة لبنان المتوسطة-رميش</t>
  </si>
  <si>
    <t>سيدة البشارة-رميش</t>
  </si>
  <si>
    <t>رميش المتوسطة الرسمية-رميش</t>
  </si>
  <si>
    <t>ثانوية رميش الرسمية-رميش</t>
  </si>
  <si>
    <t>مار يوسف الثانوية-عين ابل</t>
  </si>
  <si>
    <t>القديس يوسف المجانية لراهبات القلبين الاقدسين-عين ابل</t>
  </si>
  <si>
    <t>مار يوسف للراهبات الانطونيات-دبل</t>
  </si>
  <si>
    <t>دبل المتوسطة الرسمية-دبل</t>
  </si>
  <si>
    <t>عيتا الشعب المتوسطة الاولى الرسمية-عيتا الشعب</t>
  </si>
  <si>
    <t>عيتا الشعب المتوسطة الثانية الرسمية-عيتا الشعب</t>
  </si>
  <si>
    <t>ثانوية عيتا الشعب الرسمية-عيتا الشعب</t>
  </si>
  <si>
    <t>مدرسة الرضا-عيتا الشعب</t>
  </si>
  <si>
    <t>الزهراء الاهلية عيتا الشعب-عيتا الشعب</t>
  </si>
  <si>
    <t>مدرسة طيور الجنة-عيتا الشعب</t>
  </si>
  <si>
    <t>راميه المتوسطة الرسمية-رامية</t>
  </si>
  <si>
    <t>حاصبيا المتوسطة الرسمية للبنات-حاصبيا</t>
  </si>
  <si>
    <t>حاصبيا المتوسطة الرسمية للصبيان-حاصبيا</t>
  </si>
  <si>
    <t>ثانوية حاصبيا الرسمية-حاصبيا</t>
  </si>
  <si>
    <t>العرفان المتوسطه-حاصبيا</t>
  </si>
  <si>
    <t>ثانوية الارز النموذجية-حاصبيا</t>
  </si>
  <si>
    <t>الجيل الجديد المتوسطة-حاصبيا</t>
  </si>
  <si>
    <t>الثانوية الوطنية-حاصبيا</t>
  </si>
  <si>
    <t>اللبنانية الحديثة-حاصبيا</t>
  </si>
  <si>
    <t>حاصبيا الخيرية-حاصبيا</t>
  </si>
  <si>
    <t>الجيل الجديد حاصبيا-حاصبيا</t>
  </si>
  <si>
    <t>العرفان الابتدائية حاصبيا-حاصبيا</t>
  </si>
  <si>
    <t>الوطنية المجانية-حاصبيا</t>
  </si>
  <si>
    <t>النهضة العلمية-حاصبيا</t>
  </si>
  <si>
    <t>مدرسة المستقبل-حاصبيا</t>
  </si>
  <si>
    <t>عين جرفا المتوسطة الرسمية-عين جرفا</t>
  </si>
  <si>
    <t>عين قنيا المتوسطة الرسمية-عين قنيا</t>
  </si>
  <si>
    <t>شويا المتوسطة الرسمية-شويا</t>
  </si>
  <si>
    <t>شبعا الابتدائية الرسمية-شبعا</t>
  </si>
  <si>
    <t>ثانوية شبعا الرسمية-شبعا</t>
  </si>
  <si>
    <t>روضة أطفال ميمس الرسمية-ميمس</t>
  </si>
  <si>
    <t>الخلوات المتوسطة الرسمية-الخلوات</t>
  </si>
  <si>
    <t>ثانوية الكفير الرسمية-الكفير</t>
  </si>
  <si>
    <t>مدرسة دار الحكمة الخاصة-الكفير</t>
  </si>
  <si>
    <t>مرج الزهور المتوسطة الرسمية-مرج الزهور</t>
  </si>
  <si>
    <t>مدرسة هادي القصب الرسمية المختلطة-كفرشوبا</t>
  </si>
  <si>
    <t>ثانوية شبعا الرسمية فرع كفرشوبا-كفرشوبا</t>
  </si>
  <si>
    <t>الاحمدية النموذجية المجانية-برغز</t>
  </si>
  <si>
    <t>الاحمدية النموذجية حاصبيا النبطية-برغز</t>
  </si>
  <si>
    <t>اجيال-الماري</t>
  </si>
  <si>
    <t>الوطنية الحديثة-الماري</t>
  </si>
  <si>
    <t>الماري الرسمية المختلطة-الماري</t>
  </si>
  <si>
    <t>حلتا المتوسطة الرسمية المختلطة-حلتا</t>
  </si>
  <si>
    <t>الهبارية الرسمية المختلطة-الهبارية</t>
  </si>
  <si>
    <t>مدرسة الايمان في العرقوب-الهبارية</t>
  </si>
  <si>
    <t>ثانوية مرجعيون الرسمية-جديدة مرجعيون</t>
  </si>
  <si>
    <t>جديدة مرجعيون المتوسطة الرسمية-جديدة مرجعيون</t>
  </si>
  <si>
    <t>مرجعيون الوطنية-جديدة مرجعيون</t>
  </si>
  <si>
    <t>ثانوية راهبات القلبين الاقدسين-جديدة مرجعيون</t>
  </si>
  <si>
    <t>الارثوذكسية المتوسطة-جديدة مرجعيون</t>
  </si>
  <si>
    <t>عيسى بن مريم (ع) الثانوية-دبين</t>
  </si>
  <si>
    <t>بلاط المتوسطة الرسمية-بلاط</t>
  </si>
  <si>
    <t>القليعة المتوسطة الرسمية-القليعة</t>
  </si>
  <si>
    <t>ثانوية الاب منصور-القليعة</t>
  </si>
  <si>
    <t>مار جرجس-القليعة</t>
  </si>
  <si>
    <t>ثانوية الحسام-كفركلا</t>
  </si>
  <si>
    <t>كفركلا الاولى الرسمية-كفركلا</t>
  </si>
  <si>
    <t>مدرسة كفركلا الرسمية الثانية-كفركلا</t>
  </si>
  <si>
    <t>علي حسين عبدالله المتوسطة-الخيام</t>
  </si>
  <si>
    <t>ثانوية الخيام الرسمية-الخيام</t>
  </si>
  <si>
    <t>عيسى بن مريم (ع ) المجانية-الخيام</t>
  </si>
  <si>
    <t>ابل السقي المتوسطة الرسمية-ابل السقي</t>
  </si>
  <si>
    <t>ثانوية الطيبة الرسمية-الطيبة</t>
  </si>
  <si>
    <t>الطيبه المتوسطه الرسمية-الطيبة</t>
  </si>
  <si>
    <t>الطيبة الاهلية-الطيبة</t>
  </si>
  <si>
    <t>ثانوية الطيبة الاهلية-الطيبة</t>
  </si>
  <si>
    <t>العديسه المتوسطة الرسمية المختلطة-العديسة</t>
  </si>
  <si>
    <t>ثانوية المربي محمد فلحة الرسمية ميس الجبل-ميس الجبل</t>
  </si>
  <si>
    <t>ميس الجبل الابتدائية الرسمية المختلطة-ميس الجبل</t>
  </si>
  <si>
    <t>التربية الحديثة-ميس الجبل</t>
  </si>
  <si>
    <t>بليدا المتوسطة الرسمية-بليدا</t>
  </si>
  <si>
    <t>حولا المتوسطة الرسمية-حولا</t>
  </si>
  <si>
    <t>اعدادية جبل عامل - حولا-حولا</t>
  </si>
  <si>
    <t>متوسطة جبل عامل-حولا</t>
  </si>
  <si>
    <t>مركبا المتوسطة الرسمية-مركبا</t>
  </si>
  <si>
    <t>مجدل سلم الابتدائية الرسمية-مجدل سلم</t>
  </si>
  <si>
    <t>ثانوية مجدل سلم الرسمية-مجدل سلم</t>
  </si>
  <si>
    <t>الامين-مجدل سلم</t>
  </si>
  <si>
    <t>مدرسة قبريخا المتوسطة الرسمية-قبريخا</t>
  </si>
  <si>
    <t>تولين الابتدائيه الرسمية-تولين</t>
  </si>
  <si>
    <t>الصوانه المتوسطة الرسمية-الصوانة</t>
  </si>
  <si>
    <t>أكرا كوميونيتي سكول غانا-غير محدد</t>
  </si>
  <si>
    <t>سانت شربل انترناشيونال سكول-غير محدد</t>
  </si>
  <si>
    <t>مدرسة روضة واحة الطفولة-غير محدد</t>
  </si>
  <si>
    <t>سبيشل سكول فور لورنينغ ديزابيليتيز-غير محدد</t>
  </si>
  <si>
    <t>numeco</t>
  </si>
  <si>
    <t>نوع المدرسة</t>
  </si>
  <si>
    <t>secteur_eco_code</t>
  </si>
  <si>
    <t>اسم صاحب الاجازة</t>
  </si>
  <si>
    <t>جنس المدرسة</t>
  </si>
  <si>
    <t>genre_eco_code</t>
  </si>
  <si>
    <t>العنوان</t>
  </si>
  <si>
    <t>تاريخ مباشرة العمل لاول مرة</t>
  </si>
  <si>
    <t>الدوام</t>
  </si>
  <si>
    <t>horaire_eco_code</t>
  </si>
  <si>
    <t>مستند انشاء المدرسة</t>
  </si>
  <si>
    <t>مالك البناء</t>
  </si>
  <si>
    <t xml:space="preserve"> الايجار</t>
  </si>
  <si>
    <t>البناء مشترك مع</t>
  </si>
  <si>
    <t>مراحل التعليم</t>
  </si>
  <si>
    <t>اللغات المعتمدة</t>
  </si>
  <si>
    <t>القاعات العدد</t>
  </si>
  <si>
    <t>التجهيزات المعلوماتية الصالحة للاستعمال</t>
  </si>
  <si>
    <t>طبيعة استعمال الانترنيت</t>
  </si>
  <si>
    <t>المستخدمون (العدد)</t>
  </si>
  <si>
    <t>منسق المعلوماتية</t>
  </si>
  <si>
    <t>قضاء</t>
  </si>
  <si>
    <t>kadaa_code</t>
  </si>
  <si>
    <t>ville_code</t>
  </si>
  <si>
    <t>حي</t>
  </si>
  <si>
    <t>شارع</t>
  </si>
  <si>
    <t>هاتف 1</t>
  </si>
  <si>
    <t>هاتف 2</t>
  </si>
  <si>
    <t>خليوي</t>
  </si>
  <si>
    <t>فاكس</t>
  </si>
  <si>
    <t>بريد الكتروني</t>
  </si>
  <si>
    <t>نوعه</t>
  </si>
  <si>
    <t>doc_etablissement_code</t>
  </si>
  <si>
    <t>تاريخ صدوره</t>
  </si>
  <si>
    <t>رقمه</t>
  </si>
  <si>
    <t>المنهج الاجنبي في حال وجوده</t>
  </si>
  <si>
    <t>dip_externe_code</t>
  </si>
  <si>
    <t>تابع لجمعية دينية</t>
  </si>
  <si>
    <t>مساحة الملاعب المسقوفة</t>
  </si>
  <si>
    <t>مساحة الملاعب المكشوفة</t>
  </si>
  <si>
    <t xml:space="preserve">نوع المالك </t>
  </si>
  <si>
    <t>type_prop_code</t>
  </si>
  <si>
    <t>اسم المالك</t>
  </si>
  <si>
    <t>الجهة التي تدفع الايجار</t>
  </si>
  <si>
    <t>paiem_loyer_code</t>
  </si>
  <si>
    <t>محلات تجارية</t>
  </si>
  <si>
    <t>مركز ديني</t>
  </si>
  <si>
    <t>مساكن</t>
  </si>
  <si>
    <t>حلقة أولى</t>
  </si>
  <si>
    <t>حلقة ثانية</t>
  </si>
  <si>
    <t>حلقة ثالثة</t>
  </si>
  <si>
    <t>ثانوية</t>
  </si>
  <si>
    <t>الفرنسية</t>
  </si>
  <si>
    <t>الانكليزية</t>
  </si>
  <si>
    <t>الارمنية</t>
  </si>
  <si>
    <t>الايطالية</t>
  </si>
  <si>
    <t>الالمانية</t>
  </si>
  <si>
    <t>الاسبانية</t>
  </si>
  <si>
    <t>غيرها</t>
  </si>
  <si>
    <t>غرف للادارة</t>
  </si>
  <si>
    <t>غرف للمعلمين</t>
  </si>
  <si>
    <t>غرفة السمعية</t>
  </si>
  <si>
    <t>غرفة تحضير للمختبر</t>
  </si>
  <si>
    <t>غرفة تمريض</t>
  </si>
  <si>
    <t>غرفة صف</t>
  </si>
  <si>
    <t>غرفة فيديو</t>
  </si>
  <si>
    <t>غرفة للتنظيف</t>
  </si>
  <si>
    <t>قاعة رسم</t>
  </si>
  <si>
    <t>قاعة رياضة</t>
  </si>
  <si>
    <t>قاعة كومبيوتر</t>
  </si>
  <si>
    <t>كافتيريا</t>
  </si>
  <si>
    <t>مختبر علوم طبيعية</t>
  </si>
  <si>
    <t>مختبر فيزياء-كيمياء</t>
  </si>
  <si>
    <t>مختبر لغات</t>
  </si>
  <si>
    <t>مختبر متحرك</t>
  </si>
  <si>
    <t>مستودع</t>
  </si>
  <si>
    <t>مسكن للحارس</t>
  </si>
  <si>
    <t>مشغل تكنولوجيا</t>
  </si>
  <si>
    <t>مشغل فنون</t>
  </si>
  <si>
    <t>مكتبة</t>
  </si>
  <si>
    <t>خاصة الادارة والمعلمين</t>
  </si>
  <si>
    <t>محصورة بشبكة تربوية</t>
  </si>
  <si>
    <t>مفتوحة على الشبكة العالمية بكاملها</t>
  </si>
  <si>
    <t>مفتوحة غير مراقبة</t>
  </si>
  <si>
    <t>مفتوحة للطلاب</t>
  </si>
  <si>
    <t>مفتوحة ومراقبة</t>
  </si>
  <si>
    <t>ملاك</t>
  </si>
  <si>
    <t>تعاقد</t>
  </si>
  <si>
    <t>تقدمة</t>
  </si>
  <si>
    <t>موقع المدرسة على الانترنيت(www)</t>
  </si>
  <si>
    <t>البريد الالكتروني الخاص بالمدير</t>
  </si>
  <si>
    <t>الهاتف</t>
  </si>
  <si>
    <t>البريد الالكتروني</t>
  </si>
  <si>
    <t>أساسية</t>
  </si>
  <si>
    <t>ثانية</t>
  </si>
  <si>
    <t xml:space="preserve">للتعليم </t>
  </si>
  <si>
    <t>للادارة</t>
  </si>
  <si>
    <t>رسمي</t>
  </si>
  <si>
    <t>خاص مجاني</t>
  </si>
  <si>
    <t>خاص غير مجاني</t>
  </si>
  <si>
    <t>خاص الاونروا</t>
  </si>
  <si>
    <t>للبنات</t>
  </si>
  <si>
    <t>للبنين</t>
  </si>
  <si>
    <t>مختلطة</t>
  </si>
  <si>
    <t>قبل الظهر</t>
  </si>
  <si>
    <t>بعد الظهر</t>
  </si>
  <si>
    <t>مسائي</t>
  </si>
  <si>
    <t>قبل الظهر وبعد الظهر</t>
  </si>
  <si>
    <t>دوام المدرسة</t>
  </si>
  <si>
    <t>مرسوم</t>
  </si>
  <si>
    <t>قرار</t>
  </si>
  <si>
    <t>نعم_كلا</t>
  </si>
  <si>
    <t>نعم</t>
  </si>
  <si>
    <t>كلا</t>
  </si>
  <si>
    <t>الملاعب بالمتر المربع</t>
  </si>
  <si>
    <t>الدولة</t>
  </si>
  <si>
    <t>البلدية</t>
  </si>
  <si>
    <t>خاص</t>
  </si>
  <si>
    <t>الدولة + البلدية</t>
  </si>
  <si>
    <t>الدولة + خاص</t>
  </si>
  <si>
    <t>البلدية + خاص</t>
  </si>
  <si>
    <t>نوع المالك</t>
  </si>
  <si>
    <t>بدل الايجار ل.ل.</t>
  </si>
  <si>
    <t>وزارة/ دولة/ بلدية</t>
  </si>
  <si>
    <t>صندوق المدرسة</t>
  </si>
  <si>
    <t>مجلس خاص</t>
  </si>
  <si>
    <t>جمعية (اسلامية/ مسيحية/ اهلية)</t>
  </si>
  <si>
    <t>وزارة + صندوق المدرسة</t>
  </si>
  <si>
    <t>وزارة + تقدمة</t>
  </si>
  <si>
    <t>وزارة + مجلس خاص</t>
  </si>
  <si>
    <t>وزارة + جمعية</t>
  </si>
  <si>
    <t>معلومات عامة</t>
  </si>
  <si>
    <t>الرقم الآلي</t>
  </si>
  <si>
    <t>الرقم المالي</t>
  </si>
  <si>
    <t>شهرتها</t>
  </si>
  <si>
    <t>رقم السجل</t>
  </si>
  <si>
    <t>مكان النفوس حسب الهوية</t>
  </si>
  <si>
    <t xml:space="preserve">عنوان السكن </t>
  </si>
  <si>
    <t>هاتف</t>
  </si>
  <si>
    <t>kadaa_noufous</t>
  </si>
  <si>
    <t>الوظيفة الفعلية</t>
  </si>
  <si>
    <t>الوضع في الوظيفة</t>
  </si>
  <si>
    <t>معلم فعلي</t>
  </si>
  <si>
    <t>منسق</t>
  </si>
  <si>
    <t>معلم احتياط</t>
  </si>
  <si>
    <t>ناظر</t>
  </si>
  <si>
    <t>مدير</t>
  </si>
  <si>
    <t>كاتب</t>
  </si>
  <si>
    <t>مدير دروس</t>
  </si>
  <si>
    <t>محضر مختبر</t>
  </si>
  <si>
    <t>مرشد صحي</t>
  </si>
  <si>
    <t>اداري</t>
  </si>
  <si>
    <t>امين مكتبة او غيره</t>
  </si>
  <si>
    <t>استيداع</t>
  </si>
  <si>
    <t>مرشد تربوي</t>
  </si>
  <si>
    <t>امين سر</t>
  </si>
  <si>
    <t>معلم رياضة</t>
  </si>
  <si>
    <t>رئيس مدرسة</t>
  </si>
  <si>
    <t>معلم دين</t>
  </si>
  <si>
    <t>وظائف اخرى</t>
  </si>
  <si>
    <t>مسثخدم</t>
  </si>
  <si>
    <t>حادقة اطفال</t>
  </si>
  <si>
    <t>مندوب</t>
  </si>
  <si>
    <t>poste_code</t>
  </si>
  <si>
    <t>مستند التعيين في الملاك</t>
  </si>
  <si>
    <t>نوع المستند</t>
  </si>
  <si>
    <t>مستند التعيين</t>
  </si>
  <si>
    <t>تاريخه</t>
  </si>
  <si>
    <t>الوضع العلمي</t>
  </si>
  <si>
    <t>أعلى شهادة</t>
  </si>
  <si>
    <t>c.a.p</t>
  </si>
  <si>
    <t>اجازة</t>
  </si>
  <si>
    <t>افادة من مصلحة التعليم الخاص</t>
  </si>
  <si>
    <t>الابتدائية العالية</t>
  </si>
  <si>
    <t>الاجازة التعليمية الفنية (LET,LT)</t>
  </si>
  <si>
    <t>الامتياز الفني TS</t>
  </si>
  <si>
    <t>البكالوريا الفنية BT + BT2</t>
  </si>
  <si>
    <t>البكالوريا اوالابتدائية التعليمية</t>
  </si>
  <si>
    <t>التعليمية المتوسطة</t>
  </si>
  <si>
    <t>التكميلية المهنية (BP)</t>
  </si>
  <si>
    <t>بكالوريا الفنية قسم اول BT1</t>
  </si>
  <si>
    <t>بكالوريا قسم اول</t>
  </si>
  <si>
    <t>بكالوريا قسم ثاني</t>
  </si>
  <si>
    <t>بكالوريوس</t>
  </si>
  <si>
    <t>توجيهيه</t>
  </si>
  <si>
    <t>ثانوية عامة</t>
  </si>
  <si>
    <t>جدارة - متريز</t>
  </si>
  <si>
    <t>دبلوم تربوي</t>
  </si>
  <si>
    <t>دبلوم جامعي</t>
  </si>
  <si>
    <t>دبلوم ديني</t>
  </si>
  <si>
    <t>دبلوم فني</t>
  </si>
  <si>
    <t>دراسات  معمقة</t>
  </si>
  <si>
    <t>دراسات عليا- MA - MS ­</t>
  </si>
  <si>
    <t>دكتورا</t>
  </si>
  <si>
    <t>غيرها من الشهادات الاكاديمية</t>
  </si>
  <si>
    <t>غيرها من الشهادات التعليمية</t>
  </si>
  <si>
    <t>فريشمن</t>
  </si>
  <si>
    <t>كفاءة كلية التربية</t>
  </si>
  <si>
    <t>لا يحمل شهادة</t>
  </si>
  <si>
    <t>معادلة بكالوريا قسم ثاني</t>
  </si>
  <si>
    <t>موحدة</t>
  </si>
  <si>
    <t>هندسة</t>
  </si>
  <si>
    <t>الشهادات</t>
  </si>
  <si>
    <t>mission culturelle - فرنسا</t>
  </si>
  <si>
    <t>UNRWA(سبلين)</t>
  </si>
  <si>
    <t>الجامعة الاسلامية في لبنان</t>
  </si>
  <si>
    <t>الجامعة الاميركية</t>
  </si>
  <si>
    <t>الجامعة العربية</t>
  </si>
  <si>
    <t>الجامعة اللبنانية</t>
  </si>
  <si>
    <t>الجامعة اللبنانية الاميركية(lau)</t>
  </si>
  <si>
    <t>المركز التربوي</t>
  </si>
  <si>
    <t>المعهد الوطني للموسيقى</t>
  </si>
  <si>
    <t>جامعات لبنانية اخرى</t>
  </si>
  <si>
    <t>جامعة ال(alba)- البلمند</t>
  </si>
  <si>
    <t>جامعة الجنان</t>
  </si>
  <si>
    <t>جامعة الحكمة العالي</t>
  </si>
  <si>
    <t>جامعة الروح القدس الكسليك</t>
  </si>
  <si>
    <t>جامعة الشرق الاوسط</t>
  </si>
  <si>
    <t>جامعة القديس يوسف</t>
  </si>
  <si>
    <t>جامعة بيروت الاسلامية</t>
  </si>
  <si>
    <t>جامعة سيدة اللويزة</t>
  </si>
  <si>
    <t>جامعة من استراليا</t>
  </si>
  <si>
    <t>جامعة من دول اسيوية</t>
  </si>
  <si>
    <t>جامعة من دول افريقية</t>
  </si>
  <si>
    <t>جامعة من دول اميركية</t>
  </si>
  <si>
    <t>جامعة من دول عربية</t>
  </si>
  <si>
    <t>جامعة من فرنسا</t>
  </si>
  <si>
    <t>جامعة هايكازيان</t>
  </si>
  <si>
    <t>غيرها من الجامعات الاوروبية</t>
  </si>
  <si>
    <t>غيرها من الجامعات غير العربية</t>
  </si>
  <si>
    <t>كلية الامام الاوزاعي</t>
  </si>
  <si>
    <t>مدرسة الاداب العليا</t>
  </si>
  <si>
    <t>معهد او مدرسة اجنبية</t>
  </si>
  <si>
    <t>معهد او مدرسة خاصة لبنانية اخرى</t>
  </si>
  <si>
    <t>معهد طرابلس الجامعي للدراسات</t>
  </si>
  <si>
    <t>وزارة التربية السورية</t>
  </si>
  <si>
    <t>وزارة التربية الكويتية</t>
  </si>
  <si>
    <t>وزارة التربية المصرية</t>
  </si>
  <si>
    <t>وزارة التربية الوطنية</t>
  </si>
  <si>
    <t>وزارة التربية او معهد او مدرسة عربية</t>
  </si>
  <si>
    <t>وزارة التعليم المهني</t>
  </si>
  <si>
    <t>مصدر الشهادة</t>
  </si>
  <si>
    <t>biochimie</t>
  </si>
  <si>
    <t>اتصالات  وكومبيوتر</t>
  </si>
  <si>
    <t>اجتماع واقتصاد</t>
  </si>
  <si>
    <t>احصاء</t>
  </si>
  <si>
    <t>اداب</t>
  </si>
  <si>
    <t>اداب وانسانيات</t>
  </si>
  <si>
    <t>ادارة اعمال</t>
  </si>
  <si>
    <t>ادارة فنادق</t>
  </si>
  <si>
    <t>ادارة مؤسسات</t>
  </si>
  <si>
    <t>ادارة مالية</t>
  </si>
  <si>
    <t>ادب مقارن</t>
  </si>
  <si>
    <t>اعلام</t>
  </si>
  <si>
    <t>اقتصاد</t>
  </si>
  <si>
    <t>الانتربولوجيا</t>
  </si>
  <si>
    <t>الكترونيك</t>
  </si>
  <si>
    <t>امانة سر / سكرتاريا</t>
  </si>
  <si>
    <t>بكالوريا ادبي</t>
  </si>
  <si>
    <t>بكالوريا علمي</t>
  </si>
  <si>
    <t>بيئة</t>
  </si>
  <si>
    <t>بيطري</t>
  </si>
  <si>
    <t>تاريخ</t>
  </si>
  <si>
    <t>تاريخ وجغرافيا</t>
  </si>
  <si>
    <t>تجارة</t>
  </si>
  <si>
    <t>تربية</t>
  </si>
  <si>
    <t>تربية بدنية</t>
  </si>
  <si>
    <t>تربية حضانية</t>
  </si>
  <si>
    <t>تربية مدنية</t>
  </si>
  <si>
    <t>ترجمة</t>
  </si>
  <si>
    <t>تصميم غرافيكي</t>
  </si>
  <si>
    <t>تغذية</t>
  </si>
  <si>
    <t>تقويم النطق</t>
  </si>
  <si>
    <t>تكنولوجيا</t>
  </si>
  <si>
    <t>تمريض</t>
  </si>
  <si>
    <t>تنمية اقتصادية واجتماعية</t>
  </si>
  <si>
    <t>توثيق(علم المكتبات)</t>
  </si>
  <si>
    <t>جغرافيا</t>
  </si>
  <si>
    <t>جيولوجيا</t>
  </si>
  <si>
    <t>حقوق</t>
  </si>
  <si>
    <t>خدمة اجتماعية</t>
  </si>
  <si>
    <t>دراسات دينية</t>
  </si>
  <si>
    <t>ديكور(تجميل داخلي)</t>
  </si>
  <si>
    <t>رسم (هندسي-معماري-صناعي)</t>
  </si>
  <si>
    <t>رياضيات</t>
  </si>
  <si>
    <t>رياضيات +علوم</t>
  </si>
  <si>
    <t>زراعة</t>
  </si>
  <si>
    <t>سياحة</t>
  </si>
  <si>
    <t>صحافة</t>
  </si>
  <si>
    <t>صيدلة</t>
  </si>
  <si>
    <t>طب</t>
  </si>
  <si>
    <t>عام</t>
  </si>
  <si>
    <t>علم الاثار</t>
  </si>
  <si>
    <t>علم الحيوان</t>
  </si>
  <si>
    <t>علم الفلك</t>
  </si>
  <si>
    <t>علم اللغات</t>
  </si>
  <si>
    <t>علم النبات</t>
  </si>
  <si>
    <t>علم نفس</t>
  </si>
  <si>
    <t>علوم</t>
  </si>
  <si>
    <t>علوم + كيمياء</t>
  </si>
  <si>
    <t>علوم اجتماعية علم السكان</t>
  </si>
  <si>
    <t>علوم اختبارية</t>
  </si>
  <si>
    <t>علوم التأمين</t>
  </si>
  <si>
    <t>علوم الحياة</t>
  </si>
  <si>
    <t>علوم تربوية</t>
  </si>
  <si>
    <t>علوم تطبيقية</t>
  </si>
  <si>
    <t>علوم ريفية مدينية</t>
  </si>
  <si>
    <t>علوم سياسية</t>
  </si>
  <si>
    <t>علوم طبيعية</t>
  </si>
  <si>
    <t>علوم عامة</t>
  </si>
  <si>
    <t>علوم مخبرية</t>
  </si>
  <si>
    <t>علوم مصرفية</t>
  </si>
  <si>
    <t>علوم مندمجة</t>
  </si>
  <si>
    <t>غيرها من الاختصاصات</t>
  </si>
  <si>
    <t>فلسفة</t>
  </si>
  <si>
    <t>فن الاعلان</t>
  </si>
  <si>
    <t>فن التجميل</t>
  </si>
  <si>
    <t>فن التعليم</t>
  </si>
  <si>
    <t>فندقية</t>
  </si>
  <si>
    <t>فنون</t>
  </si>
  <si>
    <t>فيزياء</t>
  </si>
  <si>
    <t>كمبيوتر (برمجة وتحليل)</t>
  </si>
  <si>
    <t>كهرباء (عامة-صناعية)</t>
  </si>
  <si>
    <t>كيمياء</t>
  </si>
  <si>
    <t>لغة ارمنية</t>
  </si>
  <si>
    <t>لغة انكليزية</t>
  </si>
  <si>
    <t>لغة عربية</t>
  </si>
  <si>
    <t>لغة فرنسية</t>
  </si>
  <si>
    <t>محاسبة</t>
  </si>
  <si>
    <t>مدني</t>
  </si>
  <si>
    <t>مساحة او توبوغراف</t>
  </si>
  <si>
    <t>معالجة فيزيائية</t>
  </si>
  <si>
    <t>معلوماتية ادارية</t>
  </si>
  <si>
    <t>معماري</t>
  </si>
  <si>
    <t>مياه</t>
  </si>
  <si>
    <t>ميكانيك</t>
  </si>
  <si>
    <t>هندسة صناعية</t>
  </si>
  <si>
    <t>اختصاص الشهادة</t>
  </si>
  <si>
    <t>diploma_code</t>
  </si>
  <si>
    <t>مصدرها</t>
  </si>
  <si>
    <t>dip_source_code</t>
  </si>
  <si>
    <t>اختصاصها</t>
  </si>
  <si>
    <t>dip_spec_code</t>
  </si>
  <si>
    <t>عدد ساعات العمل الأسبوعية (غير التعليمية)</t>
  </si>
  <si>
    <t>ادارية</t>
  </si>
  <si>
    <t>تنسيق</t>
  </si>
  <si>
    <t>مختبر</t>
  </si>
  <si>
    <t>idari-code</t>
  </si>
  <si>
    <t>tansiq_code</t>
  </si>
  <si>
    <t>العلوم</t>
  </si>
  <si>
    <t>رياضة</t>
  </si>
  <si>
    <t>المعلم</t>
  </si>
  <si>
    <t>الصف</t>
  </si>
  <si>
    <t>المادة</t>
  </si>
  <si>
    <t>اللغة</t>
  </si>
  <si>
    <t>عدد الساعات</t>
  </si>
  <si>
    <t>روضة_اولى</t>
  </si>
  <si>
    <t>روضة_ثانية</t>
  </si>
  <si>
    <t>روضة_ثالثة</t>
  </si>
  <si>
    <t>اساسي_اول</t>
  </si>
  <si>
    <t>اساسي_ثان</t>
  </si>
  <si>
    <t>اساسي_ثالث</t>
  </si>
  <si>
    <t>اساسي_رابع</t>
  </si>
  <si>
    <t>اساسي_خامس</t>
  </si>
  <si>
    <t>اساسي_سادس</t>
  </si>
  <si>
    <t>اساسي_سابع</t>
  </si>
  <si>
    <t>اساسي_ثامن</t>
  </si>
  <si>
    <t>اساسي_تاسع</t>
  </si>
  <si>
    <t>اول_ثانوي</t>
  </si>
  <si>
    <t>ثاني_ثانوي_علوم</t>
  </si>
  <si>
    <t>ثاني_ثانوي_انسانيات</t>
  </si>
  <si>
    <t>ثالث_ثانوي_آداب_وانسانيات</t>
  </si>
  <si>
    <t>ثالث_ثانوي_اجتماع_واقتصاد</t>
  </si>
  <si>
    <t>ثالث_ثانوي_علوم_عامة</t>
  </si>
  <si>
    <t>ثالث_ثانوي_علوم_الحياة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</si>
  <si>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</si>
  <si>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</si>
  <si>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</si>
  <si>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</si>
  <si>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</si>
  <si>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</si>
  <si>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</si>
  <si>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</si>
  <si>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</si>
  <si>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</si>
  <si>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</si>
  <si>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</si>
  <si>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</si>
  <si>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</si>
  <si>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</si>
  <si>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</si>
  <si>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</si>
  <si>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</si>
  <si>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</si>
  <si>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</si>
  <si>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</si>
  <si>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</si>
  <si>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</si>
  <si>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</si>
  <si>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</si>
  <si>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</si>
  <si>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منهج اجنبي</t>
  </si>
  <si>
    <t>فرشمن</t>
  </si>
  <si>
    <t>prof between</t>
  </si>
  <si>
    <t>stud between</t>
  </si>
  <si>
    <t>اساسي سابع</t>
  </si>
  <si>
    <t>اساسي ثامن</t>
  </si>
  <si>
    <t>اساسي تاسع</t>
  </si>
  <si>
    <t>اجتماع</t>
  </si>
  <si>
    <t>اول ثانوي</t>
  </si>
  <si>
    <t>ثاني ثانوي علوم</t>
  </si>
  <si>
    <t>ثاني ثانوي انسانيات</t>
  </si>
  <si>
    <t>ثالث ثانوي آداب وانسانيات</t>
  </si>
  <si>
    <t>ثالث ثانوي اجتماع واقتصاد</t>
  </si>
  <si>
    <t>ثالث ثانوي علوم عامة</t>
  </si>
  <si>
    <t>ثالث ثانوي علوم الحياة</t>
  </si>
  <si>
    <t xml:space="preserve">روضة اولى </t>
  </si>
  <si>
    <t>روضة ثالثة</t>
  </si>
  <si>
    <t>لغة اجنبية</t>
  </si>
  <si>
    <t>دين</t>
  </si>
  <si>
    <t>اجتماعيات</t>
  </si>
  <si>
    <t>معلوماتية</t>
  </si>
  <si>
    <t>جميع المواد</t>
  </si>
  <si>
    <t>فنون تشكيلية (رسم)</t>
  </si>
  <si>
    <t>تربية موسيقية</t>
  </si>
  <si>
    <t>لغة عربية وتعريب</t>
  </si>
  <si>
    <t>لغة اجنبية وترجمة</t>
  </si>
  <si>
    <t>ثقافة علمية</t>
  </si>
  <si>
    <t>تاريخ العلوم عند العرب</t>
  </si>
  <si>
    <t>علم النفس</t>
  </si>
  <si>
    <t>ارشاد صحي</t>
  </si>
  <si>
    <t>مواد اخرى</t>
  </si>
  <si>
    <t>تربية شمولية</t>
  </si>
  <si>
    <t>تربية مختصة</t>
  </si>
  <si>
    <t>حداقة الاطفال</t>
  </si>
  <si>
    <t>المواد</t>
  </si>
  <si>
    <t>العربية</t>
  </si>
  <si>
    <t>غيرها من اللغات</t>
  </si>
  <si>
    <t>اللغات</t>
  </si>
  <si>
    <t>لغة_عربية_وادابها</t>
  </si>
  <si>
    <t>تربية_وطنية_وتنشئة_مدنية</t>
  </si>
  <si>
    <t>لغة_انكليزية_وادابها</t>
  </si>
  <si>
    <t>علوم_الحياة_والارض</t>
  </si>
  <si>
    <t>علوم_الحياة</t>
  </si>
  <si>
    <t>فلسفة_وحضارات</t>
  </si>
  <si>
    <t>فنون_ونشاطات_مختلفة</t>
  </si>
  <si>
    <t>لغة_فرنسية_وادابها</t>
  </si>
  <si>
    <t>الغرف</t>
  </si>
  <si>
    <t xml:space="preserve">  جهاز كمبيوتر pc</t>
  </si>
  <si>
    <t>جهاز خادم  server</t>
  </si>
  <si>
    <t>طابعة  printer</t>
  </si>
  <si>
    <t>موزع  hub</t>
  </si>
  <si>
    <t>مخزن كهرباء  ups</t>
  </si>
  <si>
    <t>ناسخ  scanner</t>
  </si>
  <si>
    <t>عاكس الكتروني  lcd</t>
  </si>
  <si>
    <t>ناقل معلومات modem-fax</t>
  </si>
  <si>
    <t>تجهيزات معلوماتية</t>
  </si>
  <si>
    <t>teachers</t>
  </si>
  <si>
    <t>students</t>
  </si>
  <si>
    <t>لغات_المدرسة_الاساسية</t>
  </si>
  <si>
    <t>المجموع</t>
  </si>
  <si>
    <t>اعزب</t>
  </si>
  <si>
    <t>متزوج</t>
  </si>
  <si>
    <t>مطلق</t>
  </si>
  <si>
    <t>ارمل</t>
  </si>
  <si>
    <t>هاجر</t>
  </si>
  <si>
    <t>الوضع العائلي</t>
  </si>
  <si>
    <t>عدد الأولاد</t>
  </si>
  <si>
    <t>مكان الولادة</t>
  </si>
  <si>
    <t>سنة التخرج</t>
  </si>
  <si>
    <t>جنس_الطالب</t>
  </si>
  <si>
    <t>رقم المدرسة</t>
  </si>
  <si>
    <t>العدد الأقصى: 251</t>
  </si>
  <si>
    <t>العدد الأقصى: 253</t>
  </si>
  <si>
    <t>العدد الأقصى: 255</t>
  </si>
  <si>
    <t>العدد الأقصى: 257</t>
  </si>
  <si>
    <t>العدد الأقصى: 259</t>
  </si>
  <si>
    <t>العدد الأقصى: 261</t>
  </si>
  <si>
    <t>العدد الأقصى: 263</t>
  </si>
  <si>
    <t>العدد الأقصى: 265</t>
  </si>
  <si>
    <t>العدد الأقصى: 267</t>
  </si>
  <si>
    <t>العدد الأقصى: 269</t>
  </si>
  <si>
    <t>العدد الأقصى: 271</t>
  </si>
  <si>
    <t>العدد الأقصى: 273</t>
  </si>
  <si>
    <t>العدد الأقصى: 275</t>
  </si>
  <si>
    <t>العدد الأقصى: 277</t>
  </si>
  <si>
    <t>العدد الأقصى: 279</t>
  </si>
  <si>
    <t>العدد الأقصى: 281</t>
  </si>
  <si>
    <t>العدد الأقصى: 283</t>
  </si>
  <si>
    <t>العدد الأقصى: 285</t>
  </si>
  <si>
    <t>العدد الأقصى: 287</t>
  </si>
  <si>
    <t>العدد الأقصى: 289</t>
  </si>
  <si>
    <t>العدد الأقصى: 291</t>
  </si>
  <si>
    <t>العدد الأقصى: 5</t>
  </si>
  <si>
    <t>العدد الأقصى: 25</t>
  </si>
  <si>
    <t>العدد الأقصى: 50</t>
  </si>
  <si>
    <t>العدد الأقصى: 40</t>
  </si>
  <si>
    <t>العدد الأقصى: 30</t>
  </si>
  <si>
    <t>العدد الأقصى: 20</t>
  </si>
  <si>
    <t>العدد الأقصى: 100</t>
  </si>
  <si>
    <t>العدد الأقصى: 15</t>
  </si>
  <si>
    <t>جهاز كمبيوتر pc عدد أقصى 999</t>
  </si>
  <si>
    <t>جهاز خادم server عدد أقصى 999</t>
  </si>
  <si>
    <t>طابعة printer عدد أقصى 99</t>
  </si>
  <si>
    <t>عاكس الكتروني lcd عدد أقصى 999</t>
  </si>
  <si>
    <t>مخزن كهرباء ups عدد أقصى 999</t>
  </si>
  <si>
    <t>موزع hub عدد أقصى 99</t>
  </si>
  <si>
    <t>ناسخ scanner عدد أقصى 99</t>
  </si>
  <si>
    <t>ناقل معلومات modem-fax عدد أقصى 99</t>
  </si>
  <si>
    <t>العدد بين 1 و 250</t>
  </si>
  <si>
    <t xml:space="preserve">العدد بين 1 و 100  </t>
  </si>
  <si>
    <t>العدد بين 1 و 120</t>
  </si>
  <si>
    <t xml:space="preserve"> رقم المعلم</t>
  </si>
  <si>
    <t xml:space="preserve">اسم الام </t>
  </si>
  <si>
    <t>صفوف الطلاب</t>
  </si>
  <si>
    <t>مدرسة أخرى/ مركز تربوي</t>
  </si>
  <si>
    <t>بناء سكني عدد (اقل من 10)</t>
  </si>
  <si>
    <t>بناء مدرسي عدد (اقل من 10)</t>
  </si>
  <si>
    <t>BALDA_CODE</t>
  </si>
  <si>
    <t>fr</t>
  </si>
  <si>
    <t>en</t>
  </si>
  <si>
    <t>متسلسل معلم</t>
  </si>
  <si>
    <t>اللغات المعتمدة في التعليم</t>
  </si>
  <si>
    <t>رمز الجنسية</t>
  </si>
  <si>
    <t>رمز الوضع العائلي</t>
  </si>
  <si>
    <t>رمز نوع المستند</t>
  </si>
  <si>
    <t>Code_lang</t>
  </si>
  <si>
    <t>الاسم الكامل</t>
  </si>
  <si>
    <t>ابتدائية الحريرية الرسمية</t>
  </si>
  <si>
    <t>ابتدائية الضبية الرسمية المختلطة</t>
  </si>
  <si>
    <t>ابتدائية الطريق الجديدة الثالثة الرسمية للبنات</t>
  </si>
  <si>
    <t>ابتدائية حي العمرية الرسمية</t>
  </si>
  <si>
    <t>ابتدائية حي الفضل - ديرزنون الرسمية</t>
  </si>
  <si>
    <t>ابتهاج قدوره المتوسطة المختلطة</t>
  </si>
  <si>
    <t>ابن خلدون الرسميه للصبيان</t>
  </si>
  <si>
    <t>اردة الرسمية المختلطة</t>
  </si>
  <si>
    <t>اسكندر رزق الرسمية - عشقوت</t>
  </si>
  <si>
    <t>الاب سمعان الدويهي</t>
  </si>
  <si>
    <t>الاصلاح المتوسطة المختلطة الرسمية</t>
  </si>
  <si>
    <t>الانصار الرسمية</t>
  </si>
  <si>
    <t>الاورغواي الرسمية المختلطة - الاشرفية الاولى</t>
  </si>
  <si>
    <t>البداوي الابتدائية الرسمية المختلطة</t>
  </si>
  <si>
    <t>البسطة الأولى الرسمية المختلطة</t>
  </si>
  <si>
    <t>البنات الثانية الرسمية</t>
  </si>
  <si>
    <t>البيرة الرسمية المختلطة</t>
  </si>
  <si>
    <t>البيسارية المتوسطة الرسمية</t>
  </si>
  <si>
    <t>التربية الحديثة الرسمية للبنات</t>
  </si>
  <si>
    <t>التليل الرسمية المختلطة</t>
  </si>
  <si>
    <t>الجديدة الرسمية للبنين</t>
  </si>
  <si>
    <t>الجراحية الرسمية</t>
  </si>
  <si>
    <t>الجناح المختلطة</t>
  </si>
  <si>
    <t>الجية الاولى المختلطة المتوسطة الرسمية</t>
  </si>
  <si>
    <t>الرامة وادي خالد الرسمية المختلطة</t>
  </si>
  <si>
    <t>الرفيد المتوسطة الرسمية</t>
  </si>
  <si>
    <t>الرميلة المختلطة المتوسطة الرسمية</t>
  </si>
  <si>
    <t>الزيتون الرسمية</t>
  </si>
  <si>
    <t>السفيرة المتوسطة الرسمية</t>
  </si>
  <si>
    <t>السلطان يعقوب التحتا المتوسطة الرسمية</t>
  </si>
  <si>
    <t>الشهابية الابتدائية الرسمية</t>
  </si>
  <si>
    <t>الشهيد الحاج محمود فقيه الرسمية</t>
  </si>
  <si>
    <t>الشهيد الطيار زهير شحادة الرسمية</t>
  </si>
  <si>
    <t>الشهيد عبد الكريم الخليل الرسمية المتوسطة انكليزي</t>
  </si>
  <si>
    <t>الشوير الرسمية المتوسطة المختلطة</t>
  </si>
  <si>
    <t>الشياح الرسمية الثانية المختلطة انكليزي</t>
  </si>
  <si>
    <t>الشيخ  عياش الرسمية</t>
  </si>
  <si>
    <t>الصفرا المتوسطة الرسمية المختلطة</t>
  </si>
  <si>
    <t xml:space="preserve">الطريق الجديدة الاولى المختلطة </t>
  </si>
  <si>
    <t>الطريق الجديدة المتوسطة الرسمية الاولى للبنات</t>
  </si>
  <si>
    <t>العباسية المتوسطة الرسمية</t>
  </si>
  <si>
    <t>العلامة الدكتور صبحي الصالح المتوسطة المختلطة</t>
  </si>
  <si>
    <t>العمارة الرسمية المختلطة</t>
  </si>
  <si>
    <t>العمانية النموذجية</t>
  </si>
  <si>
    <t>العماير الرسمية</t>
  </si>
  <si>
    <t>العمروسية الاولى المتوسطة المختلطة</t>
  </si>
  <si>
    <t>العمروسية الثالثة الرسمية المتوسطة المختلطة</t>
  </si>
  <si>
    <t>العمروسية الثانية المتوسطة المختلطة</t>
  </si>
  <si>
    <t>العيرونية الرسمية المختلطة</t>
  </si>
  <si>
    <t>العين المتوسطة الرسمية</t>
  </si>
  <si>
    <t>الغدير الرسمية المختلطة - ق - ظ</t>
  </si>
  <si>
    <t>الغسانية المتوسطة الرسمية</t>
  </si>
  <si>
    <t>الفضيله الرسمية للبنات</t>
  </si>
  <si>
    <t xml:space="preserve">القبة الجديدة الرسمية المختلطة  </t>
  </si>
  <si>
    <t>القلمون الرسمية للصبيان</t>
  </si>
  <si>
    <t>الكنيسة الرسمية المختلطة</t>
  </si>
  <si>
    <t>الكواشرة الرسمية المختلطة</t>
  </si>
  <si>
    <t>المتين الرسمية المتوسطة المختلطة</t>
  </si>
  <si>
    <t>المحمرة الرسمية المختل</t>
  </si>
  <si>
    <t>المربي سمير كريكر الرسمية</t>
  </si>
  <si>
    <t>المربي عبد الهادي الدهيبي الرسمية للصبيان</t>
  </si>
  <si>
    <t>المربي مزيد الدندشلي الرسمية- مشتى حمود</t>
  </si>
  <si>
    <t>المرج المتوسطة الرسمية</t>
  </si>
  <si>
    <t>المروانية المتوسطة الرسمية المختلطة فرع الانكليزي</t>
  </si>
  <si>
    <t>المساكن الشعبية الرسمية</t>
  </si>
  <si>
    <t>المعلقة المتوسطة للصبيان الرسمية</t>
  </si>
  <si>
    <t>المنية المقالع المختلطة الرسمية</t>
  </si>
  <si>
    <t>المنية بلاط الرسمية للبنات</t>
  </si>
  <si>
    <t>الميه وميه المتوسطة الرسمية</t>
  </si>
  <si>
    <t>الناعمة المتوسطة المختلطة الرسمية</t>
  </si>
  <si>
    <t>النبي كزيبر الرسمية المختلطة</t>
  </si>
  <si>
    <t>النبي يوشع الرسمية المختلطة</t>
  </si>
  <si>
    <t>النجارية المتوسطة الرسمية</t>
  </si>
  <si>
    <t>الهبارية الرسمية المختلطة</t>
  </si>
  <si>
    <t>الهرمل النموذجية الابتدائية الرسمية</t>
  </si>
  <si>
    <t>الهري المختلطة الرسمية</t>
  </si>
  <si>
    <t>الهيشة الرسمية المختلطة</t>
  </si>
  <si>
    <t>الوردانية المختلطة المتوسطة الرسمية</t>
  </si>
  <si>
    <t>اميلي سرسق المتوسطة الرسمية المختلطة</t>
  </si>
  <si>
    <t>انصار الابتدائية الرسمية</t>
  </si>
  <si>
    <t>ببنين الرسمية للصبيان</t>
  </si>
  <si>
    <t>بتخنية الرسمية المتوسطة المختلطة</t>
  </si>
  <si>
    <t>بر الياس الرسمية الابتدائية</t>
  </si>
  <si>
    <t>برج الشمالي المتوسطة الرسمية</t>
  </si>
  <si>
    <t>برج حمود الثالثة الرسمية المتوسطة المختلطة</t>
  </si>
  <si>
    <t>برج حمود الثانية المتوسطة المختلطة -انكليزي</t>
  </si>
  <si>
    <t>برجا الرسمية  المختلطة</t>
  </si>
  <si>
    <t>برمانا الرسمية المتوسطة المختلطة</t>
  </si>
  <si>
    <t>بشامون الرسمية المتوسطة المختلطة</t>
  </si>
  <si>
    <t>بشري الرسمية للبنات</t>
  </si>
  <si>
    <t>بعبدا الرسمية المتوسطة للصبيان</t>
  </si>
  <si>
    <t>بعقلين المتوسطة الرسمية المختلطة</t>
  </si>
  <si>
    <t>بقرصونا الاولى الرسمية المختلطة</t>
  </si>
  <si>
    <t>بلانة الحيصا الرسمية المختلطة</t>
  </si>
  <si>
    <t>بيت الحاج كوشا الرسمية المختلطة</t>
  </si>
  <si>
    <t>بيت مري الرسمية المختلطة</t>
  </si>
  <si>
    <t>بيصور الرسمية المتوسطة المختلطة</t>
  </si>
  <si>
    <t>تبنين المتوسطة الرسمية</t>
  </si>
  <si>
    <t>تكميلة الحويش الرسمية المختلطة</t>
  </si>
  <si>
    <t>تكميلية الدكتور واضح الصمد الرسمية</t>
  </si>
  <si>
    <t>تكميلية المربي مرشد درباس الرسمية</t>
  </si>
  <si>
    <t>تل الزراعة الرسمية المختلطة</t>
  </si>
  <si>
    <t xml:space="preserve">تلحياة الرسمية المختلطة </t>
  </si>
  <si>
    <t>تلمعيان المختلطة الرسمية - عكار</t>
  </si>
  <si>
    <t>تمنين التحتا المتوسطة الرسمية</t>
  </si>
  <si>
    <t>ثانوية البترون الرسمية</t>
  </si>
  <si>
    <t>ثانوية المرج الرسمية</t>
  </si>
  <si>
    <t>ثانوية بسكنتا الرسمية</t>
  </si>
  <si>
    <t>ثانوية حرمون الرسمية - راشيا الفرع الانكليزي</t>
  </si>
  <si>
    <t>ثانوية راشيا الرسمية</t>
  </si>
  <si>
    <t>ثانوية شبعا الرسمية</t>
  </si>
  <si>
    <t>ثانوية قب الياس الرسمية</t>
  </si>
  <si>
    <t>ثانوية لالا</t>
  </si>
  <si>
    <t>جابر الأحمد الصباح</t>
  </si>
  <si>
    <t>جب جنين الرسمية المختلطة</t>
  </si>
  <si>
    <t>جبشيت المتوسطة الرسمية</t>
  </si>
  <si>
    <t>جبيل الاولى الرسمية المتوسطة المختلطة</t>
  </si>
  <si>
    <t>جبيل الرسمية الثانية المتوسطة</t>
  </si>
  <si>
    <t>جديدة القيطع المختلطة الرسمية</t>
  </si>
  <si>
    <t>جديدة مرجعيون المتوسطة الرسمية</t>
  </si>
  <si>
    <t>جزين الابتدائية الرسمية</t>
  </si>
  <si>
    <t>جميل جابر بزي المتوسطة المختلطة الرسمية</t>
  </si>
  <si>
    <t>جون المختلطة المتوسطة الرسمية</t>
  </si>
  <si>
    <t>حارة حريك الاولى الرسمية المختلطة - ق - ظ</t>
  </si>
  <si>
    <t>حارة صيدا الرسمية</t>
  </si>
  <si>
    <t>حاصبيا المتوسطة الرسمية للبنات</t>
  </si>
  <si>
    <t>حبوش المتوسطة الرسمية</t>
  </si>
  <si>
    <t>حرار المختلطة الرسمية</t>
  </si>
  <si>
    <t>حصروت المتوسطة الرسمية المختلطة</t>
  </si>
  <si>
    <t>حكر الحوشب الرسمية المختلطة</t>
  </si>
  <si>
    <t>حلبا الرسمية للصبيان</t>
  </si>
  <si>
    <t>حلتا المتوسطة الرسمية المختلطة</t>
  </si>
  <si>
    <t>حناويه المتوسطة الرسمية</t>
  </si>
  <si>
    <t>حوش قيصر الرسمية</t>
  </si>
  <si>
    <t>حي النزهة الرسمية المختلطة</t>
  </si>
  <si>
    <t>خراج البيساريه المتوسطه الرسميه</t>
  </si>
  <si>
    <t>خربة داود الرسمية المختلطة</t>
  </si>
  <si>
    <t>خربة سلم الرسمية الثانية</t>
  </si>
  <si>
    <t>داريا المختلطة المتوسطة الرسمية</t>
  </si>
  <si>
    <t>دده الرسمية المختلطة</t>
  </si>
  <si>
    <t>درعون الرسمية المتوسطة المختلطة</t>
  </si>
  <si>
    <t>دون بوسكو الرسمية المتوسطة المختلطة</t>
  </si>
  <si>
    <t>دير القمر المتوسطة الرسمية المختلطة</t>
  </si>
  <si>
    <t>دير دلوم المختلطة الرسمية</t>
  </si>
  <si>
    <t>دير قانون راس العين المتوسطة الرسمية</t>
  </si>
  <si>
    <t>ذوق الحبالصة المختلطة الرسمية</t>
  </si>
  <si>
    <t>رفيق الحريري الرسمية - برقايل</t>
  </si>
  <si>
    <t>رمل الظريف الرسمية المختلطة</t>
  </si>
  <si>
    <t>روضة الغبيري</t>
  </si>
  <si>
    <t>روضة عمر الانسي</t>
  </si>
  <si>
    <t>رويسة البلوط الرسمية المختلطة</t>
  </si>
  <si>
    <t>رياق الثانية المتوسطة  الرسمية المختلطة</t>
  </si>
  <si>
    <t>سد البوشرية العالية الرسمية للصبيان</t>
  </si>
  <si>
    <t>سد البوشرية المتوسطة الرسمية للبنات</t>
  </si>
  <si>
    <t>سرعين الفوقا المتوسطة الرسمية</t>
  </si>
  <si>
    <t>7 - 10</t>
  </si>
  <si>
    <t>سلمى الصايغ الرسمية-كرم الزيتون</t>
  </si>
  <si>
    <t>سليمان البستاني الرسمية للبنين</t>
  </si>
  <si>
    <t>سن الفيل الثالثة الرسمية الابتدائية</t>
  </si>
  <si>
    <t>شبعا الابتدائية الرسمية</t>
  </si>
  <si>
    <t>شحيم الرسمية الاولى-القسم الفرنسي</t>
  </si>
  <si>
    <t>شحيم الرسمية الثانية - الفرع الفرنسي</t>
  </si>
  <si>
    <t>شعت المتوسطة الرسمية</t>
  </si>
  <si>
    <t>شقرا المختلطة الرسمية</t>
  </si>
  <si>
    <t>شكا الجديدة الرسمية المختلطة</t>
  </si>
  <si>
    <t>شمسطار المختلطة</t>
  </si>
  <si>
    <t>شوكين المتوسطة الرسمية</t>
  </si>
  <si>
    <t>صربا الرسمية المختلطة</t>
  </si>
  <si>
    <t>صرفند المتوسطة الرسمية</t>
  </si>
  <si>
    <t>صور الثانية الرسمية المختلطة</t>
  </si>
  <si>
    <t>ضهر العين الرسمية المختلطة</t>
  </si>
  <si>
    <t>عدشيت المتوسطة الرسمية</t>
  </si>
  <si>
    <t>عدنان زكي درويش الرسمية للبنين</t>
  </si>
  <si>
    <t>عرمون الرسمية المتوسطة المختلطة</t>
  </si>
  <si>
    <t>عقبة بياقوت الرسمية المختلطة</t>
  </si>
  <si>
    <t>عكار العتيقة المختلطة الرسمية</t>
  </si>
  <si>
    <t>علمات الرسمية المتوسطة المختلطة</t>
  </si>
  <si>
    <t>علي حسين عبدالله المتوسطة</t>
  </si>
  <si>
    <t>عمر الزعني المتوسطة الرسمية المختلطة</t>
  </si>
  <si>
    <t>عمر حمد الابتدائية الرسمية المختلطة</t>
  </si>
  <si>
    <t>عمشيت الرسمية المتوسطة المختلطة</t>
  </si>
  <si>
    <t>عيتات الرسمية المختلطة</t>
  </si>
  <si>
    <t>عيدمون المختلطة الرسمية</t>
  </si>
  <si>
    <t>عين وزين المتوسطة الرسمية المختلطة</t>
  </si>
  <si>
    <t>فريحة الحاج علي المتوسطة الرسمية للبنات</t>
  </si>
  <si>
    <t>فنيدق الرسمية للصبيان</t>
  </si>
  <si>
    <t>قب الياس الابتدائية الرسمية</t>
  </si>
  <si>
    <t>قبة شمرا الرسمية المختلطة</t>
  </si>
  <si>
    <t>قبيع الرسمية المتوسطة المختلطة</t>
  </si>
  <si>
    <t>كامد اللوز المتوسطة الرسمية</t>
  </si>
  <si>
    <t>كترمايا المتوسطة الرسمية المختلطة</t>
  </si>
  <si>
    <t>كفربيتا الرسمية المختلطة</t>
  </si>
  <si>
    <t>كفرتون المختلطة الرسمية</t>
  </si>
  <si>
    <t>كفرحاتا الرسمية</t>
  </si>
  <si>
    <t>كفرحبو الرسمية المختلطة</t>
  </si>
  <si>
    <t>كفرزينا الرسمية المختلطة</t>
  </si>
  <si>
    <t>كفرشوبا المتوسطة الرسمية المختلطة\هادي قصب الرسمية</t>
  </si>
  <si>
    <t>كفرصير المتوسطة المختلطة</t>
  </si>
  <si>
    <t>كفرعبيدا الرسمية المتوسطة</t>
  </si>
  <si>
    <t>كفرمتى المختلطة المتوسطة الرسمية</t>
  </si>
  <si>
    <t>كفرملكي المتوسطة الرسمية</t>
  </si>
  <si>
    <t>كفريا الرسمية المتوسطة</t>
  </si>
  <si>
    <t>كمال جنبلاط الرسمية المتوسطة المختلطة</t>
  </si>
  <si>
    <t>كوسبا الرسمية للصبيان</t>
  </si>
  <si>
    <t>كوكبا المتوسطة الرسمية</t>
  </si>
  <si>
    <t>متوسطة البداوي الثانية الرسمية للبنات</t>
  </si>
  <si>
    <t>متوسطة التبانة الرسمية</t>
  </si>
  <si>
    <t>متوسطة الجديده الرسمية المختلطة</t>
  </si>
  <si>
    <t>متوسطة الخضر الرسمية</t>
  </si>
  <si>
    <t>متوسطة الخيارة الرسمية</t>
  </si>
  <si>
    <t>متوسطة الروضة المختلطة الرسمية</t>
  </si>
  <si>
    <t>متوسطة الشهيد معروف سعد الرسمية</t>
  </si>
  <si>
    <t>متوسطة الصويري الرسمية</t>
  </si>
  <si>
    <t>متوسطة الغبيري الثانية الرسمية المختلطة</t>
  </si>
  <si>
    <t>متوسطة القاع الرسمية</t>
  </si>
  <si>
    <t>متوسطة القرعون الرسمية</t>
  </si>
  <si>
    <t>متوسطة اللبوة الرسمية</t>
  </si>
  <si>
    <t>متوسطة المشاريع الرسمية - القاع</t>
  </si>
  <si>
    <t>متوسطة المعلقة الرسمية للبنات</t>
  </si>
  <si>
    <t>متوسطة المنارة الثانية الرسمية</t>
  </si>
  <si>
    <t>متوسطة المنصورة الرسمية</t>
  </si>
  <si>
    <t>متوسطة النبي شيت الرسمية</t>
  </si>
  <si>
    <t>متوسطة الهرمل الرسمية</t>
  </si>
  <si>
    <t>متوسطة الهرمل الرسمية الاولى</t>
  </si>
  <si>
    <t>متوسطة الهرمل الرسمية الثالثة</t>
  </si>
  <si>
    <t>متوسطة اليمونة الرسمية</t>
  </si>
  <si>
    <t>متوسطة انطلياس الرسمية المختلطة</t>
  </si>
  <si>
    <t>متوسطة ايعات الرسمية</t>
  </si>
  <si>
    <t>متوسطة برالياس الرسمية المختلطة</t>
  </si>
  <si>
    <t>متوسطة بريتال الرسمية الاولى- الفرع الانكليزي</t>
  </si>
  <si>
    <t>متوسطة بعلبك الجديدة الاولى الرسمية المختلطة</t>
  </si>
  <si>
    <t>متوسطة بعلبك الرسمية المختلطة</t>
  </si>
  <si>
    <t>متوسطة بوداي الرسمية</t>
  </si>
  <si>
    <t>متوسطة بيت شاما الرسمية</t>
  </si>
  <si>
    <t>متوسطة تربل الرسمية المختلطة</t>
  </si>
  <si>
    <t>متوسطة تعلبايا الرسمية المختلطة</t>
  </si>
  <si>
    <t>متوسطة تل الابيض الرسمية المختلطة</t>
  </si>
  <si>
    <t>متوسطة جديتا الرسمية المختلطة</t>
  </si>
  <si>
    <t>متوسطة حوش الامراء الرسمية المختلطة</t>
  </si>
  <si>
    <t>متوسطة حوش الحريمة الرسمية</t>
  </si>
  <si>
    <t>متوسطة ديرالاحمر الرسمية</t>
  </si>
  <si>
    <t>متوسطة راس بعلبك الرسمية</t>
  </si>
  <si>
    <t>متوسطة رعيت الرسمية المختلطة</t>
  </si>
  <si>
    <t>متوسطة زبدين الرسمية</t>
  </si>
  <si>
    <t>متوسطة زحلة الاولى الرسمية للصبيان</t>
  </si>
  <si>
    <t>متوسطة زحلة الثالثة الرسمية للصبيان</t>
  </si>
  <si>
    <t>متوسطة سعدنايل الرسمية المختلطة</t>
  </si>
  <si>
    <t>متوسطة سليم حيدر الرسمية</t>
  </si>
  <si>
    <t>متوسطة شمسطار للبنات الرسمية</t>
  </si>
  <si>
    <t>متوسطة عاليه الاولى الرسمية المختلطة</t>
  </si>
  <si>
    <t>متوسطة عاليه الرسمية المختلطة</t>
  </si>
  <si>
    <t>متوسطة عرسال الاولى المختلطة</t>
  </si>
  <si>
    <t>متوسطة عرسال الرسمية الثالثة</t>
  </si>
  <si>
    <t>متوسطة عرسال الرسمية الثانية</t>
  </si>
  <si>
    <t>متوسطة غزة الرسمية</t>
  </si>
  <si>
    <t>متوسطة قب الياس الرسمية المختلطة</t>
  </si>
  <si>
    <t>متوسطة قرصيتا الرسميه الثانية</t>
  </si>
  <si>
    <t>متوسطة مجدل عنجر الثانية الرسمية المختلطة</t>
  </si>
  <si>
    <t>متوسطة مطرية الشومر الرسمية</t>
  </si>
  <si>
    <t>مدرسة  خربة روحا المختلطة</t>
  </si>
  <si>
    <t>مدرسة اسطفان جوان عاصي الرسمية</t>
  </si>
  <si>
    <t xml:space="preserve">مدرسة البازورية  الرسمية </t>
  </si>
  <si>
    <t>مدرسة البداوي الرسمية للصبيان</t>
  </si>
  <si>
    <t>مدرسة البقيعة الرسمية</t>
  </si>
  <si>
    <t>مدرسة الدورة الرسمية - المشاريع</t>
  </si>
  <si>
    <t>مدرسة الزرارية المتوسطة الرسمية</t>
  </si>
  <si>
    <t>مدرسة السماقية الرسمية المختلطة</t>
  </si>
  <si>
    <t>مدرسة الشهيد رفيق الحريري-دوحة الشويفات الابتدائية</t>
  </si>
  <si>
    <t>مدرسة الشهيد منير سعد الرسمية _باريش</t>
  </si>
  <si>
    <t>مدرسة القليعات الرسمية المختلطة</t>
  </si>
  <si>
    <t>مدرسة الكفور المختلطة الرسمية</t>
  </si>
  <si>
    <t>مدرسة المشرفة الابتدائية الرسمية</t>
  </si>
  <si>
    <t>مدرسة انصارية الإبتدائية المختلطة</t>
  </si>
  <si>
    <t>مدرسة ايعال الرسمية المختلطة</t>
  </si>
  <si>
    <t>مدرسة بحمدون العليا الرسمية</t>
  </si>
  <si>
    <t>مدرسة برج البراجنة الاولى المختلطة</t>
  </si>
  <si>
    <t>مدرسة برج البراجنة الاولى للصبيان</t>
  </si>
  <si>
    <t>مدرسة برج البراجنة الثانية</t>
  </si>
  <si>
    <t>مدرسة برج البراجنة الخامسة الابتدائية الرسمية</t>
  </si>
  <si>
    <t>مدرسة برج البراجنة الرسمية الرابعة</t>
  </si>
  <si>
    <t>مدرسة برجا الديماس المختلطة المتوسطة الرسمية</t>
  </si>
  <si>
    <t xml:space="preserve">مدرسة بقاعصفرين الرسمية </t>
  </si>
  <si>
    <t>مدرسة بهية الحريري الرسمية</t>
  </si>
  <si>
    <t>مدرسة تحويطة الغدير الابتدائية المختلطة</t>
  </si>
  <si>
    <t>مدرسة جديدة الجومة الرسمية المختلطة</t>
  </si>
  <si>
    <t>مدرسة جران الرسمية المختلطة</t>
  </si>
  <si>
    <t>مدرسة حارة الناعمة الرسمية المتوسطة المختلطة</t>
  </si>
  <si>
    <t>مدرسة حراجل الرسمية المتوسطة</t>
  </si>
  <si>
    <t>مدرسة حمانا الرسمية الابتدائية المختلطة</t>
  </si>
  <si>
    <t>مدرسة حنيدر الرسمية</t>
  </si>
  <si>
    <t>مدرسة دورس الرسمية المختلطة</t>
  </si>
  <si>
    <t>مدرسة دوما الرسمية المختلطة</t>
  </si>
  <si>
    <t>مدرسة ذوق مصبح الرسمية المختلطة</t>
  </si>
  <si>
    <t>مدرسة رفيق الحريري-تكريت الرسمية المختلطة</t>
  </si>
  <si>
    <t>مدرسة رفيق الحريري الرسمية رجم حسين -عكار</t>
  </si>
  <si>
    <t>مدرسة سحمرالاولى الرسمية</t>
  </si>
  <si>
    <t xml:space="preserve">مدرسة سن الفيل الثانية المختلطة المتوسطة الرسمية </t>
  </si>
  <si>
    <t>مدرسة شارون المتوسطة المختلطة الرسمية</t>
  </si>
  <si>
    <t>مدرسة صيدا المتوسطة الرسمية للبنات</t>
  </si>
  <si>
    <t>مدرسة عبرا المتوسطة المختلطة الرسمية</t>
  </si>
  <si>
    <t>مدرسة عمر فاخوري الابتدائية الرسمية المختلطة</t>
  </si>
  <si>
    <t>مدرسة غادير المتوسطة الرسمية المختلطة</t>
  </si>
  <si>
    <t>مدرسة فيرا فرنجيه الرسمية المختلطة</t>
  </si>
  <si>
    <t>مدرسة كفردان المتوسطة الرسمية</t>
  </si>
  <si>
    <t>مدرسة كفرعقا الرسمية بنات</t>
  </si>
  <si>
    <t>مدرسة وادي شحرور المتوسطة الرسمية المختلطة</t>
  </si>
  <si>
    <t>مراح السراج المتوسطة الرسمية المختلطة</t>
  </si>
  <si>
    <t xml:space="preserve">مرياطة الرسمية </t>
  </si>
  <si>
    <t>مزرعة الشوف الرسمية المتوسطة المختلطة</t>
  </si>
  <si>
    <t>مزرعة يشوع الرسمية المختلطة المتوسطة</t>
  </si>
  <si>
    <t>مزيارة الرسمية المختلطة</t>
  </si>
  <si>
    <t>مغدوشة الابتدائية الرسمية</t>
  </si>
  <si>
    <t>مقنه الرسمية</t>
  </si>
  <si>
    <t>ميروبا المتوسطة المختلطة الرسمية</t>
  </si>
  <si>
    <t>يحشوش المتوسطة الرسمية المختلطة</t>
  </si>
  <si>
    <t>لغة_انكليزية</t>
  </si>
  <si>
    <t>لغة_فرنسية</t>
  </si>
  <si>
    <t>لغة_عربية</t>
  </si>
  <si>
    <t>تربية_ رياضية</t>
  </si>
  <si>
    <t>ارشاد_صحي</t>
  </si>
  <si>
    <t>ارشاد_تربوي</t>
  </si>
  <si>
    <t xml:space="preserve">فنون_نشاطات </t>
  </si>
  <si>
    <t>غيره</t>
  </si>
  <si>
    <t>جميع_المواد</t>
  </si>
  <si>
    <t>الفرنسية +الانكليزية</t>
  </si>
  <si>
    <t>و</t>
  </si>
  <si>
    <t xml:space="preserve">روضة ثانيه </t>
  </si>
  <si>
    <t>تاريخ مباشرة مهنة التعليم لأول مرة</t>
  </si>
  <si>
    <t>يوم</t>
  </si>
  <si>
    <t>شهر</t>
  </si>
  <si>
    <t>سنة</t>
  </si>
  <si>
    <t/>
  </si>
  <si>
    <t>سييس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</si>
</sst>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d/mm/yyyy;@"/>
  </numFmts>
  <fonts count="25">
    <font>
      <sz val="11"/>
      <color theme="1"/>
      <name val="Calibri"/>
      <family val="2"/>
      <scheme val="minor"/>
    </font>
    <font>
      <sz val="12"/>
      <color rgb="FF5B8EC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3B3B3B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22222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4"/>
      <color rgb="FFC0000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name val="Calibri 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1" fillId="0" borderId="0"/>
    <xf numFmtId="0" fontId="21" fillId="0" borderId="0"/>
  </cellStyleXfs>
  <cellXfs count="258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vertic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3" borderId="3" xfId="0" applyFill="1" applyBorder="1"/>
    <xf numFmtId="0" fontId="0" fillId="3" borderId="2" xfId="0" applyFill="1" applyBorder="1"/>
    <xf numFmtId="0" fontId="0" fillId="5" borderId="1" xfId="0" applyFill="1" applyBorder="1"/>
    <xf numFmtId="0" fontId="0" fillId="5" borderId="1" xfId="0" applyFill="1" applyBorder="1" applyAlignment="1">
      <alignment vertical="center" wrapText="1"/>
    </xf>
    <xf numFmtId="0" fontId="2" fillId="0" borderId="0" xfId="1"/>
    <xf numFmtId="0" fontId="0" fillId="6" borderId="1" xfId="0" applyFill="1" applyBorder="1"/>
    <xf numFmtId="0" fontId="0" fillId="0" borderId="0" xfId="0" applyBorder="1"/>
    <xf numFmtId="0" fontId="0" fillId="8" borderId="1" xfId="0" applyFill="1" applyBorder="1"/>
    <xf numFmtId="0" fontId="0" fillId="8" borderId="0" xfId="0" applyFill="1" applyAlignment="1">
      <alignment horizontal="right"/>
    </xf>
    <xf numFmtId="14" fontId="10" fillId="8" borderId="0" xfId="0" applyNumberFormat="1" applyFont="1" applyFill="1"/>
    <xf numFmtId="14" fontId="0" fillId="9" borderId="0" xfId="0" applyNumberFormat="1" applyFill="1"/>
    <xf numFmtId="0" fontId="0" fillId="9" borderId="0" xfId="0" applyFill="1"/>
    <xf numFmtId="0" fontId="0" fillId="10" borderId="0" xfId="0" applyFill="1" applyBorder="1"/>
    <xf numFmtId="0" fontId="0" fillId="11" borderId="1" xfId="0" applyFill="1" applyBorder="1"/>
    <xf numFmtId="0" fontId="0" fillId="11" borderId="2" xfId="0" applyFill="1" applyBorder="1"/>
    <xf numFmtId="0" fontId="0" fillId="12" borderId="1" xfId="0" applyFill="1" applyBorder="1"/>
    <xf numFmtId="0" fontId="11" fillId="6" borderId="1" xfId="0" applyFont="1" applyFill="1" applyBorder="1"/>
    <xf numFmtId="0" fontId="0" fillId="11" borderId="0" xfId="0" applyFill="1" applyBorder="1"/>
    <xf numFmtId="0" fontId="0" fillId="13" borderId="0" xfId="0" applyFill="1"/>
    <xf numFmtId="0" fontId="6" fillId="3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 applyAlignment="1">
      <alignment vertical="center" wrapText="1"/>
    </xf>
    <xf numFmtId="0" fontId="0" fillId="16" borderId="1" xfId="0" applyFill="1" applyBorder="1"/>
    <xf numFmtId="0" fontId="12" fillId="16" borderId="1" xfId="0" applyFont="1" applyFill="1" applyBorder="1"/>
    <xf numFmtId="0" fontId="12" fillId="8" borderId="1" xfId="0" applyFont="1" applyFill="1" applyBorder="1"/>
    <xf numFmtId="0" fontId="12" fillId="5" borderId="1" xfId="0" applyFont="1" applyFill="1" applyBorder="1"/>
    <xf numFmtId="0" fontId="0" fillId="8" borderId="1" xfId="0" applyNumberFormat="1" applyFill="1" applyBorder="1"/>
    <xf numFmtId="0" fontId="12" fillId="15" borderId="1" xfId="0" applyFont="1" applyFill="1" applyBorder="1"/>
    <xf numFmtId="0" fontId="0" fillId="5" borderId="2" xfId="0" applyFill="1" applyBorder="1"/>
    <xf numFmtId="0" fontId="12" fillId="12" borderId="12" xfId="0" applyFont="1" applyFill="1" applyBorder="1"/>
    <xf numFmtId="0" fontId="12" fillId="4" borderId="1" xfId="0" applyFont="1" applyFill="1" applyBorder="1"/>
    <xf numFmtId="0" fontId="0" fillId="4" borderId="2" xfId="0" applyFill="1" applyBorder="1"/>
    <xf numFmtId="0" fontId="12" fillId="11" borderId="1" xfId="0" applyFont="1" applyFill="1" applyBorder="1"/>
    <xf numFmtId="0" fontId="12" fillId="5" borderId="1" xfId="0" applyFont="1" applyFill="1" applyBorder="1" applyAlignment="1">
      <alignment vertical="center" wrapText="1"/>
    </xf>
    <xf numFmtId="0" fontId="12" fillId="6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13" borderId="1" xfId="0" applyFont="1" applyFill="1" applyBorder="1"/>
    <xf numFmtId="0" fontId="0" fillId="8" borderId="0" xfId="0" applyFill="1" applyBorder="1"/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0" fillId="5" borderId="1" xfId="0" applyFill="1" applyBorder="1" applyAlignment="1" applyProtection="1">
      <alignment horizontal="center" vertical="center"/>
    </xf>
    <xf numFmtId="0" fontId="0" fillId="15" borderId="1" xfId="0" applyFill="1" applyBorder="1" applyAlignment="1" applyProtection="1">
      <alignment horizontal="center"/>
    </xf>
    <xf numFmtId="0" fontId="0" fillId="0" borderId="1" xfId="0" applyBorder="1" applyProtection="1">
      <protection locked="0"/>
    </xf>
    <xf numFmtId="165" fontId="0" fillId="0" borderId="1" xfId="0" applyNumberFormat="1" applyBorder="1" applyProtection="1">
      <protection locked="0"/>
    </xf>
    <xf numFmtId="0" fontId="2" fillId="0" borderId="1" xfId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12" fillId="13" borderId="1" xfId="0" applyFont="1" applyFill="1" applyBorder="1" applyProtection="1">
      <protection locked="0"/>
    </xf>
    <xf numFmtId="0" fontId="0" fillId="0" borderId="0" xfId="0" applyProtection="1">
      <protection hidden="1"/>
    </xf>
    <xf numFmtId="0" fontId="4" fillId="2" borderId="1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0" fillId="0" borderId="1" xfId="0" applyNumberFormat="1" applyBorder="1" applyProtection="1"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1" fontId="0" fillId="8" borderId="1" xfId="0" applyNumberFormat="1" applyFill="1" applyBorder="1"/>
    <xf numFmtId="0" fontId="0" fillId="0" borderId="0" xfId="0"/>
    <xf numFmtId="0" fontId="0" fillId="0" borderId="0" xfId="0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17" borderId="0" xfId="0" applyFill="1"/>
    <xf numFmtId="0" fontId="0" fillId="17" borderId="1" xfId="0" applyFill="1" applyBorder="1"/>
    <xf numFmtId="0" fontId="0" fillId="17" borderId="2" xfId="0" applyFill="1" applyBorder="1"/>
    <xf numFmtId="0" fontId="0" fillId="17" borderId="14" xfId="0" applyFill="1" applyBorder="1"/>
    <xf numFmtId="0" fontId="0" fillId="17" borderId="16" xfId="0" applyFill="1" applyBorder="1"/>
    <xf numFmtId="0" fontId="0" fillId="17" borderId="17" xfId="0" applyFill="1" applyBorder="1"/>
    <xf numFmtId="0" fontId="0" fillId="17" borderId="18" xfId="0" applyFill="1" applyBorder="1"/>
    <xf numFmtId="0" fontId="0" fillId="17" borderId="19" xfId="0" applyFill="1" applyBorder="1"/>
    <xf numFmtId="0" fontId="0" fillId="17" borderId="20" xfId="0" applyFill="1" applyBorder="1"/>
    <xf numFmtId="0" fontId="0" fillId="17" borderId="21" xfId="0" applyFill="1" applyBorder="1"/>
    <xf numFmtId="0" fontId="0" fillId="17" borderId="22" xfId="0" applyFill="1" applyBorder="1"/>
    <xf numFmtId="0" fontId="0" fillId="17" borderId="23" xfId="0" applyFill="1" applyBorder="1"/>
    <xf numFmtId="0" fontId="0" fillId="17" borderId="24" xfId="0" applyFill="1" applyBorder="1"/>
    <xf numFmtId="0" fontId="0" fillId="0" borderId="0" xfId="0" applyFill="1" applyBorder="1"/>
    <xf numFmtId="1" fontId="0" fillId="0" borderId="1" xfId="0" applyNumberFormat="1" applyBorder="1" applyProtection="1">
      <protection locked="0"/>
    </xf>
    <xf numFmtId="1" fontId="0" fillId="0" borderId="1" xfId="0" applyNumberFormat="1" applyBorder="1"/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9" fillId="7" borderId="1" xfId="0" applyFont="1" applyFill="1" applyBorder="1" applyProtection="1">
      <protection locked="0"/>
    </xf>
    <xf numFmtId="0" fontId="0" fillId="0" borderId="1" xfId="0" applyBorder="1" applyProtection="1">
      <protection hidden="1"/>
    </xf>
    <xf numFmtId="0" fontId="15" fillId="4" borderId="0" xfId="0" applyFont="1" applyFill="1" applyProtection="1">
      <protection hidden="1"/>
    </xf>
    <xf numFmtId="0" fontId="4" fillId="3" borderId="10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28" xfId="2" applyFont="1" applyFill="1" applyBorder="1" applyAlignment="1">
      <alignment horizontal="center" vertical="center"/>
    </xf>
    <xf numFmtId="0" fontId="14" fillId="0" borderId="11" xfId="2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29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center" vertical="center"/>
    </xf>
    <xf numFmtId="0" fontId="14" fillId="0" borderId="16" xfId="3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center" vertical="center"/>
    </xf>
    <xf numFmtId="0" fontId="14" fillId="0" borderId="32" xfId="2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49" fontId="14" fillId="0" borderId="28" xfId="2" applyNumberFormat="1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27" xfId="3" applyFont="1" applyFill="1" applyBorder="1" applyAlignment="1">
      <alignment horizontal="center" vertical="center"/>
    </xf>
    <xf numFmtId="0" fontId="14" fillId="0" borderId="11" xfId="2" quotePrefix="1" applyFont="1" applyFill="1" applyBorder="1" applyAlignment="1">
      <alignment horizontal="center" vertical="center"/>
    </xf>
    <xf numFmtId="0" fontId="14" fillId="0" borderId="33" xfId="2" applyFont="1" applyFill="1" applyBorder="1" applyAlignment="1">
      <alignment horizontal="center" vertical="center"/>
    </xf>
    <xf numFmtId="0" fontId="14" fillId="0" borderId="34" xfId="2" applyFont="1" applyFill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22" fillId="0" borderId="11" xfId="3" applyFont="1" applyFill="1" applyBorder="1" applyAlignment="1">
      <alignment horizontal="center" vertical="center"/>
    </xf>
    <xf numFmtId="0" fontId="14" fillId="0" borderId="35" xfId="2" applyFont="1" applyFill="1" applyBorder="1" applyAlignment="1">
      <alignment horizontal="center" vertical="center"/>
    </xf>
    <xf numFmtId="0" fontId="14" fillId="0" borderId="36" xfId="2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14" fillId="0" borderId="11" xfId="3" quotePrefix="1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0" fillId="3" borderId="15" xfId="0" applyFill="1" applyBorder="1"/>
    <xf numFmtId="0" fontId="13" fillId="8" borderId="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</xf>
    <xf numFmtId="0" fontId="12" fillId="15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0" fillId="15" borderId="1" xfId="0" applyFont="1" applyFill="1" applyBorder="1" applyAlignment="1" applyProtection="1">
      <alignment horizontal="center"/>
    </xf>
    <xf numFmtId="0" fontId="12" fillId="5" borderId="8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/>
    </xf>
    <xf numFmtId="0" fontId="0" fillId="11" borderId="3" xfId="0" applyFill="1" applyBorder="1" applyAlignment="1" applyProtection="1">
      <alignment horizontal="center" wrapText="1"/>
    </xf>
    <xf numFmtId="0" fontId="0" fillId="11" borderId="2" xfId="0" applyFill="1" applyBorder="1" applyAlignment="1" applyProtection="1">
      <alignment horizontal="center" wrapText="1"/>
    </xf>
    <xf numFmtId="0" fontId="12" fillId="15" borderId="3" xfId="0" applyFont="1" applyFill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14" fontId="0" fillId="0" borderId="0" xfId="0" applyNumberFormat="1" applyFill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0" xfId="0" applyFont="1" applyAlignment="1" applyProtection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8" fillId="2" borderId="9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7" xfId="0" applyFill="1" applyBorder="1" applyAlignment="1" applyProtection="1">
      <alignment horizontal="center" wrapText="1"/>
      <protection locked="0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 applyProtection="1">
      <alignment horizontal="center" vertical="center"/>
    </xf>
    <xf numFmtId="0" fontId="23" fillId="15" borderId="1" xfId="0" applyFont="1" applyFill="1" applyBorder="1" applyAlignment="1" applyProtection="1">
      <alignment horizontal="center" vertical="center"/>
    </xf>
    <xf numFmtId="0" fontId="13" fillId="15" borderId="12" xfId="0" applyFont="1" applyFill="1" applyBorder="1" applyAlignment="1" applyProtection="1">
      <alignment horizontal="center" vertical="center" wrapText="1"/>
    </xf>
    <xf numFmtId="0" fontId="13" fillId="15" borderId="14" xfId="0" applyFont="1" applyFill="1" applyBorder="1" applyAlignment="1" applyProtection="1">
      <alignment horizontal="center" vertical="center" wrapText="1"/>
    </xf>
    <xf numFmtId="0" fontId="12" fillId="15" borderId="3" xfId="0" applyFont="1" applyFill="1" applyBorder="1" applyAlignment="1" applyProtection="1">
      <alignment horizontal="center" vertical="center"/>
    </xf>
    <xf numFmtId="0" fontId="12" fillId="15" borderId="11" xfId="0" applyFont="1" applyFill="1" applyBorder="1" applyAlignment="1" applyProtection="1">
      <alignment horizontal="center" vertical="center"/>
    </xf>
    <xf numFmtId="0" fontId="12" fillId="15" borderId="2" xfId="0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24" fillId="15" borderId="3" xfId="0" applyFont="1" applyFill="1" applyBorder="1" applyAlignment="1" applyProtection="1">
      <alignment horizontal="center"/>
    </xf>
    <xf numFmtId="0" fontId="24" fillId="15" borderId="11" xfId="0" applyFont="1" applyFill="1" applyBorder="1" applyAlignment="1" applyProtection="1">
      <alignment horizontal="center"/>
    </xf>
    <xf numFmtId="0" fontId="24" fillId="15" borderId="2" xfId="0" applyFont="1" applyFill="1" applyBorder="1" applyAlignment="1" applyProtection="1">
      <alignment horizontal="center"/>
    </xf>
    <xf numFmtId="0" fontId="13" fillId="15" borderId="1" xfId="0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/>
    </xf>
    <xf numFmtId="0" fontId="13" fillId="15" borderId="11" xfId="0" applyFont="1" applyFill="1" applyBorder="1" applyAlignment="1" applyProtection="1">
      <alignment horizontal="center"/>
    </xf>
    <xf numFmtId="0" fontId="13" fillId="15" borderId="2" xfId="0" applyFont="1" applyFill="1" applyBorder="1" applyAlignment="1" applyProtection="1">
      <alignment horizontal="center"/>
    </xf>
    <xf numFmtId="0" fontId="13" fillId="5" borderId="1" xfId="0" applyFont="1" applyFill="1" applyBorder="1" applyAlignment="1" applyProtection="1">
      <alignment horizontal="center" vertical="center"/>
    </xf>
    <xf numFmtId="0" fontId="13" fillId="15" borderId="9" xfId="0" applyFont="1" applyFill="1" applyBorder="1" applyAlignment="1" applyProtection="1">
      <alignment horizontal="center" vertical="center" wrapText="1"/>
    </xf>
    <xf numFmtId="0" fontId="13" fillId="15" borderId="6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horizontal="center" vertical="center"/>
    </xf>
    <xf numFmtId="0" fontId="12" fillId="18" borderId="25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2" xfId="2"/>
    <cellStyle name="Normal 2 3" xfId="3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</dxf>
    <dxf>
      <fill>
        <patternFill>
          <bgColor rgb="FFFF0000"/>
        </patternFill>
      </fill>
    </dxf>
    <dxf>
      <font>
        <color rgb="FF9C0006"/>
      </font>
    </dxf>
    <dxf>
      <font>
        <color rgb="FF9C0006"/>
      </font>
    </dxf>
    <dxf>
      <fill>
        <patternFill>
          <bgColor rgb="FFFF00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1"/>
      <tableStyleElement type="headerRow" dxfId="30"/>
    </tableStyle>
  </tableStyles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F703"/>
  <sheetViews>
    <sheetView rightToLeft="1" topLeftCell="AH1" workbookViewId="0">
      <pane ySplit="4" topLeftCell="A5" activePane="bottomLeft" state="frozen"/>
      <selection pane="bottomLeft" activeCell="BL6" sqref="BL6"/>
    </sheetView>
  </sheetViews>
  <sheetFormatPr defaultRowHeight="15"/>
  <cols>
    <col min="1" max="1" width="34.28515625" customWidth="1"/>
    <col min="2" max="2" width="11.28515625" customWidth="1"/>
    <col min="3" max="3" width="13.5703125" customWidth="1"/>
    <col min="4" max="4" width="10.140625" hidden="1" customWidth="1"/>
    <col min="5" max="5" width="24.5703125" customWidth="1"/>
    <col min="6" max="6" width="10.42578125" customWidth="1"/>
    <col min="7" max="7" width="10.5703125" hidden="1" customWidth="1"/>
    <col min="8" max="8" width="21.140625" bestFit="1" customWidth="1"/>
    <col min="9" max="9" width="12.42578125" customWidth="1"/>
    <col min="10" max="10" width="8" hidden="1" customWidth="1"/>
    <col min="11" max="11" width="8.85546875" customWidth="1"/>
    <col min="12" max="12" width="5.42578125" hidden="1" customWidth="1"/>
    <col min="13" max="13" width="9.140625" customWidth="1"/>
    <col min="14" max="14" width="4.42578125" hidden="1" customWidth="1"/>
    <col min="17" max="17" width="10" bestFit="1" customWidth="1"/>
    <col min="18" max="18" width="11" bestFit="1" customWidth="1"/>
    <col min="21" max="21" width="32" customWidth="1"/>
    <col min="22" max="22" width="8.7109375" customWidth="1"/>
    <col min="23" max="23" width="12.7109375" style="5" hidden="1" customWidth="1"/>
    <col min="24" max="24" width="14.85546875" customWidth="1"/>
    <col min="25" max="25" width="10.7109375" bestFit="1" customWidth="1"/>
    <col min="26" max="26" width="13.5703125" customWidth="1"/>
    <col min="27" max="27" width="7.140625" hidden="1" customWidth="1"/>
    <col min="28" max="28" width="5" customWidth="1"/>
    <col min="29" max="29" width="7.28515625" style="91" customWidth="1"/>
    <col min="30" max="30" width="18.28515625" bestFit="1" customWidth="1"/>
    <col min="31" max="31" width="18.5703125" bestFit="1" customWidth="1"/>
    <col min="32" max="32" width="14.42578125" customWidth="1"/>
    <col min="33" max="33" width="10.140625" hidden="1" customWidth="1"/>
    <col min="34" max="34" width="32.28515625" customWidth="1"/>
    <col min="35" max="35" width="12.7109375" bestFit="1" customWidth="1"/>
    <col min="36" max="36" width="16.42578125" customWidth="1"/>
    <col min="37" max="37" width="9.28515625" hidden="1" customWidth="1"/>
    <col min="38" max="38" width="13.5703125" customWidth="1"/>
    <col min="39" max="39" width="6.85546875" hidden="1" customWidth="1"/>
    <col min="40" max="40" width="12.5703125" customWidth="1"/>
    <col min="41" max="41" width="8.85546875" hidden="1" customWidth="1"/>
    <col min="42" max="42" width="5" customWidth="1"/>
    <col min="43" max="43" width="5.5703125" style="91" customWidth="1"/>
    <col min="44" max="44" width="7.140625" hidden="1" customWidth="1"/>
    <col min="45" max="45" width="5" customWidth="1"/>
    <col min="46" max="46" width="6.42578125" style="91" customWidth="1"/>
    <col min="47" max="47" width="4" hidden="1" customWidth="1"/>
    <col min="48" max="48" width="5" customWidth="1"/>
    <col min="49" max="49" width="4.7109375" style="91" customWidth="1"/>
    <col min="50" max="50" width="4.5703125" hidden="1" customWidth="1"/>
    <col min="51" max="51" width="5" customWidth="1"/>
    <col min="52" max="52" width="4.7109375" style="91" customWidth="1"/>
    <col min="53" max="53" width="2.5703125" hidden="1" customWidth="1"/>
    <col min="54" max="54" width="8.85546875" customWidth="1"/>
    <col min="55" max="55" width="9" hidden="1" customWidth="1"/>
    <col min="56" max="56" width="8.85546875" customWidth="1"/>
    <col min="57" max="57" width="10.5703125" hidden="1" customWidth="1"/>
    <col min="58" max="58" width="9" customWidth="1"/>
    <col min="59" max="59" width="1.7109375" hidden="1" customWidth="1"/>
    <col min="60" max="60" width="9" customWidth="1"/>
    <col min="61" max="61" width="2.140625" hidden="1" customWidth="1"/>
    <col min="63" max="63" width="2.28515625" hidden="1" customWidth="1"/>
    <col min="65" max="65" width="9" customWidth="1"/>
    <col min="66" max="66" width="2" hidden="1" customWidth="1"/>
    <col min="68" max="68" width="9" customWidth="1"/>
    <col min="69" max="69" width="1.85546875" hidden="1" customWidth="1"/>
    <col min="70" max="70" width="5" customWidth="1"/>
    <col min="71" max="71" width="6.42578125" style="91" customWidth="1"/>
    <col min="72" max="72" width="4.140625" hidden="1" customWidth="1"/>
    <col min="73" max="73" width="5" customWidth="1"/>
    <col min="74" max="74" width="6.42578125" style="91" customWidth="1"/>
    <col min="75" max="75" width="4" hidden="1" customWidth="1"/>
    <col min="76" max="76" width="5" customWidth="1"/>
    <col min="77" max="77" width="6.42578125" style="91" customWidth="1"/>
    <col min="78" max="78" width="3" hidden="1" customWidth="1"/>
    <col min="79" max="79" width="5" customWidth="1"/>
    <col min="80" max="80" width="6.42578125" style="91" customWidth="1"/>
    <col min="81" max="81" width="3.85546875" hidden="1" customWidth="1"/>
    <col min="82" max="82" width="5" customWidth="1"/>
    <col min="83" max="83" width="6.42578125" style="91" customWidth="1"/>
    <col min="84" max="84" width="3.28515625" hidden="1" customWidth="1"/>
    <col min="85" max="85" width="10.85546875" customWidth="1"/>
    <col min="86" max="86" width="6.85546875" hidden="1" customWidth="1"/>
    <col min="87" max="87" width="10.85546875" customWidth="1"/>
    <col min="88" max="88" width="5.42578125" hidden="1" customWidth="1"/>
    <col min="89" max="89" width="10.85546875" customWidth="1"/>
    <col min="90" max="90" width="7.42578125" hidden="1" customWidth="1"/>
    <col min="91" max="91" width="10.85546875" customWidth="1"/>
    <col min="92" max="92" width="5.5703125" hidden="1" customWidth="1"/>
    <col min="93" max="93" width="10.85546875" customWidth="1"/>
    <col min="94" max="94" width="8" hidden="1" customWidth="1"/>
    <col min="95" max="95" width="10.85546875" customWidth="1"/>
    <col min="96" max="96" width="8.7109375" hidden="1" customWidth="1"/>
    <col min="97" max="97" width="10.85546875" customWidth="1"/>
    <col min="98" max="98" width="5" hidden="1" customWidth="1"/>
    <col min="99" max="99" width="10.85546875" customWidth="1"/>
    <col min="100" max="100" width="4.42578125" hidden="1" customWidth="1"/>
    <col min="101" max="101" width="10.85546875" customWidth="1"/>
    <col min="102" max="102" width="5" hidden="1" customWidth="1"/>
    <col min="103" max="103" width="10.85546875" customWidth="1"/>
    <col min="104" max="104" width="5.85546875" hidden="1" customWidth="1"/>
    <col min="105" max="105" width="10.85546875" customWidth="1"/>
    <col min="106" max="106" width="2.7109375" hidden="1" customWidth="1"/>
    <col min="107" max="107" width="10.85546875" customWidth="1"/>
    <col min="108" max="108" width="5.42578125" hidden="1" customWidth="1"/>
    <col min="109" max="109" width="10.85546875" customWidth="1"/>
    <col min="110" max="110" width="7" hidden="1" customWidth="1"/>
    <col min="111" max="111" width="10.85546875" customWidth="1"/>
    <col min="112" max="112" width="6.28515625" hidden="1" customWidth="1"/>
    <col min="113" max="113" width="10.85546875" customWidth="1"/>
    <col min="114" max="114" width="4.42578125" hidden="1" customWidth="1"/>
    <col min="115" max="115" width="10.85546875" customWidth="1"/>
    <col min="116" max="116" width="3.7109375" hidden="1" customWidth="1"/>
    <col min="117" max="117" width="10.85546875" customWidth="1"/>
    <col min="118" max="118" width="4.5703125" hidden="1" customWidth="1"/>
    <col min="119" max="119" width="10.85546875" customWidth="1"/>
    <col min="120" max="120" width="5.85546875" hidden="1" customWidth="1"/>
    <col min="121" max="121" width="10.85546875" customWidth="1"/>
    <col min="122" max="122" width="4.140625" hidden="1" customWidth="1"/>
    <col min="123" max="123" width="10.85546875" customWidth="1"/>
    <col min="124" max="124" width="2.85546875" hidden="1" customWidth="1"/>
    <col min="125" max="125" width="10.85546875" customWidth="1"/>
    <col min="126" max="126" width="4.140625" hidden="1" customWidth="1"/>
    <col min="127" max="127" width="10.85546875" customWidth="1"/>
    <col min="128" max="128" width="5.140625" hidden="1" customWidth="1"/>
    <col min="130" max="130" width="9" customWidth="1"/>
    <col min="131" max="131" width="4.42578125" hidden="1" customWidth="1"/>
    <col min="133" max="133" width="9.140625" customWidth="1"/>
    <col min="134" max="134" width="3.85546875" hidden="1" customWidth="1"/>
    <col min="137" max="137" width="3.7109375" hidden="1" customWidth="1"/>
    <col min="140" max="140" width="3.7109375" hidden="1" customWidth="1"/>
    <col min="142" max="142" width="9" customWidth="1"/>
    <col min="143" max="143" width="3.28515625" hidden="1" customWidth="1"/>
    <col min="145" max="145" width="9.140625" customWidth="1"/>
    <col min="146" max="146" width="3.28515625" hidden="1" customWidth="1"/>
    <col min="148" max="148" width="9.140625" customWidth="1"/>
    <col min="149" max="149" width="2.7109375" hidden="1" customWidth="1"/>
    <col min="152" max="152" width="2.28515625" hidden="1" customWidth="1"/>
    <col min="153" max="153" width="5" customWidth="1"/>
    <col min="154" max="154" width="6.42578125" style="91" customWidth="1"/>
    <col min="155" max="155" width="4.85546875" hidden="1" customWidth="1"/>
    <col min="156" max="156" width="5" customWidth="1"/>
    <col min="157" max="157" width="6.42578125" style="91" customWidth="1"/>
    <col min="158" max="158" width="2.85546875" hidden="1" customWidth="1"/>
    <col min="159" max="159" width="5" customWidth="1"/>
    <col min="160" max="160" width="6.42578125" style="91" customWidth="1"/>
    <col min="161" max="161" width="2.42578125" hidden="1" customWidth="1"/>
    <col min="162" max="162" width="5" customWidth="1"/>
    <col min="163" max="163" width="6.42578125" style="91" customWidth="1"/>
    <col min="164" max="164" width="2.85546875" hidden="1" customWidth="1"/>
    <col min="165" max="165" width="5" customWidth="1"/>
    <col min="166" max="166" width="6.42578125" style="91" customWidth="1"/>
    <col min="167" max="167" width="2" hidden="1" customWidth="1"/>
    <col min="168" max="168" width="5" customWidth="1"/>
    <col min="169" max="169" width="6.42578125" style="91" customWidth="1"/>
    <col min="170" max="170" width="2.85546875" hidden="1" customWidth="1"/>
    <col min="171" max="171" width="9" customWidth="1"/>
    <col min="172" max="172" width="2.28515625" hidden="1" customWidth="1"/>
    <col min="174" max="174" width="2.28515625" hidden="1" customWidth="1"/>
    <col min="175" max="175" width="9" customWidth="1"/>
    <col min="176" max="176" width="2.7109375" hidden="1" customWidth="1"/>
    <col min="177" max="177" width="34.7109375" customWidth="1"/>
    <col min="178" max="178" width="27.28515625" customWidth="1"/>
    <col min="179" max="179" width="23" customWidth="1"/>
    <col min="180" max="180" width="15.85546875" bestFit="1" customWidth="1"/>
    <col min="181" max="181" width="23.85546875" customWidth="1"/>
    <col min="186" max="186" width="10.140625" customWidth="1"/>
    <col min="187" max="187" width="9.5703125" style="91" hidden="1" customWidth="1"/>
    <col min="188" max="188" width="13.140625" style="91" hidden="1" customWidth="1"/>
  </cols>
  <sheetData>
    <row r="1" spans="1:188" ht="21" customHeight="1">
      <c r="A1" s="193" t="s">
        <v>6205</v>
      </c>
      <c r="B1" s="194"/>
      <c r="C1" s="194"/>
      <c r="D1" s="194"/>
      <c r="E1" s="194"/>
      <c r="F1" s="194"/>
      <c r="G1" s="194"/>
      <c r="H1" s="194"/>
      <c r="I1" s="194"/>
      <c r="J1" s="195"/>
      <c r="K1" s="199" t="s">
        <v>6080</v>
      </c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3" t="s">
        <v>6084</v>
      </c>
      <c r="W1" s="194"/>
      <c r="X1" s="194"/>
      <c r="Y1" s="194"/>
      <c r="Z1" s="194"/>
      <c r="AA1" s="194"/>
      <c r="AB1" s="194"/>
      <c r="AC1" s="195"/>
      <c r="AD1" s="221" t="s">
        <v>6188</v>
      </c>
      <c r="AE1" s="222"/>
      <c r="AF1" s="208" t="s">
        <v>6085</v>
      </c>
      <c r="AG1" s="209"/>
      <c r="AH1" s="214"/>
      <c r="AI1" s="221" t="s">
        <v>6086</v>
      </c>
      <c r="AJ1" s="225"/>
      <c r="AK1" s="115"/>
      <c r="AL1" s="219" t="s">
        <v>9</v>
      </c>
      <c r="AM1" s="220"/>
      <c r="AN1" s="220"/>
      <c r="AO1" s="79"/>
      <c r="AP1" s="201" t="s">
        <v>6087</v>
      </c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3"/>
      <c r="BB1" s="208" t="s">
        <v>6088</v>
      </c>
      <c r="BC1" s="209"/>
      <c r="BD1" s="209"/>
      <c r="BE1" s="209"/>
      <c r="BF1" s="209"/>
      <c r="BG1" s="209"/>
      <c r="BH1" s="209"/>
      <c r="BI1" s="209"/>
      <c r="BJ1" s="209"/>
      <c r="BK1" s="79"/>
      <c r="BL1" s="200" t="s">
        <v>6089</v>
      </c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10" t="s">
        <v>6090</v>
      </c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81"/>
      <c r="DY1" s="201" t="s">
        <v>6091</v>
      </c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  <c r="ES1" s="202"/>
      <c r="ET1" s="202"/>
      <c r="EU1" s="202"/>
      <c r="EV1" s="203"/>
      <c r="EW1" s="210" t="s">
        <v>6092</v>
      </c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110"/>
      <c r="FN1" s="81"/>
      <c r="FO1" s="199" t="s">
        <v>6093</v>
      </c>
      <c r="FP1" s="199"/>
      <c r="FQ1" s="199"/>
      <c r="FR1" s="199"/>
      <c r="FS1" s="199"/>
      <c r="FT1" s="199"/>
      <c r="FW1" s="189" t="s">
        <v>6094</v>
      </c>
      <c r="FX1" s="189"/>
      <c r="FY1" s="189"/>
    </row>
    <row r="2" spans="1:188" s="6" customFormat="1" ht="33.75" customHeight="1">
      <c r="A2" s="196"/>
      <c r="B2" s="197"/>
      <c r="C2" s="197"/>
      <c r="D2" s="197"/>
      <c r="E2" s="197"/>
      <c r="F2" s="197"/>
      <c r="G2" s="197"/>
      <c r="H2" s="197"/>
      <c r="I2" s="197"/>
      <c r="J2" s="198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6"/>
      <c r="W2" s="197"/>
      <c r="X2" s="197"/>
      <c r="Y2" s="197"/>
      <c r="Z2" s="197"/>
      <c r="AA2" s="197"/>
      <c r="AB2" s="197"/>
      <c r="AC2" s="198"/>
      <c r="AD2" s="223"/>
      <c r="AE2" s="224"/>
      <c r="AF2" s="215" t="str">
        <f>IF(AND($AF$4="الدولة",$AI$4&gt;0),"اذا كانت الدولة هي المالك يجب ان يكون الايجار = صفر","")</f>
        <v/>
      </c>
      <c r="AG2" s="215"/>
      <c r="AH2" s="215"/>
      <c r="AI2" s="226"/>
      <c r="AJ2" s="226"/>
      <c r="AK2" s="116"/>
      <c r="AL2" s="218" t="str">
        <f>IF(AND(AL4=0,AN4=0),"ادخل بناء واحد على الأقل","")</f>
        <v>ادخل بناء واحد على الأقل</v>
      </c>
      <c r="AM2" s="218"/>
      <c r="AN2" s="218"/>
      <c r="AO2" s="80"/>
      <c r="AP2" s="204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6"/>
      <c r="BB2" s="216" t="e">
        <f>IF(AND(C4="رسمي",$BJ$4="نعم",OR($BB$4="نعم",$BD$4="نعم",$BF$4="نعم")),"خطأ في المراحل",IF(OR(AND($BD$7&gt;0,$BB$4&lt;&gt;"نعم"),AND($BD$8&gt;0,$BD$4&lt;&gt;"نعم"),AND($BD$9&gt;0,$BF$4&lt;&gt;"نعم"),AND($BD$10&gt;0,$BH$4&lt;&gt;"نعم"),AND($BD$11&gt;0,$BJ$4&lt;&gt;"نعم")),"هذه المرحلة تضم طلاباً لا يمكن الغاؤها",""))</f>
        <v>#REF!</v>
      </c>
      <c r="BC2" s="217"/>
      <c r="BD2" s="217"/>
      <c r="BE2" s="217"/>
      <c r="BF2" s="217"/>
      <c r="BG2" s="217"/>
      <c r="BH2" s="217"/>
      <c r="BI2" s="217"/>
      <c r="BJ2" s="217"/>
      <c r="BK2" s="80"/>
      <c r="BL2" s="183" t="s">
        <v>6126</v>
      </c>
      <c r="BM2" s="184"/>
      <c r="BN2" s="185"/>
      <c r="BO2" s="183" t="s">
        <v>6127</v>
      </c>
      <c r="BP2" s="184"/>
      <c r="BQ2" s="185"/>
      <c r="BR2" s="183" t="s">
        <v>6128</v>
      </c>
      <c r="BS2" s="184"/>
      <c r="BT2" s="185"/>
      <c r="BU2" s="183" t="s">
        <v>6129</v>
      </c>
      <c r="BV2" s="184"/>
      <c r="BW2" s="185"/>
      <c r="BX2" s="183" t="s">
        <v>6130</v>
      </c>
      <c r="BY2" s="184"/>
      <c r="BZ2" s="185"/>
      <c r="CA2" s="183" t="s">
        <v>6131</v>
      </c>
      <c r="CB2" s="184"/>
      <c r="CC2" s="185"/>
      <c r="CD2" s="183" t="s">
        <v>6132</v>
      </c>
      <c r="CE2" s="184"/>
      <c r="CF2" s="185"/>
      <c r="CG2" s="86" t="s">
        <v>6585</v>
      </c>
      <c r="CH2" s="86" t="s">
        <v>6546</v>
      </c>
      <c r="CI2" s="86" t="s">
        <v>6584</v>
      </c>
      <c r="CJ2" s="86" t="s">
        <v>6547</v>
      </c>
      <c r="CK2" s="86" t="s">
        <v>6567</v>
      </c>
      <c r="CL2" s="86" t="s">
        <v>6548</v>
      </c>
      <c r="CM2" s="86" t="s">
        <v>6568</v>
      </c>
      <c r="CN2" s="86" t="s">
        <v>6549</v>
      </c>
      <c r="CO2" s="86" t="s">
        <v>6569</v>
      </c>
      <c r="CP2" s="86" t="s">
        <v>6550</v>
      </c>
      <c r="CQ2" s="86" t="s">
        <v>6583</v>
      </c>
      <c r="CR2" s="86" t="s">
        <v>6551</v>
      </c>
      <c r="CS2" s="86" t="s">
        <v>6567</v>
      </c>
      <c r="CT2" s="86" t="s">
        <v>6552</v>
      </c>
      <c r="CU2" s="86" t="s">
        <v>6570</v>
      </c>
      <c r="CV2" s="86" t="s">
        <v>6553</v>
      </c>
      <c r="CW2" s="86" t="s">
        <v>6571</v>
      </c>
      <c r="CX2" s="86" t="s">
        <v>6554</v>
      </c>
      <c r="CY2" s="86" t="s">
        <v>6572</v>
      </c>
      <c r="CZ2" s="86" t="s">
        <v>6555</v>
      </c>
      <c r="DA2" s="86" t="s">
        <v>6573</v>
      </c>
      <c r="DB2" s="86" t="s">
        <v>6556</v>
      </c>
      <c r="DC2" s="86" t="s">
        <v>6574</v>
      </c>
      <c r="DD2" s="86" t="s">
        <v>6557</v>
      </c>
      <c r="DE2" s="86" t="s">
        <v>6572</v>
      </c>
      <c r="DF2" s="86" t="s">
        <v>6558</v>
      </c>
      <c r="DG2" s="86" t="s">
        <v>6572</v>
      </c>
      <c r="DH2" s="86" t="s">
        <v>6559</v>
      </c>
      <c r="DI2" s="86" t="s">
        <v>6572</v>
      </c>
      <c r="DJ2" s="86" t="s">
        <v>6560</v>
      </c>
      <c r="DK2" s="86" t="s">
        <v>6567</v>
      </c>
      <c r="DL2" s="86" t="s">
        <v>6561</v>
      </c>
      <c r="DM2" s="86" t="s">
        <v>6571</v>
      </c>
      <c r="DN2" s="86" t="s">
        <v>6562</v>
      </c>
      <c r="DO2" s="86" t="s">
        <v>6574</v>
      </c>
      <c r="DP2" s="86" t="s">
        <v>6563</v>
      </c>
      <c r="DQ2" s="86" t="s">
        <v>6574</v>
      </c>
      <c r="DR2" s="86" t="s">
        <v>6564</v>
      </c>
      <c r="DS2" s="86" t="s">
        <v>6571</v>
      </c>
      <c r="DT2" s="86" t="s">
        <v>6565</v>
      </c>
      <c r="DU2" s="86" t="s">
        <v>6574</v>
      </c>
      <c r="DV2" s="86" t="s">
        <v>6566</v>
      </c>
      <c r="DW2" s="86" t="s">
        <v>6572</v>
      </c>
      <c r="DX2" s="82"/>
      <c r="DY2" s="190" t="s">
        <v>6575</v>
      </c>
      <c r="DZ2" s="191"/>
      <c r="EA2" s="192"/>
      <c r="EB2" s="190" t="s">
        <v>6576</v>
      </c>
      <c r="EC2" s="191"/>
      <c r="ED2" s="192"/>
      <c r="EE2" s="190" t="s">
        <v>6577</v>
      </c>
      <c r="EF2" s="191"/>
      <c r="EG2" s="192"/>
      <c r="EH2" s="190" t="s">
        <v>6578</v>
      </c>
      <c r="EI2" s="191"/>
      <c r="EJ2" s="192"/>
      <c r="EK2" s="190" t="s">
        <v>6579</v>
      </c>
      <c r="EL2" s="191"/>
      <c r="EM2" s="192"/>
      <c r="EN2" s="190" t="s">
        <v>6580</v>
      </c>
      <c r="EO2" s="191"/>
      <c r="EP2" s="192"/>
      <c r="EQ2" s="190" t="s">
        <v>6581</v>
      </c>
      <c r="ER2" s="191"/>
      <c r="ES2" s="192"/>
      <c r="ET2" s="207" t="s">
        <v>6582</v>
      </c>
      <c r="EU2" s="207"/>
      <c r="EV2" s="207"/>
      <c r="EW2" s="212" t="str">
        <f>IF(AND($FF$4="نعم",$FL$4="نعم"),"الانترنت مفتوحة وغير مفتوحة","")</f>
        <v/>
      </c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111"/>
      <c r="FN2" s="82"/>
      <c r="FO2" s="199"/>
      <c r="FP2" s="199"/>
      <c r="FQ2" s="199"/>
      <c r="FR2" s="199"/>
      <c r="FS2" s="199"/>
      <c r="FT2" s="199"/>
      <c r="FU2" s="7"/>
      <c r="FV2" s="8"/>
      <c r="FW2" s="189"/>
      <c r="FX2" s="189"/>
      <c r="FY2" s="189"/>
    </row>
    <row r="3" spans="1:188" s="6" customFormat="1" ht="43.5" customHeight="1">
      <c r="A3" s="9" t="s">
        <v>0</v>
      </c>
      <c r="B3" s="9" t="s">
        <v>6545</v>
      </c>
      <c r="C3" s="9" t="s">
        <v>6075</v>
      </c>
      <c r="D3" s="9" t="s">
        <v>6076</v>
      </c>
      <c r="E3" s="9" t="s">
        <v>6077</v>
      </c>
      <c r="F3" s="9" t="s">
        <v>6078</v>
      </c>
      <c r="G3" s="9" t="s">
        <v>6079</v>
      </c>
      <c r="H3" s="9" t="s">
        <v>6081</v>
      </c>
      <c r="I3" s="9" t="s">
        <v>6082</v>
      </c>
      <c r="J3" s="11" t="s">
        <v>6083</v>
      </c>
      <c r="K3" s="10" t="s">
        <v>6095</v>
      </c>
      <c r="L3" s="10" t="s">
        <v>6096</v>
      </c>
      <c r="M3" s="10" t="s">
        <v>2842</v>
      </c>
      <c r="N3" s="10" t="s">
        <v>6097</v>
      </c>
      <c r="O3" s="10" t="s">
        <v>6098</v>
      </c>
      <c r="P3" s="10" t="s">
        <v>6099</v>
      </c>
      <c r="Q3" s="10" t="s">
        <v>6100</v>
      </c>
      <c r="R3" s="10" t="s">
        <v>6101</v>
      </c>
      <c r="S3" s="10" t="s">
        <v>6102</v>
      </c>
      <c r="T3" s="10" t="s">
        <v>6103</v>
      </c>
      <c r="U3" s="10" t="s">
        <v>6104</v>
      </c>
      <c r="V3" s="9" t="s">
        <v>6105</v>
      </c>
      <c r="W3" s="12" t="s">
        <v>6106</v>
      </c>
      <c r="X3" s="9" t="s">
        <v>6107</v>
      </c>
      <c r="Y3" s="9" t="s">
        <v>6108</v>
      </c>
      <c r="Z3" s="87" t="s">
        <v>6109</v>
      </c>
      <c r="AA3" s="9" t="s">
        <v>6110</v>
      </c>
      <c r="AB3" s="177" t="s">
        <v>6111</v>
      </c>
      <c r="AC3" s="178"/>
      <c r="AD3" s="10" t="s">
        <v>6112</v>
      </c>
      <c r="AE3" s="10" t="s">
        <v>6113</v>
      </c>
      <c r="AF3" s="9" t="s">
        <v>6114</v>
      </c>
      <c r="AG3" s="9" t="s">
        <v>6115</v>
      </c>
      <c r="AH3" s="9" t="s">
        <v>6116</v>
      </c>
      <c r="AI3" s="10" t="s">
        <v>6196</v>
      </c>
      <c r="AJ3" s="10" t="s">
        <v>6117</v>
      </c>
      <c r="AK3" s="10" t="s">
        <v>6118</v>
      </c>
      <c r="AL3" s="179" t="s">
        <v>6590</v>
      </c>
      <c r="AM3" s="180"/>
      <c r="AN3" s="179" t="s">
        <v>6591</v>
      </c>
      <c r="AO3" s="180"/>
      <c r="AP3" s="183" t="s">
        <v>6119</v>
      </c>
      <c r="AQ3" s="184"/>
      <c r="AR3" s="185"/>
      <c r="AS3" s="186" t="s">
        <v>6589</v>
      </c>
      <c r="AT3" s="187"/>
      <c r="AU3" s="188"/>
      <c r="AV3" s="183" t="s">
        <v>6120</v>
      </c>
      <c r="AW3" s="184"/>
      <c r="AX3" s="185"/>
      <c r="AY3" s="183" t="s">
        <v>6121</v>
      </c>
      <c r="AZ3" s="184"/>
      <c r="BA3" s="185"/>
      <c r="BB3" s="181" t="s">
        <v>1680</v>
      </c>
      <c r="BC3" s="182"/>
      <c r="BD3" s="181" t="s">
        <v>6122</v>
      </c>
      <c r="BE3" s="182"/>
      <c r="BF3" s="181" t="s">
        <v>6123</v>
      </c>
      <c r="BG3" s="182"/>
      <c r="BH3" s="181" t="s">
        <v>6124</v>
      </c>
      <c r="BI3" s="182"/>
      <c r="BJ3" s="181" t="s">
        <v>6125</v>
      </c>
      <c r="BK3" s="182"/>
      <c r="BL3" s="10" t="s">
        <v>6167</v>
      </c>
      <c r="BM3" s="183" t="s">
        <v>6168</v>
      </c>
      <c r="BN3" s="185"/>
      <c r="BO3" s="10" t="s">
        <v>6167</v>
      </c>
      <c r="BP3" s="183" t="s">
        <v>6168</v>
      </c>
      <c r="BQ3" s="185"/>
      <c r="BR3" s="183"/>
      <c r="BS3" s="184"/>
      <c r="BT3" s="185"/>
      <c r="BU3" s="183"/>
      <c r="BV3" s="184"/>
      <c r="BW3" s="185"/>
      <c r="BX3" s="183"/>
      <c r="BY3" s="184"/>
      <c r="BZ3" s="185"/>
      <c r="CA3" s="183"/>
      <c r="CB3" s="184"/>
      <c r="CC3" s="185"/>
      <c r="CD3" s="183"/>
      <c r="CE3" s="184"/>
      <c r="CF3" s="185"/>
      <c r="CG3" s="179" t="s">
        <v>6133</v>
      </c>
      <c r="CH3" s="180"/>
      <c r="CI3" s="84" t="s">
        <v>6134</v>
      </c>
      <c r="CJ3" s="85"/>
      <c r="CK3" s="85" t="s">
        <v>6135</v>
      </c>
      <c r="CL3" s="85"/>
      <c r="CM3" s="85" t="s">
        <v>6136</v>
      </c>
      <c r="CN3" s="85"/>
      <c r="CO3" s="85" t="s">
        <v>6137</v>
      </c>
      <c r="CP3" s="85"/>
      <c r="CQ3" s="85" t="s">
        <v>6138</v>
      </c>
      <c r="CR3" s="85"/>
      <c r="CS3" s="85" t="s">
        <v>6139</v>
      </c>
      <c r="CT3" s="85"/>
      <c r="CU3" s="85" t="s">
        <v>6140</v>
      </c>
      <c r="CV3" s="85"/>
      <c r="CW3" s="85" t="s">
        <v>6141</v>
      </c>
      <c r="CX3" s="85"/>
      <c r="CY3" s="85" t="s">
        <v>6142</v>
      </c>
      <c r="CZ3" s="85"/>
      <c r="DA3" s="85" t="s">
        <v>6143</v>
      </c>
      <c r="DB3" s="85"/>
      <c r="DC3" s="85" t="s">
        <v>6144</v>
      </c>
      <c r="DD3" s="85"/>
      <c r="DE3" s="85" t="s">
        <v>6145</v>
      </c>
      <c r="DF3" s="85"/>
      <c r="DG3" s="85" t="s">
        <v>6146</v>
      </c>
      <c r="DH3" s="85"/>
      <c r="DI3" s="85" t="s">
        <v>6147</v>
      </c>
      <c r="DJ3" s="85"/>
      <c r="DK3" s="85" t="s">
        <v>6148</v>
      </c>
      <c r="DL3" s="85"/>
      <c r="DM3" s="85" t="s">
        <v>6149</v>
      </c>
      <c r="DN3" s="85"/>
      <c r="DO3" s="85" t="s">
        <v>1670</v>
      </c>
      <c r="DP3" s="85"/>
      <c r="DQ3" s="85" t="s">
        <v>6150</v>
      </c>
      <c r="DR3" s="85"/>
      <c r="DS3" s="85" t="s">
        <v>6151</v>
      </c>
      <c r="DT3" s="85"/>
      <c r="DU3" s="85" t="s">
        <v>6152</v>
      </c>
      <c r="DV3" s="85"/>
      <c r="DW3" s="85" t="s">
        <v>6153</v>
      </c>
      <c r="DX3" s="42"/>
      <c r="DY3" s="10" t="s">
        <v>6169</v>
      </c>
      <c r="DZ3" s="43" t="s">
        <v>6170</v>
      </c>
      <c r="EA3" s="43"/>
      <c r="EB3" s="10" t="s">
        <v>6169</v>
      </c>
      <c r="EC3" s="43" t="s">
        <v>6170</v>
      </c>
      <c r="ED3" s="43"/>
      <c r="EE3" s="10" t="s">
        <v>6169</v>
      </c>
      <c r="EF3" s="43" t="s">
        <v>6170</v>
      </c>
      <c r="EG3" s="43"/>
      <c r="EH3" s="10" t="s">
        <v>6169</v>
      </c>
      <c r="EI3" s="43" t="s">
        <v>6170</v>
      </c>
      <c r="EJ3" s="43"/>
      <c r="EK3" s="10" t="s">
        <v>6169</v>
      </c>
      <c r="EL3" s="43" t="s">
        <v>6170</v>
      </c>
      <c r="EM3" s="43"/>
      <c r="EN3" s="10" t="s">
        <v>6169</v>
      </c>
      <c r="EO3" s="43" t="s">
        <v>6170</v>
      </c>
      <c r="EP3" s="43"/>
      <c r="EQ3" s="10" t="s">
        <v>6169</v>
      </c>
      <c r="ER3" s="43" t="s">
        <v>6170</v>
      </c>
      <c r="ES3" s="43"/>
      <c r="ET3" s="10" t="s">
        <v>6169</v>
      </c>
      <c r="EU3" s="43" t="s">
        <v>6170</v>
      </c>
      <c r="EV3" s="44"/>
      <c r="EW3" s="175" t="s">
        <v>6154</v>
      </c>
      <c r="EX3" s="176"/>
      <c r="EY3" s="45"/>
      <c r="EZ3" s="175" t="s">
        <v>6155</v>
      </c>
      <c r="FA3" s="176"/>
      <c r="FB3" s="46"/>
      <c r="FC3" s="175" t="s">
        <v>6156</v>
      </c>
      <c r="FD3" s="176"/>
      <c r="FE3" s="46"/>
      <c r="FF3" s="175" t="s">
        <v>6157</v>
      </c>
      <c r="FG3" s="176"/>
      <c r="FH3" s="46"/>
      <c r="FI3" s="175" t="s">
        <v>6158</v>
      </c>
      <c r="FJ3" s="176"/>
      <c r="FK3" s="46"/>
      <c r="FL3" s="175" t="s">
        <v>6159</v>
      </c>
      <c r="FM3" s="176"/>
      <c r="FN3" s="46"/>
      <c r="FO3" s="14" t="s">
        <v>6160</v>
      </c>
      <c r="FP3" s="14"/>
      <c r="FQ3" s="15" t="s">
        <v>6161</v>
      </c>
      <c r="FR3" s="15"/>
      <c r="FS3" s="15" t="s">
        <v>6162</v>
      </c>
      <c r="FT3" s="41"/>
      <c r="FU3" s="13" t="s">
        <v>6163</v>
      </c>
      <c r="FV3" s="9" t="s">
        <v>6164</v>
      </c>
      <c r="FW3" s="16" t="s">
        <v>1</v>
      </c>
      <c r="FX3" s="16" t="s">
        <v>6165</v>
      </c>
      <c r="FY3" s="16" t="s">
        <v>6166</v>
      </c>
    </row>
    <row r="4" spans="1:188" ht="18" customHeight="1">
      <c r="A4" s="69"/>
      <c r="B4" s="69"/>
      <c r="C4" s="89"/>
      <c r="D4" s="1" t="str">
        <f>IFERROR(VLOOKUP(C4,PARAM_SECTEUR,2,FALSE),"")</f>
        <v/>
      </c>
      <c r="E4" s="72"/>
      <c r="F4" s="72"/>
      <c r="G4" s="1" t="str">
        <f>IFERROR(VLOOKUP(F4,PARAM_GENRE,2,FALSE),"")</f>
        <v/>
      </c>
      <c r="H4" s="73"/>
      <c r="I4" s="72"/>
      <c r="J4" s="1" t="str">
        <f>IFERROR(VLOOKUP(I4,PARAM_HORAIRE,2,FALSE),"")</f>
        <v/>
      </c>
      <c r="K4" s="72"/>
      <c r="L4" s="1" t="str">
        <f>IFERROR(VLOOKUP(K4,REGION_KADAA_ADD,2,FALSE),"")</f>
        <v/>
      </c>
      <c r="M4" s="72"/>
      <c r="N4" s="1" t="str">
        <f>IFERROR(VLOOKUP(M4,REGION_BALDA_ADD,2,FALSE),"")</f>
        <v/>
      </c>
      <c r="O4" s="72"/>
      <c r="P4" s="72"/>
      <c r="Q4" s="83"/>
      <c r="R4" s="83"/>
      <c r="S4" s="83"/>
      <c r="T4" s="83"/>
      <c r="U4" s="74"/>
      <c r="V4" s="72"/>
      <c r="W4" s="17" t="str">
        <f>IFERROR(VLOOKUP(V4,PARAM_DOC_ETAB,2,FALSE),"")</f>
        <v/>
      </c>
      <c r="X4" s="73"/>
      <c r="Y4" s="75"/>
      <c r="Z4" s="72"/>
      <c r="AA4" s="1" t="str">
        <f>IFERROR(VLOOKUP(Z4,PARAM_DIP_EXT,2,FALSE),"")</f>
        <v/>
      </c>
      <c r="AB4" s="112" t="s">
        <v>6187</v>
      </c>
      <c r="AC4" s="113"/>
      <c r="AD4" s="72"/>
      <c r="AE4" s="72"/>
      <c r="AF4" s="72"/>
      <c r="AG4" s="1" t="str">
        <f>IFERROR(VLOOKUP(AF4,PARAM_TYPE_PROP,2,FALSE),"")</f>
        <v/>
      </c>
      <c r="AH4" s="72"/>
      <c r="AI4" s="72"/>
      <c r="AJ4" s="72"/>
      <c r="AK4" s="1" t="str">
        <f>IFERROR(VLOOKUP(AJ4,PARAM_PAI_LOYER,2,FALSE),"")</f>
        <v/>
      </c>
      <c r="AL4" s="108"/>
      <c r="AM4" s="1">
        <v>2</v>
      </c>
      <c r="AN4" s="108"/>
      <c r="AO4" s="1">
        <v>1</v>
      </c>
      <c r="AP4" s="112" t="s">
        <v>6187</v>
      </c>
      <c r="AQ4" s="113"/>
      <c r="AR4" s="1">
        <v>2</v>
      </c>
      <c r="AS4" s="112"/>
      <c r="AT4" s="113"/>
      <c r="AU4" s="1">
        <v>3</v>
      </c>
      <c r="AV4" s="112"/>
      <c r="AW4" s="113"/>
      <c r="AX4" s="1">
        <v>4</v>
      </c>
      <c r="AY4" s="112"/>
      <c r="AZ4" s="113"/>
      <c r="BA4" s="1">
        <v>1</v>
      </c>
      <c r="BB4" s="72" t="s">
        <v>6186</v>
      </c>
      <c r="BC4" s="1">
        <v>1</v>
      </c>
      <c r="BD4" s="72" t="s">
        <v>6186</v>
      </c>
      <c r="BE4" s="1"/>
      <c r="BF4" s="72" t="s">
        <v>6186</v>
      </c>
      <c r="BG4" s="1">
        <v>3</v>
      </c>
      <c r="BH4" s="72" t="s">
        <v>6186</v>
      </c>
      <c r="BI4" s="1">
        <v>4</v>
      </c>
      <c r="BJ4" s="72" t="s">
        <v>6186</v>
      </c>
      <c r="BK4" s="1">
        <v>5</v>
      </c>
      <c r="BL4" s="72" t="s">
        <v>6186</v>
      </c>
      <c r="BM4" s="72"/>
      <c r="BN4" s="1">
        <v>2</v>
      </c>
      <c r="BO4" s="72" t="s">
        <v>6186</v>
      </c>
      <c r="BP4" s="72"/>
      <c r="BQ4" s="1">
        <v>3</v>
      </c>
      <c r="BR4" s="112" t="s">
        <v>6187</v>
      </c>
      <c r="BS4" s="113"/>
      <c r="BT4" s="1">
        <v>4</v>
      </c>
      <c r="BU4" s="112" t="s">
        <v>6187</v>
      </c>
      <c r="BV4" s="113" t="str">
        <f>IF(BU4&lt;&gt;"",IF(BU4="كلا","كلا","نعم"),"كلا")</f>
        <v>كلا</v>
      </c>
      <c r="BW4" s="1">
        <v>5</v>
      </c>
      <c r="BX4" s="112" t="s">
        <v>6187</v>
      </c>
      <c r="BY4" s="113" t="str">
        <f>IF(BX4&lt;&gt;"",IF(BX4="كلا","كلا","نعم"),"كلا")</f>
        <v>كلا</v>
      </c>
      <c r="BZ4" s="1">
        <v>6</v>
      </c>
      <c r="CA4" s="112" t="s">
        <v>6187</v>
      </c>
      <c r="CB4" s="113" t="str">
        <f>IF(CA4&lt;&gt;"",IF(CA4="كلا","كلا","نعم"),"كلا")</f>
        <v>كلا</v>
      </c>
      <c r="CC4" s="1">
        <v>7</v>
      </c>
      <c r="CD4" s="112" t="s">
        <v>6187</v>
      </c>
      <c r="CE4" s="113" t="str">
        <f>IF(CD4&lt;&gt;"",IF(CD4="كلا","كلا","نعم"),"كلا")</f>
        <v>كلا</v>
      </c>
      <c r="CF4" s="1">
        <v>8</v>
      </c>
      <c r="CG4" s="72"/>
      <c r="CH4" s="1">
        <v>21</v>
      </c>
      <c r="CI4" s="72"/>
      <c r="CJ4" s="1">
        <v>22</v>
      </c>
      <c r="CK4" s="72"/>
      <c r="CL4" s="1">
        <v>15</v>
      </c>
      <c r="CM4" s="72"/>
      <c r="CN4" s="1">
        <v>6</v>
      </c>
      <c r="CO4" s="76"/>
      <c r="CP4" s="18">
        <v>31</v>
      </c>
      <c r="CQ4" s="72"/>
      <c r="CR4" s="1">
        <v>1</v>
      </c>
      <c r="CS4" s="72"/>
      <c r="CT4" s="1">
        <v>14</v>
      </c>
      <c r="CU4" s="72"/>
      <c r="CV4" s="1">
        <v>32</v>
      </c>
      <c r="CW4" s="72"/>
      <c r="CX4" s="1">
        <v>7</v>
      </c>
      <c r="CY4" s="72"/>
      <c r="CZ4" s="1">
        <v>10</v>
      </c>
      <c r="DA4" s="72"/>
      <c r="DB4" s="1">
        <v>2</v>
      </c>
      <c r="DC4" s="72"/>
      <c r="DD4" s="1">
        <v>35</v>
      </c>
      <c r="DE4" s="72"/>
      <c r="DF4" s="1">
        <v>4</v>
      </c>
      <c r="DG4" s="72"/>
      <c r="DH4" s="1">
        <v>3</v>
      </c>
      <c r="DI4" s="72"/>
      <c r="DJ4" s="1">
        <v>5</v>
      </c>
      <c r="DK4" s="72"/>
      <c r="DL4" s="1">
        <v>13</v>
      </c>
      <c r="DM4" s="72"/>
      <c r="DN4" s="1">
        <v>34</v>
      </c>
      <c r="DO4" s="72"/>
      <c r="DP4" s="1">
        <v>11</v>
      </c>
      <c r="DQ4" s="72"/>
      <c r="DR4" s="1">
        <v>33</v>
      </c>
      <c r="DS4" s="72"/>
      <c r="DT4" s="1">
        <v>9</v>
      </c>
      <c r="DU4" s="72"/>
      <c r="DV4" s="1">
        <v>8</v>
      </c>
      <c r="DW4" s="72"/>
      <c r="DX4" s="1">
        <v>12</v>
      </c>
      <c r="DY4" s="93"/>
      <c r="DZ4" s="108"/>
      <c r="EA4" s="109">
        <v>1</v>
      </c>
      <c r="EB4" s="108"/>
      <c r="EC4" s="108"/>
      <c r="ED4" s="109">
        <v>2</v>
      </c>
      <c r="EE4" s="108"/>
      <c r="EF4" s="108"/>
      <c r="EG4" s="109">
        <v>3</v>
      </c>
      <c r="EH4" s="108"/>
      <c r="EI4" s="108"/>
      <c r="EJ4" s="109">
        <v>7</v>
      </c>
      <c r="EK4" s="108"/>
      <c r="EL4" s="108"/>
      <c r="EM4" s="109">
        <v>5</v>
      </c>
      <c r="EN4" s="108"/>
      <c r="EO4" s="108"/>
      <c r="EP4" s="109">
        <v>4</v>
      </c>
      <c r="EQ4" s="108"/>
      <c r="ER4" s="108"/>
      <c r="ES4" s="109">
        <v>6</v>
      </c>
      <c r="ET4" s="108"/>
      <c r="EU4" s="108"/>
      <c r="EV4" s="1">
        <v>8</v>
      </c>
      <c r="EW4" s="112" t="s">
        <v>6186</v>
      </c>
      <c r="EX4" s="113" t="str">
        <f>IF(EW4&lt;&gt;"",IF(EW4="كلا","كلا","نعم"),"كلا")</f>
        <v>نعم</v>
      </c>
      <c r="EY4" s="1">
        <v>1</v>
      </c>
      <c r="EZ4" s="112" t="s">
        <v>6187</v>
      </c>
      <c r="FA4" s="113" t="str">
        <f>IF(EZ4&lt;&gt;"",IF(EZ4="كلا","كلا","نعم"),"كلا")</f>
        <v>كلا</v>
      </c>
      <c r="FB4" s="1">
        <v>6</v>
      </c>
      <c r="FC4" s="112" t="s">
        <v>6187</v>
      </c>
      <c r="FD4" s="113" t="str">
        <f>IF(FC4&lt;&gt;"",IF(FC4="كلا","كلا","نعم"),"كلا")</f>
        <v>كلا</v>
      </c>
      <c r="FE4" s="1">
        <v>3</v>
      </c>
      <c r="FF4" s="112" t="s">
        <v>6187</v>
      </c>
      <c r="FG4" s="113" t="str">
        <f>IF(FF4&lt;&gt;"",IF(FF4="كلا","كلا","نعم"),"كلا")</f>
        <v>كلا</v>
      </c>
      <c r="FH4" s="1">
        <v>5</v>
      </c>
      <c r="FI4" s="112" t="s">
        <v>6187</v>
      </c>
      <c r="FJ4" s="113" t="str">
        <f>IF(FI4&lt;&gt;"",IF(FI4="كلا","كلا","نعم"),"كلا")</f>
        <v>كلا</v>
      </c>
      <c r="FK4" s="1">
        <v>2</v>
      </c>
      <c r="FL4" s="112" t="s">
        <v>6187</v>
      </c>
      <c r="FM4" s="113" t="str">
        <f>IF(FL4&lt;&gt;"",IF(FL4="كلا","كلا","نعم"),"كلا")</f>
        <v>كلا</v>
      </c>
      <c r="FN4" s="1">
        <v>4</v>
      </c>
      <c r="FO4" s="72"/>
      <c r="FP4" s="1">
        <v>1</v>
      </c>
      <c r="FQ4" s="72"/>
      <c r="FR4" s="1">
        <v>2</v>
      </c>
      <c r="FS4" s="72"/>
      <c r="FT4" s="1">
        <v>3</v>
      </c>
      <c r="FU4" s="74"/>
      <c r="FV4" s="74"/>
      <c r="FW4" s="72"/>
      <c r="FX4" s="83"/>
      <c r="FY4" s="74"/>
    </row>
    <row r="5" spans="1:188">
      <c r="FU5" s="26"/>
      <c r="GE5" s="52" t="s">
        <v>6521</v>
      </c>
    </row>
    <row r="6" spans="1:188" ht="19.5" customHeight="1">
      <c r="FV6" s="26"/>
      <c r="GE6" s="29" t="s">
        <v>6138</v>
      </c>
      <c r="GF6" s="90">
        <v>250</v>
      </c>
    </row>
    <row r="7" spans="1:188" hidden="1">
      <c r="BB7" t="s">
        <v>439</v>
      </c>
      <c r="BD7" t="e">
        <f>COUNTIF(ETUD_CYCLE,BB7:BB11)</f>
        <v>#REF!</v>
      </c>
      <c r="GE7" s="29" t="s">
        <v>6143</v>
      </c>
      <c r="GF7" s="90">
        <v>100</v>
      </c>
    </row>
    <row r="8" spans="1:188" ht="5.25" hidden="1" customHeight="1">
      <c r="BB8" t="s">
        <v>6122</v>
      </c>
      <c r="BD8" s="91" t="e">
        <f>COUNTIF(ETUD_CYCLE,BB8:BB12)</f>
        <v>#REF!</v>
      </c>
      <c r="GE8" s="29" t="s">
        <v>6146</v>
      </c>
      <c r="GF8" s="90">
        <v>20</v>
      </c>
    </row>
    <row r="9" spans="1:188" ht="8.25" hidden="1" customHeight="1">
      <c r="BB9" t="s">
        <v>6123</v>
      </c>
      <c r="BD9" s="91" t="e">
        <f>COUNTIF(ETUD_CYCLE,BB9:BB13)</f>
        <v>#REF!</v>
      </c>
      <c r="GE9" s="29" t="s">
        <v>6145</v>
      </c>
      <c r="GF9" s="90">
        <v>20</v>
      </c>
    </row>
    <row r="10" spans="1:188" ht="0.75" hidden="1" customHeight="1">
      <c r="BB10" t="s">
        <v>6124</v>
      </c>
      <c r="BD10" s="91" t="e">
        <f>COUNTIF(ETUD_CYCLE,BB10:BB14)</f>
        <v>#REF!</v>
      </c>
      <c r="GE10" s="29" t="s">
        <v>6147</v>
      </c>
      <c r="GF10" s="90">
        <v>20</v>
      </c>
    </row>
    <row r="11" spans="1:188" ht="26.25" hidden="1" customHeight="1">
      <c r="BB11" t="s">
        <v>6125</v>
      </c>
      <c r="BD11" s="91" t="e">
        <f>COUNTIF(ETUD_CYCLE,BB11:BB15)</f>
        <v>#REF!</v>
      </c>
      <c r="GE11" s="29" t="s">
        <v>6136</v>
      </c>
      <c r="GF11" s="90">
        <v>25</v>
      </c>
    </row>
    <row r="12" spans="1:188">
      <c r="GE12" s="29" t="s">
        <v>6141</v>
      </c>
      <c r="GF12" s="90">
        <v>30</v>
      </c>
    </row>
    <row r="13" spans="1:188">
      <c r="Z13" s="91"/>
      <c r="GE13" s="29" t="s">
        <v>6152</v>
      </c>
      <c r="GF13" s="90">
        <v>15</v>
      </c>
    </row>
    <row r="14" spans="1:188">
      <c r="GE14" s="29" t="s">
        <v>6151</v>
      </c>
      <c r="GF14" s="90">
        <v>30</v>
      </c>
    </row>
    <row r="15" spans="1:188">
      <c r="Z15" s="91"/>
      <c r="GE15" s="29" t="s">
        <v>6142</v>
      </c>
      <c r="GF15" s="90">
        <v>20</v>
      </c>
    </row>
    <row r="16" spans="1:188">
      <c r="FW16" s="26"/>
      <c r="GE16" s="29" t="s">
        <v>1670</v>
      </c>
      <c r="GF16" s="90">
        <v>15</v>
      </c>
    </row>
    <row r="17" spans="187:188">
      <c r="GE17" s="29" t="s">
        <v>6153</v>
      </c>
      <c r="GF17" s="90">
        <v>20</v>
      </c>
    </row>
    <row r="18" spans="187:188">
      <c r="GE18" s="29" t="s">
        <v>6148</v>
      </c>
      <c r="GF18" s="90">
        <v>5</v>
      </c>
    </row>
    <row r="19" spans="187:188">
      <c r="GE19" s="29" t="s">
        <v>6139</v>
      </c>
      <c r="GF19" s="90">
        <v>5</v>
      </c>
    </row>
    <row r="20" spans="187:188">
      <c r="GE20" s="29" t="s">
        <v>6135</v>
      </c>
      <c r="GF20" s="90">
        <v>5</v>
      </c>
    </row>
    <row r="21" spans="187:188">
      <c r="GE21" s="29" t="s">
        <v>6133</v>
      </c>
      <c r="GF21" s="90">
        <v>120</v>
      </c>
    </row>
    <row r="22" spans="187:188">
      <c r="GE22" s="29" t="s">
        <v>6134</v>
      </c>
      <c r="GF22" s="90">
        <v>100</v>
      </c>
    </row>
    <row r="23" spans="187:188">
      <c r="GE23" s="29" t="s">
        <v>6137</v>
      </c>
      <c r="GF23" s="90">
        <v>50</v>
      </c>
    </row>
    <row r="24" spans="187:188">
      <c r="GE24" s="29" t="s">
        <v>6140</v>
      </c>
      <c r="GF24" s="90">
        <v>40</v>
      </c>
    </row>
    <row r="25" spans="187:188">
      <c r="GE25" s="29" t="s">
        <v>6150</v>
      </c>
      <c r="GF25" s="90">
        <v>15</v>
      </c>
    </row>
    <row r="26" spans="187:188">
      <c r="GE26" s="29" t="s">
        <v>6149</v>
      </c>
      <c r="GF26" s="90">
        <v>30</v>
      </c>
    </row>
    <row r="27" spans="187:188">
      <c r="GE27" s="29" t="s">
        <v>6144</v>
      </c>
      <c r="GF27" s="90">
        <v>15</v>
      </c>
    </row>
    <row r="29" spans="187:188">
      <c r="GE29" s="52" t="s">
        <v>6530</v>
      </c>
    </row>
    <row r="30" spans="187:188">
      <c r="GE30" s="29" t="s">
        <v>6522</v>
      </c>
      <c r="GF30" s="90">
        <v>999</v>
      </c>
    </row>
    <row r="31" spans="187:188">
      <c r="GE31" s="29" t="s">
        <v>6523</v>
      </c>
      <c r="GF31" s="90">
        <v>999</v>
      </c>
    </row>
    <row r="32" spans="187:188">
      <c r="GE32" s="29" t="s">
        <v>6524</v>
      </c>
      <c r="GF32" s="90">
        <v>99</v>
      </c>
    </row>
    <row r="33" spans="187:188">
      <c r="GE33" s="29" t="s">
        <v>6525</v>
      </c>
      <c r="GF33" s="90">
        <v>99</v>
      </c>
    </row>
    <row r="34" spans="187:188">
      <c r="GE34" s="29" t="s">
        <v>6526</v>
      </c>
      <c r="GF34" s="90">
        <v>999</v>
      </c>
    </row>
    <row r="35" spans="187:188">
      <c r="GE35" s="29" t="s">
        <v>6527</v>
      </c>
      <c r="GF35" s="90">
        <v>99</v>
      </c>
    </row>
    <row r="36" spans="187:188">
      <c r="GE36" s="29" t="s">
        <v>6528</v>
      </c>
      <c r="GF36" s="90">
        <v>999</v>
      </c>
    </row>
    <row r="37" spans="187:188">
      <c r="GE37" s="29" t="s">
        <v>6529</v>
      </c>
      <c r="GF37" s="90">
        <v>99</v>
      </c>
    </row>
    <row r="703" spans="21:21">
      <c r="U703" s="67"/>
    </row>
  </sheetData>
  <dataConsolidate/>
  <mergeCells count="62">
    <mergeCell ref="CG1:DW1"/>
    <mergeCell ref="AL1:AN1"/>
    <mergeCell ref="AD1:AE1"/>
    <mergeCell ref="V1:AC2"/>
    <mergeCell ref="AD2:AE2"/>
    <mergeCell ref="AI1:AJ1"/>
    <mergeCell ref="AI2:AJ2"/>
    <mergeCell ref="DY1:EV1"/>
    <mergeCell ref="EE2:EG2"/>
    <mergeCell ref="EH2:EJ2"/>
    <mergeCell ref="EK2:EM2"/>
    <mergeCell ref="EN2:EP2"/>
    <mergeCell ref="EQ2:ES2"/>
    <mergeCell ref="BU3:BW3"/>
    <mergeCell ref="BR3:BT3"/>
    <mergeCell ref="CG3:CH3"/>
    <mergeCell ref="BX2:BZ2"/>
    <mergeCell ref="CA2:CC2"/>
    <mergeCell ref="CD2:CF2"/>
    <mergeCell ref="CD3:CF3"/>
    <mergeCell ref="CA3:CC3"/>
    <mergeCell ref="BX3:BZ3"/>
    <mergeCell ref="AN3:AO3"/>
    <mergeCell ref="BJ3:BK3"/>
    <mergeCell ref="BM3:BN3"/>
    <mergeCell ref="BL2:BN2"/>
    <mergeCell ref="BO2:BQ2"/>
    <mergeCell ref="BP3:BQ3"/>
    <mergeCell ref="BB2:BJ2"/>
    <mergeCell ref="AL2:AN2"/>
    <mergeCell ref="FW1:FY2"/>
    <mergeCell ref="DY2:EA2"/>
    <mergeCell ref="EB2:ED2"/>
    <mergeCell ref="A1:J2"/>
    <mergeCell ref="K1:U2"/>
    <mergeCell ref="BL1:CF1"/>
    <mergeCell ref="AP1:BA2"/>
    <mergeCell ref="BR2:BT2"/>
    <mergeCell ref="BU2:BW2"/>
    <mergeCell ref="ET2:EV2"/>
    <mergeCell ref="FO1:FT2"/>
    <mergeCell ref="BB1:BJ1"/>
    <mergeCell ref="EW1:FL1"/>
    <mergeCell ref="EW2:FL2"/>
    <mergeCell ref="AF1:AH1"/>
    <mergeCell ref="AF2:AH2"/>
    <mergeCell ref="FI3:FJ3"/>
    <mergeCell ref="FL3:FM3"/>
    <mergeCell ref="AB3:AC3"/>
    <mergeCell ref="EW3:EX3"/>
    <mergeCell ref="EZ3:FA3"/>
    <mergeCell ref="FC3:FD3"/>
    <mergeCell ref="FF3:FG3"/>
    <mergeCell ref="AL3:AM3"/>
    <mergeCell ref="BB3:BC3"/>
    <mergeCell ref="BD3:BE3"/>
    <mergeCell ref="BF3:BG3"/>
    <mergeCell ref="BH3:BI3"/>
    <mergeCell ref="AY3:BA3"/>
    <mergeCell ref="AV3:AX3"/>
    <mergeCell ref="AS3:AU3"/>
    <mergeCell ref="AP3:AR3"/>
  </mergeCells>
  <conditionalFormatting sqref="FF4:FG4 FL4:FM4">
    <cfRule type="expression" dxfId="29" priority="30">
      <formula>AND($FF$4="نعم",$FL$4="نعم")</formula>
    </cfRule>
  </conditionalFormatting>
  <conditionalFormatting sqref="EW2:FM2">
    <cfRule type="cellIs" dxfId="28" priority="29" operator="equal">
      <formula>"الانترنت مفتوحة وغير مفتوحة"</formula>
    </cfRule>
  </conditionalFormatting>
  <conditionalFormatting sqref="BB2:BJ2">
    <cfRule type="cellIs" dxfId="27" priority="28" operator="equal">
      <formula>"خطأ في المراحل"</formula>
    </cfRule>
  </conditionalFormatting>
  <conditionalFormatting sqref="AJ4">
    <cfRule type="expression" dxfId="26" priority="27">
      <formula>AND(LEFT($AF$4,4)&lt;&gt;"الدو",ISBLANK($AJ$4))</formula>
    </cfRule>
  </conditionalFormatting>
  <conditionalFormatting sqref="AF2:AH2">
    <cfRule type="cellIs" dxfId="25" priority="26" operator="equal">
      <formula>"اذا كانت الدولة هي المالك يجب ان يكون الايجار = صفر"</formula>
    </cfRule>
  </conditionalFormatting>
  <conditionalFormatting sqref="BO4 BL4">
    <cfRule type="expression" dxfId="24" priority="24">
      <formula>AND($BL$4&lt;&gt;"نعم",$BO$4&lt;&gt;"نعم")</formula>
    </cfRule>
  </conditionalFormatting>
  <conditionalFormatting sqref="AL4:AN4">
    <cfRule type="expression" dxfId="23" priority="22">
      <formula>AND($AN$4=0,$AL$4=0)</formula>
    </cfRule>
  </conditionalFormatting>
  <conditionalFormatting sqref="CG4">
    <cfRule type="expression" dxfId="22" priority="21">
      <formula>$CG$4=0</formula>
    </cfRule>
  </conditionalFormatting>
  <conditionalFormatting sqref="CI4">
    <cfRule type="expression" dxfId="21" priority="20">
      <formula>$CI$4=0</formula>
    </cfRule>
  </conditionalFormatting>
  <conditionalFormatting sqref="CQ4">
    <cfRule type="expression" dxfId="20" priority="19">
      <formula>$CQ$4=0</formula>
    </cfRule>
  </conditionalFormatting>
  <conditionalFormatting sqref="BB4">
    <cfRule type="expression" dxfId="19" priority="17">
      <formula>AND($BB$4&lt;&gt;"نعم",$BD$7&gt;0)</formula>
    </cfRule>
  </conditionalFormatting>
  <conditionalFormatting sqref="BD4">
    <cfRule type="expression" dxfId="18" priority="16">
      <formula>AND($BD$4&lt;&gt;"نعم",$BD$8&gt;0)</formula>
    </cfRule>
  </conditionalFormatting>
  <conditionalFormatting sqref="BF4">
    <cfRule type="expression" dxfId="17" priority="15">
      <formula>AND($BF$4&lt;&gt;"نعم",$BD$9&gt;0)</formula>
    </cfRule>
  </conditionalFormatting>
  <conditionalFormatting sqref="BH4">
    <cfRule type="expression" dxfId="16" priority="14">
      <formula>AND($BH$4&lt;&gt;"نعم",$BD$10&gt;0)</formula>
    </cfRule>
  </conditionalFormatting>
  <conditionalFormatting sqref="BJ4">
    <cfRule type="expression" dxfId="15" priority="13">
      <formula>AND($BJ$4&lt;&gt;"نعم",$BD$11&gt;0)</formula>
    </cfRule>
  </conditionalFormatting>
  <conditionalFormatting sqref="M4">
    <cfRule type="expression" dxfId="14" priority="12">
      <formula>$M4=""</formula>
    </cfRule>
  </conditionalFormatting>
  <conditionalFormatting sqref="K4">
    <cfRule type="expression" dxfId="13" priority="11">
      <formula>$K$4=""</formula>
    </cfRule>
  </conditionalFormatting>
  <conditionalFormatting sqref="Q4">
    <cfRule type="expression" dxfId="12" priority="9">
      <formula>$Q4=""</formula>
    </cfRule>
  </conditionalFormatting>
  <conditionalFormatting sqref="I4">
    <cfRule type="expression" dxfId="11" priority="8">
      <formula>$I4=""</formula>
    </cfRule>
  </conditionalFormatting>
  <conditionalFormatting sqref="H4">
    <cfRule type="expression" dxfId="10" priority="7">
      <formula>$H4=""</formula>
    </cfRule>
  </conditionalFormatting>
  <conditionalFormatting sqref="F4">
    <cfRule type="expression" dxfId="9" priority="6">
      <formula>$F4=""</formula>
    </cfRule>
  </conditionalFormatting>
  <conditionalFormatting sqref="V4">
    <cfRule type="expression" dxfId="8" priority="5">
      <formula>$V4=""</formula>
    </cfRule>
  </conditionalFormatting>
  <conditionalFormatting sqref="X4">
    <cfRule type="expression" dxfId="7" priority="4">
      <formula>$X4=""</formula>
    </cfRule>
  </conditionalFormatting>
  <conditionalFormatting sqref="AI4">
    <cfRule type="expression" dxfId="6" priority="3">
      <formula>AND(LEFT($AF$4,4)&lt;&gt;"الدو",OR(ISBLANK($AI$4)=TRUE,$AI$4=0))</formula>
    </cfRule>
  </conditionalFormatting>
  <conditionalFormatting sqref="AH4">
    <cfRule type="expression" dxfId="5" priority="2">
      <formula>AND(LEFT($AF$4,4)&lt;&gt;"الدو",ISBLANK($AH$4))</formula>
    </cfRule>
  </conditionalFormatting>
  <conditionalFormatting sqref="BB4:BF4 BJ4">
    <cfRule type="expression" dxfId="4" priority="94">
      <formula>AND($C$4="رسمي",$BJ$4="نعم",OR($BB$4="نعم",$BD$4="نعم",$BF$4="نعم"))</formula>
    </cfRule>
  </conditionalFormatting>
  <conditionalFormatting sqref="AD4:AE4">
    <cfRule type="expression" dxfId="3" priority="1">
      <formula>AND($AD$4=0,$AE$4=0)</formula>
    </cfRule>
  </conditionalFormatting>
  <dataValidations count="59">
    <dataValidation type="list" allowBlank="1" showInputMessage="1" showErrorMessage="1" sqref="F4">
      <formula1>جنس_المدرسة</formula1>
    </dataValidation>
    <dataValidation type="list" allowBlank="1" showInputMessage="1" showErrorMessage="1" sqref="K4">
      <formula1>IF(ISBLANK($M4),اقضية_السكن,INDIRECT("fake_range"))</formula1>
    </dataValidation>
    <dataValidation type="list" allowBlank="1" showInputMessage="1" showErrorMessage="1" sqref="M4">
      <formula1>INDIRECT(K4)</formula1>
    </dataValidation>
    <dataValidation type="list" allowBlank="1" showInputMessage="1" showErrorMessage="1" sqref="I4">
      <formula1>دوام_المدرسة</formula1>
    </dataValidation>
    <dataValidation type="list" allowBlank="1" showInputMessage="1" showErrorMessage="1" sqref="V4">
      <formula1>مستند_انشاء_المدرسة</formula1>
    </dataValidation>
    <dataValidation type="list" allowBlank="1" showInputMessage="1" showErrorMessage="1" sqref="FC4 AB4 AP4 AS4 AV4 BB4 BD4 BF4 BH4 BJ4 FI4 FF4 BR4:BS4 BU4:BV4 BX4:BY4 CA4:CB4 CD4:CE4 AY4 EW4 EZ4 FL4">
      <formula1>نعم_كلا</formula1>
    </dataValidation>
    <dataValidation type="list" allowBlank="1" showInputMessage="1" showErrorMessage="1" prompt="لتغيير نوع المالك، قم بافراغ اسم المالك وبدل الايجار والجهة التي تدفع الايجار" sqref="AF4">
      <formula1>IF(AND($AH$4="",OR($AI$4="",$AI$4=0),$AJ$4=""),نوع_المالك,INDIRECT("fake_range"))</formula1>
    </dataValidation>
    <dataValidation type="list" allowBlank="1" showInputMessage="1" showErrorMessage="1" error="ادخال الجهة التي تدفع الايجار عندما لا تكون الدولة هي المالك" sqref="AJ4">
      <formula1>IF(LEFT($AF$4,6)&lt;&gt; "الدولة", الجهة_التي_تدفع_الايجار,INDIRECT("fake_range"))</formula1>
    </dataValidation>
    <dataValidation type="custom" allowBlank="1" showInputMessage="1" showErrorMessage="1" errorTitle="تنبيه" error="خطأ في شكل البريد الالكتروني" sqref="FY4 FV4">
      <formula1>NOT(ISERROR(SEARCH(".",FV4,SEARCH("@",FV4)+2)))</formula1>
    </dataValidation>
    <dataValidation type="whole" allowBlank="1" showInputMessage="1" showErrorMessage="1" sqref="FP4 FR4 FT4">
      <formula1>0</formula1>
      <formula2>1000</formula2>
    </dataValidation>
    <dataValidation type="date" operator="lessThan" allowBlank="1" showInputMessage="1" showErrorMessage="1" sqref="X4">
      <formula1>today_date</formula1>
    </dataValidation>
    <dataValidation type="custom" allowBlank="1" showInputMessage="1" showErrorMessage="1" error="cfgdfg" sqref="FV6">
      <formula1>IF(ISNUMBER(SEARCH("www.",FV6)),1,IF(ISNUMBER(SEARCH("http://",FV6)),1,IF(ISNUMBER(SEARCH("https://",FV6)),1,"ERROR")))</formula1>
    </dataValidation>
    <dataValidation type="custom" allowBlank="1" showInputMessage="1" showErrorMessage="1" sqref="U4">
      <formula1>NOT(ISERROR(SEARCH(".",U4,SEARCH("@",U4)+2)))</formula1>
    </dataValidation>
    <dataValidation type="decimal" allowBlank="1" showInputMessage="1" showErrorMessage="1" sqref="AD4:AE4">
      <formula1>0</formula1>
      <formula2>100000</formula2>
    </dataValidation>
    <dataValidation type="textLength" allowBlank="1" showInputMessage="1" showErrorMessage="1" error="رقم الهاتف 8 أرقام" sqref="FX4">
      <formula1>8</formula1>
      <formula2>8</formula2>
    </dataValidation>
    <dataValidation type="custom" allowBlank="1" showInputMessage="1" showErrorMessage="1" error="احرف اللغة العربية فقط" sqref="FW4">
      <formula1>IF(FW4="",TRUE,IF(ISERROR(SUMPRODUCT(SEARCH(MID(FW4,ROW(INDIRECT("1:"&amp;LEN(FW4))),1),"ىة ابتثجحخدذرزسشصضطظعغفقكلمنهويئءؤأ"))),FALSE,TRUE))</formula1>
    </dataValidation>
    <dataValidation type="date" operator="lessThan" allowBlank="1" showInputMessage="1" showErrorMessage="1" errorTitle="تنبيه" error="التاريخ خطأ" sqref="H4">
      <formula1>today_date</formula1>
    </dataValidation>
    <dataValidation type="whole" allowBlank="1" showInputMessage="1" showErrorMessage="1" error="بين صفر  و10" sqref="AL4">
      <formula1>0</formula1>
      <formula2>10</formula2>
    </dataValidation>
    <dataValidation type="list" allowBlank="1" showInputMessage="1" showErrorMessage="1" sqref="BM4">
      <formula1>IF($BL4&lt;&gt;"نعم",نعم_كلا,INDIRECT("fake_range"))</formula1>
    </dataValidation>
    <dataValidation type="list" allowBlank="1" showInputMessage="1" showErrorMessage="1" sqref="BP4">
      <formula1>IF($BO4&lt;&gt;"نعم",نعم_كلا,("fake_range"))</formula1>
    </dataValidation>
    <dataValidation type="list" allowBlank="1" showInputMessage="1" showErrorMessage="1" sqref="BL4">
      <formula1>IF($BM4&lt;&gt;"نعم",نعم_كلا,INDIRECT("fake_range"))</formula1>
    </dataValidation>
    <dataValidation type="list" allowBlank="1" showInputMessage="1" showErrorMessage="1" sqref="BO4">
      <formula1>IF($BP4&lt;&gt;"نعم",نعم_كلا,("fake_range"))</formula1>
    </dataValidation>
    <dataValidation type="whole" allowBlank="1" showInputMessage="1" showErrorMessage="1" error="العدد الأقصى 99" sqref="FS4 FO4 FQ4">
      <formula1>0</formula1>
      <formula2>99</formula2>
    </dataValidation>
    <dataValidation type="custom" allowBlank="1" showInputMessage="1" showErrorMessage="1" error="اسم المالك بأحرف اللغة العربية فقط عندما يكون المالك غير الدولة" sqref="AH4">
      <formula1>IF(AH4="",TRUE,IF(OR(LEFT(AF4,6)= "الدولة",ISERROR(SUMPRODUCT(SEARCH(MID(AH4,ROW(INDIRECT("1:"&amp;LEN(AH4))),1),"ابتثجحخدذرزسشصضطظعغفقكلمنهويئءؤأىة ")))),FALSE,TRUE))</formula1>
    </dataValidation>
    <dataValidation type="custom" allowBlank="1" showInputMessage="1" showErrorMessage="1" error="رقم الهاتف 8 أرقام" sqref="Q4:T4">
      <formula1>IF(Q4="",TRUE,IF(OR(ISERROR(SUMPRODUCT(SEARCH(MID(Q4,ROW(INDIRECT("1:"&amp;LEN(Q4))),1),"012345678"))),LEN(Q4)&lt;&gt;8),FALSE,TRUE))</formula1>
    </dataValidation>
    <dataValidation type="custom" allowBlank="1" showInputMessage="1" showErrorMessage="1" error="اذا كانت الدولة هي المالك يجب ان يكون الايجار = صفر" sqref="AI4">
      <formula1>IF(AI4=0,TRUE,IF(LEFT(AF4,6)= "الدولة",FALSE,TRUE))</formula1>
    </dataValidation>
    <dataValidation type="whole" allowBlank="1" showInputMessage="1" showErrorMessage="1" sqref="DY4:DZ4">
      <formula1>0</formula1>
      <formula2>$GF30</formula2>
    </dataValidation>
    <dataValidation type="whole" allowBlank="1" showInputMessage="1" showErrorMessage="1" sqref="EE4:EF4">
      <formula1>0</formula1>
      <formula2>$GF32</formula2>
    </dataValidation>
    <dataValidation type="whole" allowBlank="1" showInputMessage="1" showErrorMessage="1" sqref="EB4:EC4">
      <formula1>0</formula1>
      <formula2>$GF31</formula2>
    </dataValidation>
    <dataValidation type="whole" allowBlank="1" showInputMessage="1" showErrorMessage="1" sqref="EH4:EI4">
      <formula1>0</formula1>
      <formula2>$GF36</formula2>
    </dataValidation>
    <dataValidation type="whole" allowBlank="1" showInputMessage="1" showErrorMessage="1" sqref="EK4:EL4">
      <formula1>0</formula1>
      <formula2>$GF34</formula2>
    </dataValidation>
    <dataValidation type="whole" allowBlank="1" showInputMessage="1" showErrorMessage="1" sqref="EN4:EO4">
      <formula1>0</formula1>
      <formula2>$GF33</formula2>
    </dataValidation>
    <dataValidation type="whole" allowBlank="1" showInputMessage="1" showErrorMessage="1" sqref="EQ4:ER4">
      <formula1>0</formula1>
      <formula2>$GF35</formula2>
    </dataValidation>
    <dataValidation type="whole" allowBlank="1" showInputMessage="1" showErrorMessage="1" sqref="ET4:EU4">
      <formula1>0</formula1>
      <formula2>$GF37</formula2>
    </dataValidation>
    <dataValidation type="whole" allowBlank="1" showInputMessage="1" showErrorMessage="1" error="لقد تخطيت العدد المسموح به" sqref="CQ4">
      <formula1>1</formula1>
      <formula2>$GF6</formula2>
    </dataValidation>
    <dataValidation type="whole" allowBlank="1" showInputMessage="1" showErrorMessage="1" error="لقد تخطيت العدد المسموح به" sqref="CG4">
      <formula1>1</formula1>
      <formula2>$GF21</formula2>
    </dataValidation>
    <dataValidation type="whole" allowBlank="1" showInputMessage="1" showErrorMessage="1" error="لقد تخطيت العدد المسموح به" sqref="CN4 CT4 CV4 CX4 CZ4 DB4 DD4 DF4 DH4 DJ4 DL4 DN4 DP4 DR4 DT4 DV4">
      <formula1>0</formula1>
      <formula2>GI20</formula2>
    </dataValidation>
    <dataValidation type="whole" allowBlank="1" showInputMessage="1" showErrorMessage="1" error="لقد تخطيت العدد المسموح به" sqref="CI4">
      <formula1>1</formula1>
      <formula2>$GF22</formula2>
    </dataValidation>
    <dataValidation type="whole" allowBlank="1" showInputMessage="1" showErrorMessage="1" error="لقد تخطيت العدد المسموح به" sqref="CK4">
      <formula1>0</formula1>
      <formula2>$GF20</formula2>
    </dataValidation>
    <dataValidation type="whole" allowBlank="1" showInputMessage="1" showErrorMessage="1" error="لقد تخطيت العدد المسموح به" sqref="DK4">
      <formula1>0</formula1>
      <formula2>$GF18</formula2>
    </dataValidation>
    <dataValidation type="whole" allowBlank="1" showInputMessage="1" showErrorMessage="1" error="لقد تخطيت العدد المسموح به" sqref="CO4">
      <formula1>0</formula1>
      <formula2>$GF23</formula2>
    </dataValidation>
    <dataValidation type="whole" allowBlank="1" showInputMessage="1" showErrorMessage="1" error="لقد تخطيت العدد المسموح به" sqref="CS4">
      <formula1>0</formula1>
      <formula2>$GF19</formula2>
    </dataValidation>
    <dataValidation type="whole" allowBlank="1" showInputMessage="1" showErrorMessage="1" error="لقد تخطيت العدد المسموح به" sqref="CU4">
      <formula1>0</formula1>
      <formula2>$GF24</formula2>
    </dataValidation>
    <dataValidation type="whole" allowBlank="1" showInputMessage="1" showErrorMessage="1" error="لقد تخطيت العدد المسموح به" sqref="CW4">
      <formula1>0</formula1>
      <formula2>$GF12</formula2>
    </dataValidation>
    <dataValidation type="whole" allowBlank="1" showInputMessage="1" showErrorMessage="1" error="لقد تخطيت العدد المسموح به" sqref="CY4">
      <formula1>0</formula1>
      <formula2>$GF15</formula2>
    </dataValidation>
    <dataValidation type="whole" allowBlank="1" showInputMessage="1" showErrorMessage="1" error="لقد تخطيت العدد المسموح به" sqref="DA4">
      <formula1>0</formula1>
      <formula2>$GF7</formula2>
    </dataValidation>
    <dataValidation type="whole" allowBlank="1" showInputMessage="1" showErrorMessage="1" error="لقد تخطيت العدد المسموح به" sqref="DC4">
      <formula1>0</formula1>
      <formula2>$GF27</formula2>
    </dataValidation>
    <dataValidation type="whole" allowBlank="1" showInputMessage="1" showErrorMessage="1" error="لقد تخطيت العدد المسموح به" sqref="DE4">
      <formula1>0</formula1>
      <formula2>$GF9</formula2>
    </dataValidation>
    <dataValidation type="whole" allowBlank="1" showInputMessage="1" showErrorMessage="1" error="لقد تخطيت العدد المسموح به" sqref="DG4">
      <formula1>0</formula1>
      <formula2>$GF8</formula2>
    </dataValidation>
    <dataValidation type="whole" allowBlank="1" showInputMessage="1" showErrorMessage="1" error="لقد تخطيت العدد المسموح به" sqref="DI4">
      <formula1>0</formula1>
      <formula2>$GF10</formula2>
    </dataValidation>
    <dataValidation type="whole" allowBlank="1" showInputMessage="1" showErrorMessage="1" error="لقد تخطيت العدد المسموح به" sqref="DM4">
      <formula1>0</formula1>
      <formula2>$GF26</formula2>
    </dataValidation>
    <dataValidation type="whole" allowBlank="1" showInputMessage="1" showErrorMessage="1" error="لقد تخطيت العدد المسموح به" sqref="DO4">
      <formula1>0</formula1>
      <formula2>$GF16</formula2>
    </dataValidation>
    <dataValidation type="whole" allowBlank="1" showInputMessage="1" showErrorMessage="1" error="لقد تخطيت العدد المسموح به" sqref="DQ4">
      <formula1>0</formula1>
      <formula2>$GF25</formula2>
    </dataValidation>
    <dataValidation type="whole" allowBlank="1" showInputMessage="1" showErrorMessage="1" error="لقد تخطيت العدد المسموح به" sqref="DS4">
      <formula1>0</formula1>
      <formula2>$GF14</formula2>
    </dataValidation>
    <dataValidation type="whole" allowBlank="1" showInputMessage="1" showErrorMessage="1" error="لقد تخطيت العدد المسموح به" sqref="DU4">
      <formula1>0</formula1>
      <formula2>$GF13</formula2>
    </dataValidation>
    <dataValidation type="whole" allowBlank="1" showInputMessage="1" showErrorMessage="1" error="لقد تخطيت العدد المسموح به" sqref="DW4">
      <formula1>0</formula1>
      <formula2>$GF17</formula2>
    </dataValidation>
    <dataValidation type="whole" allowBlank="1" showInputMessage="1" showErrorMessage="1" error="لقد تخطيت العدد المسموح به" sqref="CM4">
      <formula1>0</formula1>
      <formula2>$GF11</formula2>
    </dataValidation>
    <dataValidation type="custom" allowBlank="1" showInputMessage="1" showErrorMessage="1" error="احرف اللغة العربية لغير التعليم الرسمي فقط" sqref="E4">
      <formula1>IF(C4&lt;&gt;"رسمي",IF(E4="",TRUE,IF(ISERROR(SUMPRODUCT(SEARCH(MID(E4,ROW(INDIRECT("1:"&amp;LEN(E4))),1),"ىة ابتثجحخدذرزسشصضطظعغفقكلمنهويئءؤأ"))),FALSE,TRUE)),FALSE)</formula1>
    </dataValidation>
    <dataValidation type="whole" allowBlank="1" showInputMessage="1" showErrorMessage="1" error="بين صفر  و10" sqref="AN4">
      <formula1>0</formula1>
      <formula2>10</formula2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IF(AND($D$4=3,$BJ$4="نعم"),parameters!$N$2:$N$4,INDIRECT("fake_range"))</xm:f>
          </x14:formula1>
          <xm:sqref>Z4</xm:sqref>
        </x14:dataValidation>
        <x14:dataValidation type="custom" allowBlank="1" showInputMessage="1" showErrorMessage="1" errorTitle="تنبيه" error="خطأ في شكل الموقع">
          <x14:formula1>
            <xm:f>parameters!U2</xm:f>
          </x14:formula1>
          <xm:sqref>FU4</xm:sqref>
        </x14:dataValidation>
        <x14:dataValidation type="decimal" allowBlank="1" showInputMessage="1" showErrorMessage="1">
          <x14:formula1>
            <xm:f>0</xm:f>
          </x14:formula1>
          <x14:formula2>
            <xm:f>parameters!W20</xm:f>
          </x14:formula2>
          <xm:sqref>DX4</xm:sqref>
        </x14:dataValidation>
        <x14:dataValidation type="decimal" allowBlank="1" showInputMessage="1" showErrorMessage="1">
          <x14:formula1>
            <xm:f>0</xm:f>
          </x14:formula1>
          <x14:formula2>
            <xm:f>parameters!W9</xm:f>
          </x14:formula2>
          <xm:sqref>CR4</xm:sqref>
        </x14:dataValidation>
        <x14:dataValidation type="decimal" allowBlank="1" showInputMessage="1" showErrorMessage="1">
          <x14:formula1>
            <xm:f>0</xm:f>
          </x14:formula1>
          <x14:formula2>
            <xm:f>parameters!W26</xm:f>
          </x14:formula2>
          <xm:sqref>CP4</xm:sqref>
        </x14:dataValidation>
        <x14:dataValidation type="decimal" allowBlank="1" showInputMessage="1" showErrorMessage="1">
          <x14:formula1>
            <xm:f>0</xm:f>
          </x14:formula1>
          <x14:formula2>
            <xm:f>parameters!W23</xm:f>
          </x14:formula2>
          <xm:sqref>CL4</xm:sqref>
        </x14:dataValidation>
        <x14:dataValidation type="decimal" allowBlank="1" showInputMessage="1" showErrorMessage="1">
          <x14:formula1>
            <xm:f>0</xm:f>
          </x14:formula1>
          <x14:formula2>
            <xm:f>parameters!W25</xm:f>
          </x14:formula2>
          <xm:sqref>CJ4</xm:sqref>
        </x14:dataValidation>
        <x14:dataValidation type="decimal" allowBlank="1" showInputMessage="1" showErrorMessage="1">
          <x14:formula1>
            <xm:f>0</xm:f>
          </x14:formula1>
          <x14:formula2>
            <xm:f>parameters!W24</xm:f>
          </x14:formula2>
          <xm:sqref>CH4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S127"/>
  <sheetViews>
    <sheetView rightToLeft="1" tabSelected="1" workbookViewId="0">
      <pane xSplit="10" ySplit="3" topLeftCell="K4" activePane="bottomRight" state="frozen"/>
      <selection pane="topRight" activeCell="J1" sqref="J1"/>
      <selection pane="bottomLeft" activeCell="A3" sqref="A3"/>
      <selection pane="bottomRight" activeCell="A4" sqref="A4"/>
    </sheetView>
  </sheetViews>
  <sheetFormatPr defaultRowHeight="15"/>
  <cols>
    <col min="1" max="1" width="27.42578125" style="154" customWidth="1"/>
    <col min="2" max="2" width="15.85546875" style="155" hidden="1" customWidth="1"/>
    <col min="3" max="3" width="15.42578125" style="154" customWidth="1"/>
    <col min="4" max="4" width="13.28515625" style="154" customWidth="1"/>
    <col min="5" max="5" width="12.42578125" style="154" customWidth="1"/>
    <col min="6" max="6" width="15.5703125" style="155" hidden="1" customWidth="1"/>
    <col min="7" max="7" width="10.7109375" style="155" hidden="1" customWidth="1"/>
    <col min="8" max="8" width="13.85546875" style="155" hidden="1" customWidth="1"/>
    <col min="9" max="9" width="10.85546875" style="155" customWidth="1"/>
    <col min="10" max="10" width="11.42578125" style="154" customWidth="1"/>
    <col min="11" max="11" width="10.140625" style="154" customWidth="1"/>
    <col min="12" max="12" width="9.85546875" style="154" customWidth="1"/>
    <col min="13" max="13" width="6.42578125" style="154" customWidth="1"/>
    <col min="14" max="14" width="4.7109375" style="154" customWidth="1"/>
    <col min="15" max="15" width="7.7109375" style="154" customWidth="1"/>
    <col min="16" max="16" width="11.140625" style="154" customWidth="1"/>
    <col min="17" max="17" width="6.140625" style="154" customWidth="1"/>
    <col min="18" max="18" width="8.42578125" style="154" customWidth="1"/>
    <col min="19" max="19" width="7.140625" style="155" hidden="1" customWidth="1"/>
    <col min="20" max="20" width="9" style="154" customWidth="1"/>
    <col min="21" max="21" width="7.42578125" style="155" hidden="1" customWidth="1"/>
    <col min="22" max="22" width="9.140625" style="154"/>
    <col min="23" max="23" width="11.42578125" style="154" customWidth="1"/>
    <col min="24" max="24" width="8.5703125" style="154" hidden="1" customWidth="1"/>
    <col min="25" max="25" width="8.85546875" style="154" customWidth="1"/>
    <col min="26" max="26" width="11.42578125" style="154" hidden="1" customWidth="1"/>
    <col min="27" max="27" width="9.140625" style="154"/>
    <col min="28" max="28" width="8.85546875" style="63" customWidth="1"/>
    <col min="29" max="29" width="7.140625" style="63" hidden="1" customWidth="1"/>
    <col min="30" max="30" width="12.140625" style="63" customWidth="1"/>
    <col min="31" max="31" width="6.5703125" style="63" hidden="1" customWidth="1"/>
    <col min="32" max="32" width="9.28515625" style="63" customWidth="1"/>
    <col min="33" max="33" width="8.140625" style="63" customWidth="1"/>
    <col min="34" max="35" width="7.28515625" style="63" customWidth="1"/>
    <col min="36" max="36" width="9" style="154" customWidth="1"/>
    <col min="37" max="37" width="7.85546875" style="155" hidden="1" customWidth="1"/>
    <col min="38" max="38" width="11.5703125" style="154" customWidth="1"/>
    <col min="39" max="39" width="7.140625" style="155" hidden="1" customWidth="1"/>
    <col min="40" max="40" width="9.140625" style="63" customWidth="1"/>
    <col min="41" max="41" width="7.85546875" style="63" hidden="1" customWidth="1"/>
    <col min="42" max="42" width="9.140625" style="63"/>
    <col min="43" max="43" width="11.140625" style="63" bestFit="1" customWidth="1"/>
    <col min="44" max="44" width="25.28515625" style="63" customWidth="1"/>
    <col min="45" max="45" width="9.5703125" style="63" hidden="1" customWidth="1"/>
    <col min="46" max="46" width="17.140625" style="63" customWidth="1"/>
    <col min="47" max="47" width="9.85546875" style="63" hidden="1" customWidth="1"/>
    <col min="48" max="48" width="12.28515625" style="63" customWidth="1"/>
    <col min="49" max="49" width="9" style="63" hidden="1" customWidth="1"/>
    <col min="50" max="50" width="14.42578125" style="63" customWidth="1"/>
    <col min="51" max="51" width="19.7109375" style="63" customWidth="1"/>
    <col min="52" max="52" width="13.140625" style="155" hidden="1" customWidth="1"/>
    <col min="53" max="53" width="9.140625" style="63" customWidth="1"/>
    <col min="54" max="54" width="2.7109375" style="63" hidden="1" customWidth="1"/>
    <col min="55" max="55" width="9.140625" style="63" customWidth="1"/>
    <col min="56" max="56" width="2" style="63" hidden="1" customWidth="1"/>
    <col min="57" max="57" width="9.140625" style="63"/>
    <col min="65" max="65" width="7.5703125" customWidth="1"/>
    <col min="66" max="66" width="9.140625" customWidth="1"/>
    <col min="97" max="97" width="9.140625" style="78" customWidth="1"/>
  </cols>
  <sheetData>
    <row r="1" spans="1:97">
      <c r="I1" s="227"/>
      <c r="J1" s="227"/>
    </row>
    <row r="2" spans="1:97" s="68" customFormat="1" ht="25.5" customHeight="1">
      <c r="A2" s="228" t="s">
        <v>0</v>
      </c>
      <c r="B2" s="228" t="s">
        <v>6074</v>
      </c>
      <c r="C2" s="228" t="s">
        <v>1</v>
      </c>
      <c r="D2" s="228" t="s">
        <v>2</v>
      </c>
      <c r="E2" s="228" t="s">
        <v>3</v>
      </c>
      <c r="F2" s="151"/>
      <c r="G2" s="229" t="s">
        <v>6595</v>
      </c>
      <c r="H2" s="228" t="s">
        <v>6586</v>
      </c>
      <c r="I2" s="231" t="s">
        <v>6587</v>
      </c>
      <c r="J2" s="228" t="s">
        <v>6208</v>
      </c>
      <c r="K2" s="251" t="s">
        <v>6206</v>
      </c>
      <c r="L2" s="251" t="s">
        <v>6207</v>
      </c>
      <c r="M2" s="254" t="s">
        <v>12</v>
      </c>
      <c r="N2" s="255"/>
      <c r="O2" s="256"/>
      <c r="P2" s="237" t="s">
        <v>6542</v>
      </c>
      <c r="Q2" s="252" t="s">
        <v>4</v>
      </c>
      <c r="R2" s="237" t="s">
        <v>5</v>
      </c>
      <c r="S2" s="237" t="s">
        <v>6597</v>
      </c>
      <c r="T2" s="237" t="s">
        <v>6540</v>
      </c>
      <c r="U2" s="237" t="s">
        <v>6598</v>
      </c>
      <c r="V2" s="237" t="s">
        <v>6541</v>
      </c>
      <c r="W2" s="247" t="s">
        <v>6210</v>
      </c>
      <c r="X2" s="247"/>
      <c r="Y2" s="247"/>
      <c r="Z2" s="247"/>
      <c r="AA2" s="247"/>
      <c r="AB2" s="248" t="s">
        <v>6211</v>
      </c>
      <c r="AC2" s="249"/>
      <c r="AD2" s="249"/>
      <c r="AE2" s="249"/>
      <c r="AF2" s="250"/>
      <c r="AG2" s="244" t="s">
        <v>6929</v>
      </c>
      <c r="AH2" s="245"/>
      <c r="AI2" s="246"/>
      <c r="AJ2" s="242" t="s">
        <v>6214</v>
      </c>
      <c r="AK2" s="156"/>
      <c r="AL2" s="242" t="s">
        <v>6215</v>
      </c>
      <c r="AM2" s="157"/>
      <c r="AN2" s="233" t="s">
        <v>6238</v>
      </c>
      <c r="AO2" s="234"/>
      <c r="AP2" s="234"/>
      <c r="AQ2" s="235"/>
      <c r="AR2" s="239" t="s">
        <v>6242</v>
      </c>
      <c r="AS2" s="240"/>
      <c r="AT2" s="240"/>
      <c r="AU2" s="240"/>
      <c r="AV2" s="240"/>
      <c r="AW2" s="240"/>
      <c r="AX2" s="241"/>
      <c r="AY2" s="153"/>
      <c r="AZ2" s="153"/>
      <c r="BA2" s="236" t="s">
        <v>6417</v>
      </c>
      <c r="BB2" s="236"/>
      <c r="BC2" s="236"/>
      <c r="BD2" s="236"/>
      <c r="BE2" s="236"/>
      <c r="CS2" s="78"/>
    </row>
    <row r="3" spans="1:97" s="68" customFormat="1" ht="15" customHeight="1">
      <c r="A3" s="228"/>
      <c r="B3" s="228"/>
      <c r="C3" s="228"/>
      <c r="D3" s="228"/>
      <c r="E3" s="228"/>
      <c r="F3" s="152" t="s">
        <v>6601</v>
      </c>
      <c r="G3" s="230"/>
      <c r="H3" s="228"/>
      <c r="I3" s="232"/>
      <c r="J3" s="228"/>
      <c r="K3" s="251"/>
      <c r="L3" s="251"/>
      <c r="M3" s="150" t="s">
        <v>6930</v>
      </c>
      <c r="N3" s="150" t="s">
        <v>6931</v>
      </c>
      <c r="O3" s="150" t="s">
        <v>6932</v>
      </c>
      <c r="P3" s="238"/>
      <c r="Q3" s="253"/>
      <c r="R3" s="238"/>
      <c r="S3" s="238"/>
      <c r="T3" s="238"/>
      <c r="U3" s="238"/>
      <c r="V3" s="238"/>
      <c r="W3" s="158" t="s">
        <v>6095</v>
      </c>
      <c r="X3" s="158" t="s">
        <v>6213</v>
      </c>
      <c r="Y3" s="71" t="s">
        <v>2842</v>
      </c>
      <c r="Z3" s="71" t="s">
        <v>6592</v>
      </c>
      <c r="AA3" s="71" t="s">
        <v>6209</v>
      </c>
      <c r="AB3" s="158" t="s">
        <v>6095</v>
      </c>
      <c r="AC3" s="158" t="s">
        <v>6096</v>
      </c>
      <c r="AD3" s="158" t="s">
        <v>2842</v>
      </c>
      <c r="AE3" s="158" t="s">
        <v>6097</v>
      </c>
      <c r="AF3" s="158" t="s">
        <v>6212</v>
      </c>
      <c r="AG3" s="150" t="s">
        <v>6930</v>
      </c>
      <c r="AH3" s="150" t="s">
        <v>6931</v>
      </c>
      <c r="AI3" s="150" t="s">
        <v>6932</v>
      </c>
      <c r="AJ3" s="243"/>
      <c r="AK3" s="70" t="s">
        <v>6237</v>
      </c>
      <c r="AL3" s="243"/>
      <c r="AM3" s="159"/>
      <c r="AN3" s="160" t="s">
        <v>6239</v>
      </c>
      <c r="AO3" s="160" t="s">
        <v>6599</v>
      </c>
      <c r="AP3" s="160" t="s">
        <v>6108</v>
      </c>
      <c r="AQ3" s="160" t="s">
        <v>6241</v>
      </c>
      <c r="AR3" s="71" t="s">
        <v>6243</v>
      </c>
      <c r="AS3" s="71" t="s">
        <v>6412</v>
      </c>
      <c r="AT3" s="71" t="s">
        <v>6413</v>
      </c>
      <c r="AU3" s="71" t="s">
        <v>6414</v>
      </c>
      <c r="AV3" s="71" t="s">
        <v>6415</v>
      </c>
      <c r="AW3" s="71" t="s">
        <v>6416</v>
      </c>
      <c r="AX3" s="71" t="s">
        <v>6543</v>
      </c>
      <c r="AY3" s="161" t="s">
        <v>6596</v>
      </c>
      <c r="AZ3" s="162" t="s">
        <v>6600</v>
      </c>
      <c r="BA3" s="71" t="s">
        <v>6418</v>
      </c>
      <c r="BB3" s="71" t="s">
        <v>6421</v>
      </c>
      <c r="BC3" s="71" t="s">
        <v>6419</v>
      </c>
      <c r="BD3" s="71" t="s">
        <v>6422</v>
      </c>
      <c r="BE3" s="163" t="s">
        <v>6534</v>
      </c>
      <c r="CS3" s="78"/>
    </row>
    <row r="4" spans="1:97">
      <c r="B4" s="155" t="str">
        <f t="shared" ref="B4:B67" si="0">IFERROR(VLOOKUP(A4,PARAM_ECOLE,2,FALSE),"")</f>
        <v/>
      </c>
      <c r="F4" s="155" t="str">
        <f t="shared" ref="F4:F68" si="1">CONCATENATE(C4," ",D4," ",E4)</f>
        <v xml:space="preserve">  </v>
      </c>
      <c r="G4" s="155">
        <v>1</v>
      </c>
      <c r="H4" s="155" t="str">
        <f t="shared" ref="H4:H35" si="2">CONCATENATE(B4,"-",G4)</f>
        <v>-1</v>
      </c>
      <c r="I4" s="154"/>
      <c r="O4" s="164"/>
      <c r="P4" s="165"/>
      <c r="R4" s="166"/>
      <c r="S4" s="174" t="str">
        <f t="shared" ref="S4:S19" si="3">IFERROR(VLOOKUP(R4,PARAM_NAT,2,FALSE),"")</f>
        <v/>
      </c>
      <c r="T4" s="166"/>
      <c r="U4" s="174" t="str">
        <f t="shared" ref="U4:U35" si="4">IFERROR(VLOOKUP(T4,PARAM_MARITAL_STATUS,2,FALSE),"")</f>
        <v/>
      </c>
      <c r="V4" s="166"/>
      <c r="X4" s="155" t="str">
        <f t="shared" ref="X4:X67" si="5">IFERROR(VLOOKUP(W4,REGION_KADAA,2,FALSE),"")</f>
        <v/>
      </c>
      <c r="Z4" s="155" t="str">
        <f t="shared" ref="Z4:Z67" si="6">IFERROR(VLOOKUP(Y4,REGION_BALDA,2,FALSE),"")</f>
        <v/>
      </c>
      <c r="AB4" s="154"/>
      <c r="AC4" s="155" t="str">
        <f t="shared" ref="AC4:AC67" si="7">IFERROR(VLOOKUP(AB4,REGION_KADAA_ADD,2,FALSE),"")</f>
        <v/>
      </c>
      <c r="AD4" s="154"/>
      <c r="AE4" s="155" t="str">
        <f t="shared" ref="AE4:AE67" si="8">IFERROR(VLOOKUP(AD4,REGION_BALDA_ADD,2,FALSE),"")</f>
        <v/>
      </c>
      <c r="AF4" s="167"/>
      <c r="AG4" s="168"/>
      <c r="AH4" s="168"/>
      <c r="AI4" s="168"/>
      <c r="AK4" s="155" t="str">
        <f t="shared" ref="AK4:AK67" si="9">IFERROR(VLOOKUP(AJ4,PARAM_POSTE,2,FALSE),"")</f>
        <v/>
      </c>
      <c r="AM4" s="155" t="str">
        <f t="shared" ref="AM4:AM67" si="10">IFERROR(VLOOKUP(AL4,PARAM_STAT_POSTE,2,FALSE),"")</f>
        <v/>
      </c>
      <c r="AN4" s="154"/>
      <c r="AO4" s="155" t="str">
        <f t="shared" ref="AO4:AO67" si="11">IFERROR(VLOOKUP(AN4,PARAM_DOC_DESG,2,FALSE),"")</f>
        <v/>
      </c>
      <c r="AP4" s="154"/>
      <c r="AQ4" s="169"/>
      <c r="AR4" s="154"/>
      <c r="AS4" s="154" t="str">
        <f t="shared" ref="AS4:AS67" si="12">IFERROR(VLOOKUP(AR4,PARAM_DIP,2,FALSE),"")</f>
        <v/>
      </c>
      <c r="AT4" s="154"/>
      <c r="AU4" s="155" t="str">
        <f t="shared" ref="AU4:AU67" si="13">IFERROR(VLOOKUP(AT4,PARAM_DIP_SOURCE,2,FALSE),"")</f>
        <v/>
      </c>
      <c r="AV4" s="154"/>
      <c r="AW4" s="154"/>
      <c r="AX4" s="154"/>
      <c r="AY4" s="154"/>
      <c r="AZ4" s="155" t="str">
        <f t="shared" ref="AZ4:AZ35" si="14">IFERROR(VLOOKUP(AY4,PARAM_LANGUE,2,FALSE),"")</f>
        <v/>
      </c>
      <c r="BA4" s="154"/>
      <c r="BB4" s="154"/>
      <c r="BC4" s="154"/>
      <c r="BD4" s="154">
        <v>2</v>
      </c>
      <c r="BE4" s="155">
        <f t="shared" ref="BE4:BE67" si="15">BA4+BC4</f>
        <v>0</v>
      </c>
      <c r="BI4" s="91"/>
      <c r="BT4" s="91"/>
    </row>
    <row r="5" spans="1:97">
      <c r="A5" s="155" t="str">
        <f t="shared" ref="A5:A70" si="16">IF(C5 &lt;&gt;"",$A$4,"")</f>
        <v/>
      </c>
      <c r="B5" s="155" t="str">
        <f t="shared" si="0"/>
        <v/>
      </c>
      <c r="F5" s="155" t="str">
        <f t="shared" si="1"/>
        <v xml:space="preserve">  </v>
      </c>
      <c r="G5" s="155">
        <v>2</v>
      </c>
      <c r="H5" s="155" t="str">
        <f t="shared" si="2"/>
        <v>-2</v>
      </c>
      <c r="I5" s="154"/>
      <c r="O5" s="164"/>
      <c r="P5" s="165"/>
      <c r="R5" s="166"/>
      <c r="S5" s="174" t="str">
        <f t="shared" si="3"/>
        <v/>
      </c>
      <c r="T5" s="166"/>
      <c r="U5" s="174" t="str">
        <f t="shared" si="4"/>
        <v/>
      </c>
      <c r="V5" s="166"/>
      <c r="X5" s="155" t="str">
        <f t="shared" si="5"/>
        <v/>
      </c>
      <c r="Z5" s="155" t="str">
        <f t="shared" si="6"/>
        <v/>
      </c>
      <c r="AB5" s="154"/>
      <c r="AC5" s="155" t="str">
        <f t="shared" si="7"/>
        <v/>
      </c>
      <c r="AD5" s="154"/>
      <c r="AE5" s="155" t="str">
        <f t="shared" si="8"/>
        <v/>
      </c>
      <c r="AF5" s="167"/>
      <c r="AG5" s="168"/>
      <c r="AH5" s="168"/>
      <c r="AI5" s="168"/>
      <c r="AK5" s="155" t="str">
        <f t="shared" si="9"/>
        <v/>
      </c>
      <c r="AM5" s="155" t="str">
        <f t="shared" si="10"/>
        <v/>
      </c>
      <c r="AN5" s="154"/>
      <c r="AO5" s="155" t="str">
        <f t="shared" si="11"/>
        <v/>
      </c>
      <c r="AP5" s="154"/>
      <c r="AQ5" s="170"/>
      <c r="AR5" s="154"/>
      <c r="AS5" s="154" t="str">
        <f t="shared" si="12"/>
        <v/>
      </c>
      <c r="AT5" s="154"/>
      <c r="AU5" s="155" t="str">
        <f t="shared" si="13"/>
        <v/>
      </c>
      <c r="AV5" s="154"/>
      <c r="AW5" s="154" t="str">
        <f t="shared" ref="AW5:AW67" si="17">IFERROR(VLOOKUP(AV5,PARAM_DIP_UNIV,2,FALSE),"")</f>
        <v/>
      </c>
      <c r="AX5" s="154"/>
      <c r="AY5" s="154"/>
      <c r="AZ5" s="155" t="str">
        <f t="shared" si="14"/>
        <v/>
      </c>
      <c r="BA5" s="154"/>
      <c r="BB5" s="154">
        <v>1</v>
      </c>
      <c r="BC5" s="154"/>
      <c r="BD5" s="154">
        <v>2</v>
      </c>
      <c r="BE5" s="155">
        <f t="shared" si="15"/>
        <v>0</v>
      </c>
      <c r="BR5" s="91" t="str">
        <f>IFERROR(VLOOKUP(#REF!,#REF!,2,0),"")</f>
        <v/>
      </c>
      <c r="BT5" s="91"/>
    </row>
    <row r="6" spans="1:97">
      <c r="A6" s="155" t="str">
        <f t="shared" si="16"/>
        <v/>
      </c>
      <c r="B6" s="155" t="str">
        <f t="shared" si="0"/>
        <v/>
      </c>
      <c r="F6" s="155" t="str">
        <f t="shared" si="1"/>
        <v xml:space="preserve">  </v>
      </c>
      <c r="G6" s="155">
        <v>3</v>
      </c>
      <c r="H6" s="155" t="str">
        <f t="shared" si="2"/>
        <v>-3</v>
      </c>
      <c r="I6" s="154"/>
      <c r="R6" s="166"/>
      <c r="S6" s="174" t="str">
        <f t="shared" si="3"/>
        <v/>
      </c>
      <c r="T6" s="166"/>
      <c r="U6" s="174" t="str">
        <f t="shared" si="4"/>
        <v/>
      </c>
      <c r="V6" s="166"/>
      <c r="X6" s="155" t="str">
        <f t="shared" si="5"/>
        <v/>
      </c>
      <c r="Z6" s="155" t="str">
        <f t="shared" si="6"/>
        <v/>
      </c>
      <c r="AB6" s="154"/>
      <c r="AC6" s="155" t="str">
        <f t="shared" si="7"/>
        <v/>
      </c>
      <c r="AD6" s="154"/>
      <c r="AE6" s="155" t="str">
        <f t="shared" si="8"/>
        <v/>
      </c>
      <c r="AF6" s="167"/>
      <c r="AG6" s="168"/>
      <c r="AH6" s="168"/>
      <c r="AI6" s="168"/>
      <c r="AK6" s="155" t="str">
        <f t="shared" si="9"/>
        <v/>
      </c>
      <c r="AM6" s="155" t="str">
        <f t="shared" si="10"/>
        <v/>
      </c>
      <c r="AN6" s="154"/>
      <c r="AO6" s="155" t="str">
        <f t="shared" si="11"/>
        <v/>
      </c>
      <c r="AP6" s="154"/>
      <c r="AQ6" s="170"/>
      <c r="AR6" s="154"/>
      <c r="AS6" s="154" t="str">
        <f t="shared" si="12"/>
        <v/>
      </c>
      <c r="AT6" s="154"/>
      <c r="AU6" s="155" t="str">
        <f t="shared" si="13"/>
        <v/>
      </c>
      <c r="AV6" s="154"/>
      <c r="AW6" s="154" t="str">
        <f t="shared" si="17"/>
        <v/>
      </c>
      <c r="AX6" s="154"/>
      <c r="AY6" s="154"/>
      <c r="AZ6" s="155" t="str">
        <f t="shared" si="14"/>
        <v/>
      </c>
      <c r="BA6" s="154"/>
      <c r="BB6" s="154">
        <v>1</v>
      </c>
      <c r="BC6" s="154"/>
      <c r="BD6" s="154">
        <v>2</v>
      </c>
      <c r="BE6" s="155">
        <f t="shared" si="15"/>
        <v>0</v>
      </c>
      <c r="BR6" s="91" t="str">
        <f>IFERROR(VLOOKUP(#REF!,#REF!,2,0),"")</f>
        <v/>
      </c>
      <c r="BT6" s="91"/>
    </row>
    <row r="7" spans="1:97">
      <c r="A7" s="155" t="str">
        <f t="shared" si="16"/>
        <v/>
      </c>
      <c r="B7" s="155" t="str">
        <f t="shared" si="0"/>
        <v/>
      </c>
      <c r="F7" s="155" t="str">
        <f t="shared" si="1"/>
        <v xml:space="preserve">  </v>
      </c>
      <c r="G7" s="155">
        <v>4</v>
      </c>
      <c r="H7" s="155" t="str">
        <f t="shared" si="2"/>
        <v>-4</v>
      </c>
      <c r="I7" s="154"/>
      <c r="O7" s="164"/>
      <c r="P7" s="165"/>
      <c r="R7" s="166"/>
      <c r="S7" s="174" t="str">
        <f t="shared" si="3"/>
        <v/>
      </c>
      <c r="T7" s="166"/>
      <c r="U7" s="174" t="str">
        <f t="shared" si="4"/>
        <v/>
      </c>
      <c r="V7" s="166"/>
      <c r="X7" s="155" t="str">
        <f t="shared" si="5"/>
        <v/>
      </c>
      <c r="Z7" s="155" t="str">
        <f t="shared" si="6"/>
        <v/>
      </c>
      <c r="AB7" s="154"/>
      <c r="AC7" s="155" t="str">
        <f t="shared" si="7"/>
        <v/>
      </c>
      <c r="AD7" s="154"/>
      <c r="AE7" s="155" t="str">
        <f t="shared" si="8"/>
        <v/>
      </c>
      <c r="AF7" s="167"/>
      <c r="AG7" s="168"/>
      <c r="AH7" s="168"/>
      <c r="AI7" s="168"/>
      <c r="AK7" s="155" t="str">
        <f t="shared" si="9"/>
        <v/>
      </c>
      <c r="AM7" s="155" t="str">
        <f t="shared" si="10"/>
        <v/>
      </c>
      <c r="AN7" s="154"/>
      <c r="AO7" s="155" t="str">
        <f t="shared" si="11"/>
        <v/>
      </c>
      <c r="AP7" s="154"/>
      <c r="AQ7" s="170"/>
      <c r="AR7" s="154"/>
      <c r="AS7" s="154" t="str">
        <f t="shared" si="12"/>
        <v/>
      </c>
      <c r="AT7" s="154"/>
      <c r="AU7" s="155" t="str">
        <f t="shared" si="13"/>
        <v/>
      </c>
      <c r="AV7" s="154"/>
      <c r="AW7" s="154" t="str">
        <f t="shared" si="17"/>
        <v/>
      </c>
      <c r="AX7" s="154"/>
      <c r="AY7" s="154"/>
      <c r="AZ7" s="155" t="str">
        <f t="shared" si="14"/>
        <v/>
      </c>
      <c r="BA7" s="154"/>
      <c r="BB7" s="154">
        <v>1</v>
      </c>
      <c r="BC7" s="154"/>
      <c r="BD7" s="154">
        <v>2</v>
      </c>
      <c r="BE7" s="155">
        <f t="shared" si="15"/>
        <v>0</v>
      </c>
      <c r="BR7" s="91" t="str">
        <f>IFERROR(VLOOKUP(#REF!,#REF!,2,0),"")</f>
        <v/>
      </c>
      <c r="BT7" s="91"/>
    </row>
    <row r="8" spans="1:97">
      <c r="A8" s="155" t="str">
        <f t="shared" si="16"/>
        <v/>
      </c>
      <c r="B8" s="155" t="str">
        <f t="shared" si="0"/>
        <v/>
      </c>
      <c r="F8" s="155" t="str">
        <f t="shared" si="1"/>
        <v xml:space="preserve">  </v>
      </c>
      <c r="G8" s="155">
        <v>5</v>
      </c>
      <c r="H8" s="155" t="str">
        <f t="shared" si="2"/>
        <v>-5</v>
      </c>
      <c r="I8" s="154"/>
      <c r="O8" s="164"/>
      <c r="P8" s="165"/>
      <c r="R8" s="166"/>
      <c r="S8" s="174" t="str">
        <f t="shared" si="3"/>
        <v/>
      </c>
      <c r="T8" s="166"/>
      <c r="U8" s="174" t="str">
        <f t="shared" si="4"/>
        <v/>
      </c>
      <c r="V8" s="166"/>
      <c r="X8" s="155" t="str">
        <f t="shared" si="5"/>
        <v/>
      </c>
      <c r="Z8" s="155" t="str">
        <f t="shared" si="6"/>
        <v/>
      </c>
      <c r="AB8" s="154"/>
      <c r="AC8" s="155" t="str">
        <f t="shared" si="7"/>
        <v/>
      </c>
      <c r="AD8" s="154"/>
      <c r="AE8" s="155" t="str">
        <f t="shared" si="8"/>
        <v/>
      </c>
      <c r="AF8" s="167"/>
      <c r="AG8" s="168"/>
      <c r="AH8" s="168"/>
      <c r="AI8" s="168"/>
      <c r="AK8" s="155" t="str">
        <f t="shared" si="9"/>
        <v/>
      </c>
      <c r="AM8" s="155" t="str">
        <f t="shared" si="10"/>
        <v/>
      </c>
      <c r="AN8" s="154"/>
      <c r="AO8" s="155" t="str">
        <f t="shared" si="11"/>
        <v/>
      </c>
      <c r="AP8" s="154"/>
      <c r="AQ8" s="170"/>
      <c r="AR8" s="154"/>
      <c r="AS8" s="155" t="str">
        <f t="shared" si="12"/>
        <v/>
      </c>
      <c r="AT8" s="154"/>
      <c r="AU8" s="155" t="str">
        <f t="shared" si="13"/>
        <v/>
      </c>
      <c r="AV8" s="154"/>
      <c r="AW8" s="154" t="str">
        <f t="shared" si="17"/>
        <v/>
      </c>
      <c r="AX8" s="154"/>
      <c r="AY8" s="154"/>
      <c r="AZ8" s="155" t="str">
        <f t="shared" si="14"/>
        <v/>
      </c>
      <c r="BA8" s="154"/>
      <c r="BB8" s="154">
        <v>1</v>
      </c>
      <c r="BC8" s="154"/>
      <c r="BD8" s="154">
        <v>2</v>
      </c>
      <c r="BE8" s="155">
        <f t="shared" si="15"/>
        <v>0</v>
      </c>
      <c r="BT8" s="91" t="str">
        <f>IFERROR(VLOOKUP(ROWS(#REF!),#REF!,2,0),"")</f>
        <v/>
      </c>
    </row>
    <row r="9" spans="1:97">
      <c r="A9" s="155" t="str">
        <f t="shared" si="16"/>
        <v/>
      </c>
      <c r="B9" s="155" t="str">
        <f t="shared" si="0"/>
        <v/>
      </c>
      <c r="F9" s="155" t="str">
        <f t="shared" si="1"/>
        <v xml:space="preserve">  </v>
      </c>
      <c r="G9" s="155">
        <v>6</v>
      </c>
      <c r="H9" s="155" t="str">
        <f t="shared" si="2"/>
        <v>-6</v>
      </c>
      <c r="I9" s="154"/>
      <c r="O9" s="164"/>
      <c r="P9" s="165"/>
      <c r="R9" s="166"/>
      <c r="S9" s="174" t="str">
        <f t="shared" si="3"/>
        <v/>
      </c>
      <c r="T9" s="166"/>
      <c r="U9" s="174" t="str">
        <f t="shared" si="4"/>
        <v/>
      </c>
      <c r="V9" s="166"/>
      <c r="X9" s="155" t="str">
        <f t="shared" si="5"/>
        <v/>
      </c>
      <c r="Z9" s="155" t="str">
        <f t="shared" si="6"/>
        <v/>
      </c>
      <c r="AB9" s="154"/>
      <c r="AC9" s="155" t="str">
        <f t="shared" si="7"/>
        <v/>
      </c>
      <c r="AD9" s="154"/>
      <c r="AE9" s="155" t="str">
        <f t="shared" si="8"/>
        <v/>
      </c>
      <c r="AF9" s="167"/>
      <c r="AG9" s="168"/>
      <c r="AH9" s="168"/>
      <c r="AI9" s="168"/>
      <c r="AK9" s="155" t="str">
        <f t="shared" si="9"/>
        <v/>
      </c>
      <c r="AM9" s="155" t="str">
        <f t="shared" si="10"/>
        <v/>
      </c>
      <c r="AN9" s="154"/>
      <c r="AO9" s="155" t="str">
        <f t="shared" si="11"/>
        <v/>
      </c>
      <c r="AP9" s="154"/>
      <c r="AQ9" s="170"/>
      <c r="AR9" s="154"/>
      <c r="AS9" s="155" t="str">
        <f t="shared" si="12"/>
        <v/>
      </c>
      <c r="AT9" s="154"/>
      <c r="AU9" s="155" t="str">
        <f t="shared" si="13"/>
        <v/>
      </c>
      <c r="AV9" s="154"/>
      <c r="AW9" s="154" t="str">
        <f t="shared" si="17"/>
        <v/>
      </c>
      <c r="AX9" s="154"/>
      <c r="AY9" s="154"/>
      <c r="AZ9" s="155" t="str">
        <f t="shared" si="14"/>
        <v/>
      </c>
      <c r="BA9" s="154"/>
      <c r="BB9" s="154">
        <v>1</v>
      </c>
      <c r="BC9" s="154"/>
      <c r="BD9" s="154">
        <v>2</v>
      </c>
      <c r="BE9" s="155">
        <f t="shared" si="15"/>
        <v>0</v>
      </c>
      <c r="BT9" s="91" t="str">
        <f>IFERROR(VLOOKUP(ROWS(#REF!),#REF!,2,0),"")</f>
        <v/>
      </c>
    </row>
    <row r="10" spans="1:97">
      <c r="A10" s="155" t="str">
        <f t="shared" si="16"/>
        <v/>
      </c>
      <c r="B10" s="155" t="str">
        <f t="shared" si="0"/>
        <v/>
      </c>
      <c r="F10" s="155" t="str">
        <f t="shared" si="1"/>
        <v xml:space="preserve">  </v>
      </c>
      <c r="G10" s="155">
        <v>7</v>
      </c>
      <c r="H10" s="155" t="str">
        <f t="shared" si="2"/>
        <v>-7</v>
      </c>
      <c r="I10" s="154"/>
      <c r="O10" s="164"/>
      <c r="P10" s="165"/>
      <c r="R10" s="166"/>
      <c r="S10" s="174" t="str">
        <f t="shared" si="3"/>
        <v/>
      </c>
      <c r="T10" s="166"/>
      <c r="U10" s="174" t="str">
        <f t="shared" si="4"/>
        <v/>
      </c>
      <c r="V10" s="166"/>
      <c r="X10" s="155" t="str">
        <f t="shared" si="5"/>
        <v/>
      </c>
      <c r="Z10" s="155" t="str">
        <f t="shared" si="6"/>
        <v/>
      </c>
      <c r="AB10" s="154"/>
      <c r="AC10" s="155" t="str">
        <f t="shared" si="7"/>
        <v/>
      </c>
      <c r="AD10" s="154"/>
      <c r="AE10" s="155" t="str">
        <f t="shared" si="8"/>
        <v/>
      </c>
      <c r="AF10" s="167"/>
      <c r="AG10" s="168"/>
      <c r="AH10" s="168"/>
      <c r="AI10" s="168"/>
      <c r="AK10" s="155" t="str">
        <f t="shared" si="9"/>
        <v/>
      </c>
      <c r="AM10" s="155" t="str">
        <f t="shared" si="10"/>
        <v/>
      </c>
      <c r="AN10" s="154"/>
      <c r="AO10" s="155" t="str">
        <f t="shared" si="11"/>
        <v/>
      </c>
      <c r="AP10" s="154"/>
      <c r="AQ10" s="170"/>
      <c r="AR10" s="154"/>
      <c r="AS10" s="155" t="str">
        <f t="shared" si="12"/>
        <v/>
      </c>
      <c r="AT10" s="154"/>
      <c r="AU10" s="155" t="str">
        <f t="shared" si="13"/>
        <v/>
      </c>
      <c r="AV10" s="154"/>
      <c r="AW10" s="154" t="str">
        <f t="shared" si="17"/>
        <v/>
      </c>
      <c r="AX10" s="154"/>
      <c r="AY10" s="154"/>
      <c r="AZ10" s="155" t="str">
        <f t="shared" si="14"/>
        <v/>
      </c>
      <c r="BA10" s="154"/>
      <c r="BB10" s="154">
        <v>1</v>
      </c>
      <c r="BC10" s="154"/>
      <c r="BD10" s="154">
        <v>2</v>
      </c>
      <c r="BE10" s="155">
        <f t="shared" si="15"/>
        <v>0</v>
      </c>
      <c r="BR10" t="str">
        <f>IFERROR(VLOOKUP(ROWS($CM$3:CM3),$CM$4:$CM$502,2,0),"")</f>
        <v/>
      </c>
      <c r="BT10" s="91" t="str">
        <f>IFERROR(VLOOKUP(ROWS(#REF!),#REF!,2,0),"")</f>
        <v/>
      </c>
    </row>
    <row r="11" spans="1:97">
      <c r="A11" s="155" t="str">
        <f t="shared" si="16"/>
        <v/>
      </c>
      <c r="B11" s="155" t="str">
        <f t="shared" si="0"/>
        <v/>
      </c>
      <c r="D11" s="171" t="s">
        <v>6933</v>
      </c>
      <c r="F11" s="155" t="str">
        <f t="shared" si="1"/>
        <v xml:space="preserve">  </v>
      </c>
      <c r="G11" s="155">
        <v>8</v>
      </c>
      <c r="H11" s="155" t="str">
        <f t="shared" si="2"/>
        <v>-8</v>
      </c>
      <c r="I11" s="154"/>
      <c r="O11" s="164"/>
      <c r="P11" s="165"/>
      <c r="R11" s="166"/>
      <c r="S11" s="174" t="str">
        <f t="shared" si="3"/>
        <v/>
      </c>
      <c r="T11" s="166"/>
      <c r="U11" s="174" t="str">
        <f t="shared" si="4"/>
        <v/>
      </c>
      <c r="V11" s="166"/>
      <c r="X11" s="155" t="str">
        <f t="shared" si="5"/>
        <v/>
      </c>
      <c r="Z11" s="155" t="str">
        <f t="shared" si="6"/>
        <v/>
      </c>
      <c r="AB11" s="154"/>
      <c r="AC11" s="155" t="str">
        <f t="shared" si="7"/>
        <v/>
      </c>
      <c r="AD11" s="154"/>
      <c r="AE11" s="155" t="str">
        <f t="shared" si="8"/>
        <v/>
      </c>
      <c r="AF11" s="167"/>
      <c r="AG11" s="168"/>
      <c r="AH11" s="168"/>
      <c r="AI11" s="168"/>
      <c r="AK11" s="155" t="str">
        <f t="shared" si="9"/>
        <v/>
      </c>
      <c r="AM11" s="155" t="str">
        <f t="shared" si="10"/>
        <v/>
      </c>
      <c r="AN11" s="154"/>
      <c r="AO11" s="155" t="str">
        <f t="shared" si="11"/>
        <v/>
      </c>
      <c r="AP11" s="154"/>
      <c r="AQ11" s="170"/>
      <c r="AR11" s="154"/>
      <c r="AS11" s="155" t="str">
        <f t="shared" si="12"/>
        <v/>
      </c>
      <c r="AT11" s="154"/>
      <c r="AU11" s="155" t="str">
        <f t="shared" si="13"/>
        <v/>
      </c>
      <c r="AV11" s="154"/>
      <c r="AW11" s="154" t="str">
        <f t="shared" si="17"/>
        <v/>
      </c>
      <c r="AX11" s="154"/>
      <c r="AY11" s="154"/>
      <c r="AZ11" s="155" t="str">
        <f t="shared" si="14"/>
        <v/>
      </c>
      <c r="BA11" s="154"/>
      <c r="BB11" s="154">
        <v>1</v>
      </c>
      <c r="BC11" s="154"/>
      <c r="BD11" s="154">
        <v>2</v>
      </c>
      <c r="BE11" s="155">
        <f t="shared" si="15"/>
        <v>0</v>
      </c>
      <c r="BT11" s="91" t="str">
        <f>IFERROR(VLOOKUP(ROWS(#REF!),#REF!,2,0),"")</f>
        <v/>
      </c>
    </row>
    <row r="12" spans="1:97">
      <c r="A12" s="155" t="str">
        <f t="shared" si="16"/>
        <v/>
      </c>
      <c r="B12" s="155" t="str">
        <f t="shared" si="0"/>
        <v/>
      </c>
      <c r="F12" s="155" t="str">
        <f t="shared" si="1"/>
        <v xml:space="preserve">  </v>
      </c>
      <c r="G12" s="155">
        <v>9</v>
      </c>
      <c r="H12" s="155" t="str">
        <f t="shared" si="2"/>
        <v>-9</v>
      </c>
      <c r="I12" s="154"/>
      <c r="O12" s="164"/>
      <c r="P12" s="165"/>
      <c r="R12" s="166"/>
      <c r="S12" s="174" t="str">
        <f t="shared" si="3"/>
        <v/>
      </c>
      <c r="T12" s="166"/>
      <c r="U12" s="174" t="str">
        <f t="shared" si="4"/>
        <v/>
      </c>
      <c r="V12" s="166"/>
      <c r="X12" s="155" t="str">
        <f t="shared" si="5"/>
        <v/>
      </c>
      <c r="Z12" s="155" t="str">
        <f t="shared" si="6"/>
        <v/>
      </c>
      <c r="AB12" s="154"/>
      <c r="AC12" s="155" t="str">
        <f t="shared" si="7"/>
        <v/>
      </c>
      <c r="AD12" s="154"/>
      <c r="AE12" s="155" t="str">
        <f t="shared" si="8"/>
        <v/>
      </c>
      <c r="AF12" s="167"/>
      <c r="AG12" s="168"/>
      <c r="AH12" s="168"/>
      <c r="AI12" s="168"/>
      <c r="AK12" s="155" t="str">
        <f t="shared" si="9"/>
        <v/>
      </c>
      <c r="AM12" s="155" t="str">
        <f t="shared" si="10"/>
        <v/>
      </c>
      <c r="AN12" s="154"/>
      <c r="AO12" s="155" t="str">
        <f t="shared" si="11"/>
        <v/>
      </c>
      <c r="AP12" s="154"/>
      <c r="AQ12" s="170"/>
      <c r="AR12" s="154"/>
      <c r="AS12" s="155" t="str">
        <f t="shared" si="12"/>
        <v/>
      </c>
      <c r="AT12" s="154"/>
      <c r="AU12" s="155" t="str">
        <f t="shared" si="13"/>
        <v/>
      </c>
      <c r="AV12" s="154"/>
      <c r="AW12" s="154" t="str">
        <f t="shared" si="17"/>
        <v/>
      </c>
      <c r="AX12" s="154"/>
      <c r="AY12" s="154"/>
      <c r="AZ12" s="155" t="str">
        <f t="shared" si="14"/>
        <v/>
      </c>
      <c r="BA12" s="154"/>
      <c r="BB12" s="154">
        <v>1</v>
      </c>
      <c r="BC12" s="154"/>
      <c r="BD12" s="154">
        <v>2</v>
      </c>
      <c r="BE12" s="155">
        <f t="shared" si="15"/>
        <v>0</v>
      </c>
      <c r="BT12" s="91" t="str">
        <f>IFERROR(VLOOKUP(ROWS(#REF!),#REF!,2,0),"")</f>
        <v/>
      </c>
    </row>
    <row r="13" spans="1:97">
      <c r="A13" s="155" t="str">
        <f t="shared" si="16"/>
        <v/>
      </c>
      <c r="B13" s="155" t="str">
        <f t="shared" si="0"/>
        <v/>
      </c>
      <c r="F13" s="155" t="str">
        <f t="shared" si="1"/>
        <v xml:space="preserve">  </v>
      </c>
      <c r="G13" s="155">
        <v>10</v>
      </c>
      <c r="H13" s="155" t="str">
        <f t="shared" si="2"/>
        <v>-10</v>
      </c>
      <c r="I13" s="154"/>
      <c r="O13" s="164"/>
      <c r="P13" s="165"/>
      <c r="R13" s="166"/>
      <c r="S13" s="174" t="str">
        <f t="shared" si="3"/>
        <v/>
      </c>
      <c r="T13" s="166"/>
      <c r="U13" s="174" t="str">
        <f t="shared" si="4"/>
        <v/>
      </c>
      <c r="V13" s="166"/>
      <c r="X13" s="155" t="str">
        <f t="shared" si="5"/>
        <v/>
      </c>
      <c r="Z13" s="155" t="str">
        <f t="shared" si="6"/>
        <v/>
      </c>
      <c r="AB13" s="154"/>
      <c r="AC13" s="155" t="str">
        <f t="shared" si="7"/>
        <v/>
      </c>
      <c r="AD13" s="154"/>
      <c r="AE13" s="155" t="str">
        <f t="shared" si="8"/>
        <v/>
      </c>
      <c r="AF13" s="167"/>
      <c r="AG13" s="168"/>
      <c r="AH13" s="168"/>
      <c r="AI13" s="168"/>
      <c r="AK13" s="155" t="str">
        <f t="shared" si="9"/>
        <v/>
      </c>
      <c r="AM13" s="155" t="str">
        <f t="shared" si="10"/>
        <v/>
      </c>
      <c r="AN13" s="154"/>
      <c r="AO13" s="155" t="str">
        <f t="shared" si="11"/>
        <v/>
      </c>
      <c r="AP13" s="154"/>
      <c r="AQ13" s="170"/>
      <c r="AR13" s="154"/>
      <c r="AS13" s="155" t="str">
        <f t="shared" si="12"/>
        <v/>
      </c>
      <c r="AT13" s="154"/>
      <c r="AU13" s="155" t="str">
        <f t="shared" si="13"/>
        <v/>
      </c>
      <c r="AV13" s="154"/>
      <c r="AW13" s="154" t="str">
        <f t="shared" si="17"/>
        <v/>
      </c>
      <c r="AX13" s="154"/>
      <c r="AY13" s="154"/>
      <c r="AZ13" s="155" t="str">
        <f t="shared" si="14"/>
        <v/>
      </c>
      <c r="BA13" s="154"/>
      <c r="BB13" s="154">
        <v>1</v>
      </c>
      <c r="BC13" s="154"/>
      <c r="BD13" s="154">
        <v>2</v>
      </c>
      <c r="BE13" s="155">
        <f t="shared" si="15"/>
        <v>0</v>
      </c>
    </row>
    <row r="14" spans="1:97">
      <c r="A14" s="155" t="str">
        <f t="shared" si="16"/>
        <v/>
      </c>
      <c r="B14" s="155" t="str">
        <f t="shared" si="0"/>
        <v/>
      </c>
      <c r="F14" s="155" t="str">
        <f t="shared" si="1"/>
        <v xml:space="preserve">  </v>
      </c>
      <c r="G14" s="155">
        <v>11</v>
      </c>
      <c r="H14" s="155" t="str">
        <f t="shared" si="2"/>
        <v>-11</v>
      </c>
      <c r="I14" s="154"/>
      <c r="O14" s="164"/>
      <c r="P14" s="165"/>
      <c r="R14" s="166"/>
      <c r="S14" s="174" t="str">
        <f t="shared" si="3"/>
        <v/>
      </c>
      <c r="T14" s="166"/>
      <c r="U14" s="174" t="str">
        <f t="shared" si="4"/>
        <v/>
      </c>
      <c r="V14" s="166"/>
      <c r="X14" s="155" t="str">
        <f t="shared" si="5"/>
        <v/>
      </c>
      <c r="Z14" s="155" t="str">
        <f t="shared" si="6"/>
        <v/>
      </c>
      <c r="AB14" s="154"/>
      <c r="AC14" s="155" t="str">
        <f t="shared" si="7"/>
        <v/>
      </c>
      <c r="AD14" s="154"/>
      <c r="AE14" s="155" t="str">
        <f t="shared" si="8"/>
        <v/>
      </c>
      <c r="AF14" s="167"/>
      <c r="AG14" s="168"/>
      <c r="AH14" s="168"/>
      <c r="AI14" s="168"/>
      <c r="AK14" s="155" t="str">
        <f t="shared" si="9"/>
        <v/>
      </c>
      <c r="AM14" s="155" t="str">
        <f t="shared" si="10"/>
        <v/>
      </c>
      <c r="AN14" s="154"/>
      <c r="AO14" s="155" t="str">
        <f t="shared" si="11"/>
        <v/>
      </c>
      <c r="AP14" s="154"/>
      <c r="AQ14" s="170"/>
      <c r="AR14" s="154"/>
      <c r="AS14" s="155" t="str">
        <f t="shared" si="12"/>
        <v/>
      </c>
      <c r="AT14" s="154"/>
      <c r="AU14" s="155" t="str">
        <f t="shared" si="13"/>
        <v/>
      </c>
      <c r="AV14" s="154"/>
      <c r="AW14" s="154" t="str">
        <f t="shared" si="17"/>
        <v/>
      </c>
      <c r="AX14" s="154"/>
      <c r="AY14" s="154"/>
      <c r="AZ14" s="155" t="str">
        <f t="shared" si="14"/>
        <v/>
      </c>
      <c r="BA14" s="154"/>
      <c r="BB14" s="154">
        <v>1</v>
      </c>
      <c r="BC14" s="154"/>
      <c r="BD14" s="154">
        <v>2</v>
      </c>
      <c r="BE14" s="155">
        <f t="shared" si="15"/>
        <v>0</v>
      </c>
    </row>
    <row r="15" spans="1:97">
      <c r="A15" s="155" t="str">
        <f t="shared" si="16"/>
        <v/>
      </c>
      <c r="B15" s="155" t="str">
        <f t="shared" si="0"/>
        <v/>
      </c>
      <c r="F15" s="155" t="str">
        <f t="shared" si="1"/>
        <v xml:space="preserve">  </v>
      </c>
      <c r="G15" s="155">
        <v>12</v>
      </c>
      <c r="H15" s="155" t="str">
        <f t="shared" si="2"/>
        <v>-12</v>
      </c>
      <c r="I15" s="154"/>
      <c r="O15" s="164"/>
      <c r="P15" s="165"/>
      <c r="R15" s="166"/>
      <c r="S15" s="174" t="str">
        <f t="shared" si="3"/>
        <v/>
      </c>
      <c r="T15" s="166"/>
      <c r="U15" s="174" t="str">
        <f t="shared" si="4"/>
        <v/>
      </c>
      <c r="V15" s="166"/>
      <c r="X15" s="155" t="str">
        <f t="shared" si="5"/>
        <v/>
      </c>
      <c r="Z15" s="155" t="str">
        <f t="shared" si="6"/>
        <v/>
      </c>
      <c r="AB15" s="154"/>
      <c r="AC15" s="155" t="str">
        <f t="shared" si="7"/>
        <v/>
      </c>
      <c r="AD15" s="154"/>
      <c r="AE15" s="155" t="str">
        <f t="shared" si="8"/>
        <v/>
      </c>
      <c r="AF15" s="167"/>
      <c r="AG15" s="168"/>
      <c r="AH15" s="168"/>
      <c r="AI15" s="168"/>
      <c r="AK15" s="155" t="str">
        <f t="shared" si="9"/>
        <v/>
      </c>
      <c r="AM15" s="155" t="str">
        <f t="shared" si="10"/>
        <v/>
      </c>
      <c r="AN15" s="154"/>
      <c r="AO15" s="155" t="str">
        <f t="shared" si="11"/>
        <v/>
      </c>
      <c r="AP15" s="154"/>
      <c r="AQ15" s="170"/>
      <c r="AR15" s="154"/>
      <c r="AS15" s="155" t="str">
        <f t="shared" si="12"/>
        <v/>
      </c>
      <c r="AT15" s="154"/>
      <c r="AU15" s="155" t="str">
        <f t="shared" si="13"/>
        <v/>
      </c>
      <c r="AV15" s="154"/>
      <c r="AW15" s="154" t="str">
        <f t="shared" si="17"/>
        <v/>
      </c>
      <c r="AX15" s="154"/>
      <c r="AY15" s="154"/>
      <c r="AZ15" s="155" t="str">
        <f t="shared" si="14"/>
        <v/>
      </c>
      <c r="BA15" s="154"/>
      <c r="BB15" s="154">
        <v>1</v>
      </c>
      <c r="BC15" s="154"/>
      <c r="BD15" s="154">
        <v>2</v>
      </c>
      <c r="BE15" s="155">
        <f t="shared" si="15"/>
        <v>0</v>
      </c>
    </row>
    <row r="16" spans="1:97">
      <c r="A16" s="155" t="str">
        <f t="shared" si="16"/>
        <v/>
      </c>
      <c r="B16" s="155" t="str">
        <f t="shared" si="0"/>
        <v/>
      </c>
      <c r="F16" s="155" t="str">
        <f t="shared" si="1"/>
        <v xml:space="preserve">  </v>
      </c>
      <c r="G16" s="155">
        <v>13</v>
      </c>
      <c r="H16" s="155" t="str">
        <f t="shared" si="2"/>
        <v>-13</v>
      </c>
      <c r="I16" s="154"/>
      <c r="O16" s="164"/>
      <c r="P16" s="165"/>
      <c r="R16" s="166"/>
      <c r="S16" s="174" t="str">
        <f t="shared" si="3"/>
        <v/>
      </c>
      <c r="T16" s="166"/>
      <c r="U16" s="174" t="str">
        <f t="shared" si="4"/>
        <v/>
      </c>
      <c r="V16" s="166"/>
      <c r="X16" s="155" t="str">
        <f t="shared" si="5"/>
        <v/>
      </c>
      <c r="Z16" s="155" t="str">
        <f t="shared" si="6"/>
        <v/>
      </c>
      <c r="AB16" s="154"/>
      <c r="AC16" s="155" t="str">
        <f t="shared" si="7"/>
        <v/>
      </c>
      <c r="AD16" s="154"/>
      <c r="AE16" s="155" t="str">
        <f t="shared" si="8"/>
        <v/>
      </c>
      <c r="AF16" s="167"/>
      <c r="AG16" s="168"/>
      <c r="AH16" s="168"/>
      <c r="AI16" s="168"/>
      <c r="AK16" s="155" t="str">
        <f t="shared" si="9"/>
        <v/>
      </c>
      <c r="AM16" s="155" t="str">
        <f t="shared" si="10"/>
        <v/>
      </c>
      <c r="AN16" s="154"/>
      <c r="AO16" s="155" t="str">
        <f t="shared" si="11"/>
        <v/>
      </c>
      <c r="AP16" s="154"/>
      <c r="AQ16" s="170"/>
      <c r="AR16" s="154"/>
      <c r="AS16" s="155" t="str">
        <f t="shared" si="12"/>
        <v/>
      </c>
      <c r="AT16" s="154"/>
      <c r="AU16" s="155" t="str">
        <f t="shared" si="13"/>
        <v/>
      </c>
      <c r="AV16" s="154"/>
      <c r="AW16" s="154" t="str">
        <f t="shared" si="17"/>
        <v/>
      </c>
      <c r="AX16" s="154"/>
      <c r="AY16" s="154"/>
      <c r="AZ16" s="155" t="str">
        <f t="shared" si="14"/>
        <v/>
      </c>
      <c r="BA16" s="154"/>
      <c r="BB16" s="154">
        <v>1</v>
      </c>
      <c r="BC16" s="154"/>
      <c r="BD16" s="154">
        <v>2</v>
      </c>
      <c r="BE16" s="155">
        <f t="shared" si="15"/>
        <v>0</v>
      </c>
    </row>
    <row r="17" spans="1:57">
      <c r="A17" s="155" t="str">
        <f t="shared" si="16"/>
        <v/>
      </c>
      <c r="B17" s="155" t="str">
        <f t="shared" si="0"/>
        <v/>
      </c>
      <c r="F17" s="155" t="str">
        <f t="shared" si="1"/>
        <v xml:space="preserve">  </v>
      </c>
      <c r="G17" s="155">
        <v>14</v>
      </c>
      <c r="H17" s="155" t="str">
        <f t="shared" si="2"/>
        <v>-14</v>
      </c>
      <c r="I17" s="154"/>
      <c r="O17" s="164"/>
      <c r="P17" s="165"/>
      <c r="R17" s="166"/>
      <c r="S17" s="174" t="str">
        <f t="shared" si="3"/>
        <v/>
      </c>
      <c r="T17" s="166"/>
      <c r="U17" s="174" t="str">
        <f t="shared" si="4"/>
        <v/>
      </c>
      <c r="V17" s="166"/>
      <c r="X17" s="155" t="str">
        <f t="shared" si="5"/>
        <v/>
      </c>
      <c r="Z17" s="155" t="str">
        <f t="shared" si="6"/>
        <v/>
      </c>
      <c r="AB17" s="154"/>
      <c r="AC17" s="155" t="str">
        <f t="shared" si="7"/>
        <v/>
      </c>
      <c r="AD17" s="154"/>
      <c r="AE17" s="155" t="str">
        <f t="shared" si="8"/>
        <v/>
      </c>
      <c r="AF17" s="167"/>
      <c r="AG17" s="168"/>
      <c r="AH17" s="168"/>
      <c r="AI17" s="168"/>
      <c r="AK17" s="155" t="str">
        <f t="shared" si="9"/>
        <v/>
      </c>
      <c r="AM17" s="155" t="str">
        <f t="shared" si="10"/>
        <v/>
      </c>
      <c r="AN17" s="154"/>
      <c r="AO17" s="155" t="str">
        <f t="shared" si="11"/>
        <v/>
      </c>
      <c r="AP17" s="154"/>
      <c r="AQ17" s="170"/>
      <c r="AR17" s="154"/>
      <c r="AS17" s="155" t="str">
        <f t="shared" si="12"/>
        <v/>
      </c>
      <c r="AT17" s="154"/>
      <c r="AU17" s="155" t="str">
        <f t="shared" si="13"/>
        <v/>
      </c>
      <c r="AV17" s="154"/>
      <c r="AW17" s="154" t="str">
        <f t="shared" si="17"/>
        <v/>
      </c>
      <c r="AX17" s="154"/>
      <c r="AY17" s="154"/>
      <c r="AZ17" s="155" t="str">
        <f t="shared" si="14"/>
        <v/>
      </c>
      <c r="BA17" s="154"/>
      <c r="BB17" s="154">
        <v>1</v>
      </c>
      <c r="BC17" s="154"/>
      <c r="BD17" s="154">
        <v>2</v>
      </c>
      <c r="BE17" s="155">
        <f t="shared" si="15"/>
        <v>0</v>
      </c>
    </row>
    <row r="18" spans="1:57">
      <c r="A18" s="155" t="str">
        <f t="shared" si="16"/>
        <v/>
      </c>
      <c r="B18" s="155" t="str">
        <f t="shared" si="0"/>
        <v/>
      </c>
      <c r="F18" s="155" t="str">
        <f t="shared" si="1"/>
        <v xml:space="preserve">  </v>
      </c>
      <c r="G18" s="155">
        <v>15</v>
      </c>
      <c r="H18" s="155" t="str">
        <f t="shared" si="2"/>
        <v>-15</v>
      </c>
      <c r="I18" s="154"/>
      <c r="O18" s="164"/>
      <c r="P18" s="165"/>
      <c r="R18" s="166"/>
      <c r="S18" s="174" t="str">
        <f t="shared" si="3"/>
        <v/>
      </c>
      <c r="T18" s="166"/>
      <c r="U18" s="174" t="str">
        <f t="shared" si="4"/>
        <v/>
      </c>
      <c r="V18" s="166"/>
      <c r="X18" s="155" t="str">
        <f t="shared" si="5"/>
        <v/>
      </c>
      <c r="Z18" s="155" t="str">
        <f t="shared" si="6"/>
        <v/>
      </c>
      <c r="AB18" s="154"/>
      <c r="AC18" s="155" t="str">
        <f t="shared" si="7"/>
        <v/>
      </c>
      <c r="AD18" s="154"/>
      <c r="AE18" s="155" t="str">
        <f t="shared" si="8"/>
        <v/>
      </c>
      <c r="AF18" s="167"/>
      <c r="AG18" s="168"/>
      <c r="AH18" s="168"/>
      <c r="AI18" s="168"/>
      <c r="AK18" s="155" t="str">
        <f t="shared" si="9"/>
        <v/>
      </c>
      <c r="AM18" s="155" t="str">
        <f t="shared" si="10"/>
        <v/>
      </c>
      <c r="AN18" s="154"/>
      <c r="AO18" s="155" t="str">
        <f t="shared" si="11"/>
        <v/>
      </c>
      <c r="AP18" s="154"/>
      <c r="AQ18" s="170"/>
      <c r="AR18" s="154"/>
      <c r="AS18" s="155" t="str">
        <f t="shared" si="12"/>
        <v/>
      </c>
      <c r="AT18" s="154"/>
      <c r="AU18" s="155" t="str">
        <f t="shared" si="13"/>
        <v/>
      </c>
      <c r="AV18" s="154"/>
      <c r="AW18" s="154" t="str">
        <f t="shared" si="17"/>
        <v/>
      </c>
      <c r="AX18" s="154"/>
      <c r="AY18" s="154"/>
      <c r="AZ18" s="155" t="str">
        <f t="shared" si="14"/>
        <v/>
      </c>
      <c r="BA18" s="154"/>
      <c r="BB18" s="154">
        <v>1</v>
      </c>
      <c r="BC18" s="154"/>
      <c r="BD18" s="154">
        <v>2</v>
      </c>
      <c r="BE18" s="155">
        <f t="shared" si="15"/>
        <v>0</v>
      </c>
    </row>
    <row r="19" spans="1:57">
      <c r="A19" s="155" t="str">
        <f t="shared" si="16"/>
        <v/>
      </c>
      <c r="B19" s="155" t="str">
        <f t="shared" si="0"/>
        <v/>
      </c>
      <c r="F19" s="155" t="str">
        <f t="shared" si="1"/>
        <v xml:space="preserve">  </v>
      </c>
      <c r="G19" s="155">
        <v>16</v>
      </c>
      <c r="H19" s="155" t="str">
        <f t="shared" si="2"/>
        <v>-16</v>
      </c>
      <c r="I19" s="154"/>
      <c r="O19" s="164"/>
      <c r="P19" s="165"/>
      <c r="R19" s="166"/>
      <c r="S19" s="174" t="str">
        <f t="shared" si="3"/>
        <v/>
      </c>
      <c r="T19" s="166"/>
      <c r="U19" s="174" t="str">
        <f t="shared" si="4"/>
        <v/>
      </c>
      <c r="V19" s="166"/>
      <c r="X19" s="155" t="str">
        <f t="shared" si="5"/>
        <v/>
      </c>
      <c r="Z19" s="155" t="str">
        <f t="shared" si="6"/>
        <v/>
      </c>
      <c r="AB19" s="154"/>
      <c r="AC19" s="155" t="str">
        <f t="shared" si="7"/>
        <v/>
      </c>
      <c r="AD19" s="154"/>
      <c r="AE19" s="155" t="str">
        <f t="shared" si="8"/>
        <v/>
      </c>
      <c r="AF19" s="167"/>
      <c r="AG19" s="168"/>
      <c r="AH19" s="168"/>
      <c r="AI19" s="168"/>
      <c r="AK19" s="155" t="str">
        <f t="shared" si="9"/>
        <v/>
      </c>
      <c r="AM19" s="155" t="str">
        <f t="shared" si="10"/>
        <v/>
      </c>
      <c r="AN19" s="154"/>
      <c r="AO19" s="155" t="str">
        <f t="shared" si="11"/>
        <v/>
      </c>
      <c r="AP19" s="154"/>
      <c r="AQ19" s="170"/>
      <c r="AR19" s="154"/>
      <c r="AS19" s="155" t="str">
        <f t="shared" si="12"/>
        <v/>
      </c>
      <c r="AT19" s="154"/>
      <c r="AU19" s="155" t="str">
        <f t="shared" si="13"/>
        <v/>
      </c>
      <c r="AV19" s="154"/>
      <c r="AW19" s="154" t="str">
        <f t="shared" si="17"/>
        <v/>
      </c>
      <c r="AX19" s="154"/>
      <c r="AY19" s="154"/>
      <c r="AZ19" s="155" t="str">
        <f t="shared" si="14"/>
        <v/>
      </c>
      <c r="BA19" s="154"/>
      <c r="BB19" s="154">
        <v>1</v>
      </c>
      <c r="BC19" s="154"/>
      <c r="BD19" s="154">
        <v>2</v>
      </c>
      <c r="BE19" s="155">
        <f t="shared" si="15"/>
        <v>0</v>
      </c>
    </row>
    <row r="20" spans="1:57">
      <c r="A20" s="155" t="str">
        <f t="shared" si="16"/>
        <v/>
      </c>
      <c r="B20" s="155" t="str">
        <f t="shared" si="0"/>
        <v/>
      </c>
      <c r="F20" s="155" t="str">
        <f t="shared" si="1"/>
        <v xml:space="preserve">  </v>
      </c>
      <c r="G20" s="155">
        <v>17</v>
      </c>
      <c r="H20" s="155" t="str">
        <f t="shared" si="2"/>
        <v>-17</v>
      </c>
      <c r="I20" s="154"/>
      <c r="O20" s="164"/>
      <c r="P20" s="165"/>
      <c r="R20" s="166"/>
      <c r="S20" s="174" t="str">
        <f t="shared" ref="S20:S83" si="18">IFERROR(VLOOKUP(R20,PARAM_NAT,2,FALSE),"")</f>
        <v/>
      </c>
      <c r="T20" s="166"/>
      <c r="U20" s="174" t="str">
        <f t="shared" si="4"/>
        <v/>
      </c>
      <c r="V20" s="166"/>
      <c r="X20" s="155" t="str">
        <f t="shared" si="5"/>
        <v/>
      </c>
      <c r="Z20" s="155" t="str">
        <f t="shared" si="6"/>
        <v/>
      </c>
      <c r="AB20" s="154"/>
      <c r="AC20" s="155" t="str">
        <f t="shared" si="7"/>
        <v/>
      </c>
      <c r="AD20" s="154"/>
      <c r="AE20" s="155" t="str">
        <f t="shared" si="8"/>
        <v/>
      </c>
      <c r="AF20" s="167"/>
      <c r="AG20" s="168"/>
      <c r="AH20" s="168"/>
      <c r="AI20" s="168"/>
      <c r="AK20" s="155" t="str">
        <f t="shared" si="9"/>
        <v/>
      </c>
      <c r="AM20" s="155" t="str">
        <f t="shared" si="10"/>
        <v/>
      </c>
      <c r="AN20" s="154"/>
      <c r="AO20" s="155" t="str">
        <f t="shared" si="11"/>
        <v/>
      </c>
      <c r="AP20" s="154"/>
      <c r="AQ20" s="170"/>
      <c r="AR20" s="154"/>
      <c r="AS20" s="155" t="str">
        <f t="shared" si="12"/>
        <v/>
      </c>
      <c r="AT20" s="154"/>
      <c r="AU20" s="155" t="str">
        <f t="shared" si="13"/>
        <v/>
      </c>
      <c r="AV20" s="154"/>
      <c r="AW20" s="154" t="str">
        <f t="shared" si="17"/>
        <v/>
      </c>
      <c r="AX20" s="154"/>
      <c r="AY20" s="154"/>
      <c r="AZ20" s="155" t="str">
        <f t="shared" si="14"/>
        <v/>
      </c>
      <c r="BA20" s="154"/>
      <c r="BB20" s="154">
        <v>1</v>
      </c>
      <c r="BC20" s="154"/>
      <c r="BD20" s="154">
        <v>2</v>
      </c>
      <c r="BE20" s="155">
        <f t="shared" si="15"/>
        <v>0</v>
      </c>
    </row>
    <row r="21" spans="1:57">
      <c r="A21" s="155" t="str">
        <f t="shared" si="16"/>
        <v/>
      </c>
      <c r="B21" s="155" t="str">
        <f t="shared" si="0"/>
        <v/>
      </c>
      <c r="F21" s="155" t="str">
        <f t="shared" si="1"/>
        <v xml:space="preserve">  </v>
      </c>
      <c r="G21" s="155">
        <v>18</v>
      </c>
      <c r="H21" s="155" t="str">
        <f t="shared" si="2"/>
        <v>-18</v>
      </c>
      <c r="I21" s="154"/>
      <c r="O21" s="164"/>
      <c r="P21" s="165"/>
      <c r="R21" s="166"/>
      <c r="S21" s="174" t="str">
        <f t="shared" si="18"/>
        <v/>
      </c>
      <c r="T21" s="166"/>
      <c r="U21" s="174" t="str">
        <f t="shared" si="4"/>
        <v/>
      </c>
      <c r="V21" s="166"/>
      <c r="X21" s="155" t="str">
        <f t="shared" si="5"/>
        <v/>
      </c>
      <c r="Z21" s="155" t="str">
        <f t="shared" si="6"/>
        <v/>
      </c>
      <c r="AB21" s="154"/>
      <c r="AC21" s="155" t="str">
        <f t="shared" si="7"/>
        <v/>
      </c>
      <c r="AD21" s="154"/>
      <c r="AE21" s="155" t="str">
        <f t="shared" si="8"/>
        <v/>
      </c>
      <c r="AF21" s="167"/>
      <c r="AG21" s="168"/>
      <c r="AH21" s="168"/>
      <c r="AI21" s="168"/>
      <c r="AK21" s="155" t="str">
        <f t="shared" si="9"/>
        <v/>
      </c>
      <c r="AM21" s="155" t="str">
        <f t="shared" si="10"/>
        <v/>
      </c>
      <c r="AN21" s="154"/>
      <c r="AO21" s="155" t="str">
        <f t="shared" si="11"/>
        <v/>
      </c>
      <c r="AP21" s="154"/>
      <c r="AQ21" s="170"/>
      <c r="AR21" s="154"/>
      <c r="AS21" s="155" t="str">
        <f t="shared" si="12"/>
        <v/>
      </c>
      <c r="AT21" s="154"/>
      <c r="AU21" s="155" t="str">
        <f t="shared" si="13"/>
        <v/>
      </c>
      <c r="AV21" s="154"/>
      <c r="AW21" s="154" t="str">
        <f t="shared" si="17"/>
        <v/>
      </c>
      <c r="AX21" s="154"/>
      <c r="AY21" s="154"/>
      <c r="AZ21" s="155" t="str">
        <f t="shared" si="14"/>
        <v/>
      </c>
      <c r="BA21" s="154"/>
      <c r="BB21" s="154">
        <v>1</v>
      </c>
      <c r="BC21" s="154"/>
      <c r="BD21" s="154">
        <v>2</v>
      </c>
      <c r="BE21" s="155">
        <f t="shared" si="15"/>
        <v>0</v>
      </c>
    </row>
    <row r="22" spans="1:57">
      <c r="A22" s="155" t="str">
        <f t="shared" si="16"/>
        <v/>
      </c>
      <c r="B22" s="155" t="str">
        <f t="shared" si="0"/>
        <v/>
      </c>
      <c r="F22" s="155" t="str">
        <f t="shared" si="1"/>
        <v xml:space="preserve">  </v>
      </c>
      <c r="G22" s="155">
        <v>19</v>
      </c>
      <c r="H22" s="155" t="str">
        <f t="shared" si="2"/>
        <v>-19</v>
      </c>
      <c r="I22" s="154"/>
      <c r="O22" s="164"/>
      <c r="P22" s="165"/>
      <c r="R22" s="166"/>
      <c r="S22" s="174" t="str">
        <f t="shared" si="18"/>
        <v/>
      </c>
      <c r="T22" s="166"/>
      <c r="U22" s="174" t="str">
        <f t="shared" si="4"/>
        <v/>
      </c>
      <c r="V22" s="166"/>
      <c r="X22" s="155" t="str">
        <f t="shared" si="5"/>
        <v/>
      </c>
      <c r="Z22" s="155" t="str">
        <f t="shared" si="6"/>
        <v/>
      </c>
      <c r="AB22" s="154"/>
      <c r="AC22" s="155" t="str">
        <f t="shared" si="7"/>
        <v/>
      </c>
      <c r="AD22" s="154"/>
      <c r="AE22" s="155" t="str">
        <f t="shared" si="8"/>
        <v/>
      </c>
      <c r="AF22" s="167"/>
      <c r="AG22" s="168"/>
      <c r="AH22" s="168"/>
      <c r="AI22" s="168"/>
      <c r="AK22" s="155" t="str">
        <f t="shared" si="9"/>
        <v/>
      </c>
      <c r="AM22" s="155" t="str">
        <f t="shared" si="10"/>
        <v/>
      </c>
      <c r="AN22" s="154"/>
      <c r="AO22" s="155" t="str">
        <f t="shared" si="11"/>
        <v/>
      </c>
      <c r="AP22" s="154"/>
      <c r="AQ22" s="170"/>
      <c r="AR22" s="154"/>
      <c r="AS22" s="155" t="str">
        <f t="shared" si="12"/>
        <v/>
      </c>
      <c r="AT22" s="154"/>
      <c r="AU22" s="155" t="str">
        <f t="shared" si="13"/>
        <v/>
      </c>
      <c r="AV22" s="154"/>
      <c r="AW22" s="154" t="str">
        <f t="shared" si="17"/>
        <v/>
      </c>
      <c r="AX22" s="154"/>
      <c r="AY22" s="154"/>
      <c r="AZ22" s="155" t="str">
        <f t="shared" si="14"/>
        <v/>
      </c>
      <c r="BA22" s="154"/>
      <c r="BB22" s="154">
        <v>1</v>
      </c>
      <c r="BC22" s="154"/>
      <c r="BD22" s="154">
        <v>2</v>
      </c>
      <c r="BE22" s="155">
        <f t="shared" si="15"/>
        <v>0</v>
      </c>
    </row>
    <row r="23" spans="1:57">
      <c r="A23" s="155" t="str">
        <f t="shared" si="16"/>
        <v/>
      </c>
      <c r="B23" s="155" t="str">
        <f t="shared" si="0"/>
        <v/>
      </c>
      <c r="F23" s="155" t="str">
        <f t="shared" si="1"/>
        <v xml:space="preserve">  </v>
      </c>
      <c r="G23" s="155">
        <v>20</v>
      </c>
      <c r="H23" s="155" t="str">
        <f t="shared" si="2"/>
        <v>-20</v>
      </c>
      <c r="I23" s="154"/>
      <c r="O23" s="164"/>
      <c r="P23" s="165"/>
      <c r="R23" s="166"/>
      <c r="S23" s="174" t="str">
        <f t="shared" si="18"/>
        <v/>
      </c>
      <c r="T23" s="166"/>
      <c r="U23" s="174" t="str">
        <f t="shared" si="4"/>
        <v/>
      </c>
      <c r="V23" s="166"/>
      <c r="X23" s="155" t="str">
        <f t="shared" si="5"/>
        <v/>
      </c>
      <c r="Z23" s="155" t="str">
        <f t="shared" si="6"/>
        <v/>
      </c>
      <c r="AB23" s="154"/>
      <c r="AC23" s="155" t="str">
        <f t="shared" si="7"/>
        <v/>
      </c>
      <c r="AD23" s="154"/>
      <c r="AE23" s="155" t="str">
        <f t="shared" si="8"/>
        <v/>
      </c>
      <c r="AF23" s="167"/>
      <c r="AG23" s="168"/>
      <c r="AH23" s="168"/>
      <c r="AI23" s="168"/>
      <c r="AK23" s="155" t="str">
        <f t="shared" si="9"/>
        <v/>
      </c>
      <c r="AM23" s="155" t="str">
        <f t="shared" si="10"/>
        <v/>
      </c>
      <c r="AN23" s="154"/>
      <c r="AO23" s="155" t="str">
        <f t="shared" si="11"/>
        <v/>
      </c>
      <c r="AP23" s="154"/>
      <c r="AQ23" s="170"/>
      <c r="AR23" s="154"/>
      <c r="AS23" s="155" t="str">
        <f t="shared" si="12"/>
        <v/>
      </c>
      <c r="AT23" s="154"/>
      <c r="AU23" s="155" t="str">
        <f t="shared" si="13"/>
        <v/>
      </c>
      <c r="AV23" s="154"/>
      <c r="AW23" s="154" t="str">
        <f t="shared" si="17"/>
        <v/>
      </c>
      <c r="AX23" s="154"/>
      <c r="AY23" s="154"/>
      <c r="AZ23" s="155" t="str">
        <f t="shared" si="14"/>
        <v/>
      </c>
      <c r="BA23" s="154"/>
      <c r="BB23" s="154">
        <v>1</v>
      </c>
      <c r="BC23" s="154"/>
      <c r="BD23" s="154">
        <v>2</v>
      </c>
      <c r="BE23" s="155">
        <f t="shared" si="15"/>
        <v>0</v>
      </c>
    </row>
    <row r="24" spans="1:57">
      <c r="A24" s="155" t="str">
        <f t="shared" si="16"/>
        <v/>
      </c>
      <c r="B24" s="155" t="str">
        <f t="shared" si="0"/>
        <v/>
      </c>
      <c r="F24" s="155" t="str">
        <f t="shared" si="1"/>
        <v xml:space="preserve">  </v>
      </c>
      <c r="G24" s="155">
        <v>21</v>
      </c>
      <c r="H24" s="155" t="str">
        <f t="shared" si="2"/>
        <v>-21</v>
      </c>
      <c r="I24" s="154"/>
      <c r="O24" s="164"/>
      <c r="P24" s="165"/>
      <c r="R24" s="166"/>
      <c r="S24" s="174" t="str">
        <f t="shared" si="18"/>
        <v/>
      </c>
      <c r="T24" s="166"/>
      <c r="U24" s="174" t="str">
        <f t="shared" si="4"/>
        <v/>
      </c>
      <c r="V24" s="166"/>
      <c r="X24" s="155" t="str">
        <f t="shared" si="5"/>
        <v/>
      </c>
      <c r="Z24" s="155" t="str">
        <f t="shared" si="6"/>
        <v/>
      </c>
      <c r="AB24" s="154"/>
      <c r="AC24" s="155" t="str">
        <f t="shared" si="7"/>
        <v/>
      </c>
      <c r="AD24" s="154"/>
      <c r="AE24" s="155" t="str">
        <f t="shared" si="8"/>
        <v/>
      </c>
      <c r="AF24" s="167"/>
      <c r="AG24" s="168"/>
      <c r="AH24" s="168"/>
      <c r="AI24" s="168"/>
      <c r="AK24" s="155" t="str">
        <f t="shared" si="9"/>
        <v/>
      </c>
      <c r="AM24" s="155" t="str">
        <f t="shared" si="10"/>
        <v/>
      </c>
      <c r="AN24" s="154"/>
      <c r="AO24" s="155" t="str">
        <f t="shared" si="11"/>
        <v/>
      </c>
      <c r="AP24" s="154"/>
      <c r="AQ24" s="170"/>
      <c r="AR24" s="154"/>
      <c r="AS24" s="155" t="str">
        <f t="shared" si="12"/>
        <v/>
      </c>
      <c r="AT24" s="154"/>
      <c r="AU24" s="155" t="str">
        <f t="shared" si="13"/>
        <v/>
      </c>
      <c r="AV24" s="154"/>
      <c r="AW24" s="154" t="str">
        <f t="shared" si="17"/>
        <v/>
      </c>
      <c r="AX24" s="154"/>
      <c r="AY24" s="154"/>
      <c r="AZ24" s="155" t="str">
        <f t="shared" si="14"/>
        <v/>
      </c>
      <c r="BA24" s="154"/>
      <c r="BB24" s="154">
        <v>1</v>
      </c>
      <c r="BC24" s="154"/>
      <c r="BD24" s="154">
        <v>2</v>
      </c>
      <c r="BE24" s="155">
        <f t="shared" si="15"/>
        <v>0</v>
      </c>
    </row>
    <row r="25" spans="1:57">
      <c r="A25" s="155" t="str">
        <f t="shared" si="16"/>
        <v/>
      </c>
      <c r="B25" s="155" t="str">
        <f t="shared" si="0"/>
        <v/>
      </c>
      <c r="F25" s="155" t="str">
        <f t="shared" si="1"/>
        <v xml:space="preserve">  </v>
      </c>
      <c r="G25" s="155">
        <v>22</v>
      </c>
      <c r="H25" s="155" t="str">
        <f t="shared" si="2"/>
        <v>-22</v>
      </c>
      <c r="I25" s="154"/>
      <c r="O25" s="164"/>
      <c r="P25" s="165"/>
      <c r="R25" s="166"/>
      <c r="S25" s="174" t="str">
        <f t="shared" si="18"/>
        <v/>
      </c>
      <c r="T25" s="166"/>
      <c r="U25" s="174" t="str">
        <f t="shared" si="4"/>
        <v/>
      </c>
      <c r="V25" s="166"/>
      <c r="X25" s="155" t="str">
        <f t="shared" si="5"/>
        <v/>
      </c>
      <c r="Z25" s="155" t="str">
        <f t="shared" si="6"/>
        <v/>
      </c>
      <c r="AB25" s="154"/>
      <c r="AC25" s="155" t="str">
        <f t="shared" si="7"/>
        <v/>
      </c>
      <c r="AD25" s="154"/>
      <c r="AE25" s="155" t="str">
        <f t="shared" si="8"/>
        <v/>
      </c>
      <c r="AF25" s="167"/>
      <c r="AG25" s="168"/>
      <c r="AH25" s="168"/>
      <c r="AI25" s="168"/>
      <c r="AK25" s="155" t="str">
        <f t="shared" si="9"/>
        <v/>
      </c>
      <c r="AM25" s="155" t="str">
        <f t="shared" si="10"/>
        <v/>
      </c>
      <c r="AN25" s="154"/>
      <c r="AO25" s="155" t="str">
        <f t="shared" si="11"/>
        <v/>
      </c>
      <c r="AP25" s="154"/>
      <c r="AQ25" s="170"/>
      <c r="AR25" s="154"/>
      <c r="AS25" s="155" t="str">
        <f t="shared" si="12"/>
        <v/>
      </c>
      <c r="AT25" s="154"/>
      <c r="AU25" s="155" t="str">
        <f t="shared" si="13"/>
        <v/>
      </c>
      <c r="AV25" s="154"/>
      <c r="AW25" s="154" t="str">
        <f t="shared" si="17"/>
        <v/>
      </c>
      <c r="AX25" s="154"/>
      <c r="AY25" s="154"/>
      <c r="AZ25" s="155" t="str">
        <f t="shared" si="14"/>
        <v/>
      </c>
      <c r="BA25" s="154"/>
      <c r="BB25" s="154">
        <v>1</v>
      </c>
      <c r="BC25" s="154"/>
      <c r="BD25" s="154">
        <v>2</v>
      </c>
      <c r="BE25" s="155">
        <f t="shared" si="15"/>
        <v>0</v>
      </c>
    </row>
    <row r="26" spans="1:57">
      <c r="A26" s="155" t="str">
        <f t="shared" si="16"/>
        <v/>
      </c>
      <c r="B26" s="155" t="str">
        <f t="shared" si="0"/>
        <v/>
      </c>
      <c r="F26" s="155" t="str">
        <f t="shared" si="1"/>
        <v xml:space="preserve">  </v>
      </c>
      <c r="G26" s="155">
        <v>23</v>
      </c>
      <c r="H26" s="155" t="str">
        <f t="shared" si="2"/>
        <v>-23</v>
      </c>
      <c r="I26" s="154"/>
      <c r="O26" s="164"/>
      <c r="P26" s="165"/>
      <c r="R26" s="166"/>
      <c r="S26" s="174" t="str">
        <f t="shared" si="18"/>
        <v/>
      </c>
      <c r="T26" s="166"/>
      <c r="U26" s="174" t="str">
        <f t="shared" si="4"/>
        <v/>
      </c>
      <c r="V26" s="166"/>
      <c r="X26" s="155" t="str">
        <f t="shared" si="5"/>
        <v/>
      </c>
      <c r="Z26" s="155" t="str">
        <f t="shared" si="6"/>
        <v/>
      </c>
      <c r="AB26" s="154"/>
      <c r="AC26" s="155" t="str">
        <f t="shared" si="7"/>
        <v/>
      </c>
      <c r="AD26" s="154"/>
      <c r="AE26" s="155" t="str">
        <f t="shared" si="8"/>
        <v/>
      </c>
      <c r="AF26" s="167"/>
      <c r="AG26" s="168"/>
      <c r="AH26" s="168"/>
      <c r="AI26" s="168"/>
      <c r="AK26" s="155" t="str">
        <f t="shared" si="9"/>
        <v/>
      </c>
      <c r="AM26" s="155" t="str">
        <f t="shared" si="10"/>
        <v/>
      </c>
      <c r="AN26" s="154"/>
      <c r="AO26" s="155" t="str">
        <f t="shared" si="11"/>
        <v/>
      </c>
      <c r="AP26" s="154"/>
      <c r="AQ26" s="170"/>
      <c r="AR26" s="154"/>
      <c r="AS26" s="155" t="str">
        <f t="shared" si="12"/>
        <v/>
      </c>
      <c r="AT26" s="154"/>
      <c r="AU26" s="155" t="str">
        <f t="shared" si="13"/>
        <v/>
      </c>
      <c r="AV26" s="154"/>
      <c r="AW26" s="154" t="str">
        <f t="shared" si="17"/>
        <v/>
      </c>
      <c r="AX26" s="154"/>
      <c r="AY26" s="154"/>
      <c r="AZ26" s="155" t="str">
        <f t="shared" si="14"/>
        <v/>
      </c>
      <c r="BA26" s="154"/>
      <c r="BB26" s="154">
        <v>1</v>
      </c>
      <c r="BC26" s="154"/>
      <c r="BD26" s="154">
        <v>2</v>
      </c>
      <c r="BE26" s="155">
        <f t="shared" si="15"/>
        <v>0</v>
      </c>
    </row>
    <row r="27" spans="1:57">
      <c r="A27" s="155" t="str">
        <f t="shared" si="16"/>
        <v/>
      </c>
      <c r="B27" s="155" t="str">
        <f t="shared" si="0"/>
        <v/>
      </c>
      <c r="F27" s="155" t="str">
        <f t="shared" si="1"/>
        <v xml:space="preserve">  </v>
      </c>
      <c r="G27" s="155">
        <v>24</v>
      </c>
      <c r="H27" s="155" t="str">
        <f t="shared" si="2"/>
        <v>-24</v>
      </c>
      <c r="I27" s="154"/>
      <c r="O27" s="164"/>
      <c r="P27" s="165"/>
      <c r="R27" s="166"/>
      <c r="S27" s="174" t="str">
        <f t="shared" si="18"/>
        <v/>
      </c>
      <c r="T27" s="166"/>
      <c r="U27" s="174" t="str">
        <f t="shared" si="4"/>
        <v/>
      </c>
      <c r="V27" s="166"/>
      <c r="X27" s="155" t="str">
        <f t="shared" si="5"/>
        <v/>
      </c>
      <c r="Z27" s="155" t="str">
        <f t="shared" si="6"/>
        <v/>
      </c>
      <c r="AB27" s="154"/>
      <c r="AC27" s="155" t="str">
        <f t="shared" si="7"/>
        <v/>
      </c>
      <c r="AD27" s="154"/>
      <c r="AE27" s="155" t="str">
        <f t="shared" si="8"/>
        <v/>
      </c>
      <c r="AF27" s="167"/>
      <c r="AG27" s="168"/>
      <c r="AH27" s="168"/>
      <c r="AI27" s="168"/>
      <c r="AK27" s="155" t="str">
        <f t="shared" si="9"/>
        <v/>
      </c>
      <c r="AM27" s="155" t="str">
        <f t="shared" si="10"/>
        <v/>
      </c>
      <c r="AN27" s="154"/>
      <c r="AO27" s="155" t="str">
        <f t="shared" si="11"/>
        <v/>
      </c>
      <c r="AP27" s="154"/>
      <c r="AQ27" s="170"/>
      <c r="AR27" s="154"/>
      <c r="AS27" s="155" t="str">
        <f t="shared" si="12"/>
        <v/>
      </c>
      <c r="AT27" s="154"/>
      <c r="AU27" s="155" t="str">
        <f t="shared" si="13"/>
        <v/>
      </c>
      <c r="AV27" s="154"/>
      <c r="AW27" s="154" t="str">
        <f t="shared" si="17"/>
        <v/>
      </c>
      <c r="AX27" s="154"/>
      <c r="AY27" s="154"/>
      <c r="AZ27" s="155" t="str">
        <f t="shared" si="14"/>
        <v/>
      </c>
      <c r="BA27" s="154"/>
      <c r="BB27" s="154">
        <v>1</v>
      </c>
      <c r="BC27" s="154"/>
      <c r="BD27" s="154">
        <v>2</v>
      </c>
      <c r="BE27" s="155">
        <f t="shared" si="15"/>
        <v>0</v>
      </c>
    </row>
    <row r="28" spans="1:57">
      <c r="A28" s="155" t="str">
        <f t="shared" si="16"/>
        <v/>
      </c>
      <c r="B28" s="155" t="str">
        <f t="shared" si="0"/>
        <v/>
      </c>
      <c r="F28" s="155" t="str">
        <f t="shared" si="1"/>
        <v xml:space="preserve">  </v>
      </c>
      <c r="G28" s="155">
        <v>25</v>
      </c>
      <c r="H28" s="155" t="str">
        <f t="shared" si="2"/>
        <v>-25</v>
      </c>
      <c r="I28" s="154"/>
      <c r="O28" s="164"/>
      <c r="P28" s="165"/>
      <c r="R28" s="166"/>
      <c r="S28" s="174" t="str">
        <f t="shared" si="18"/>
        <v/>
      </c>
      <c r="T28" s="166"/>
      <c r="U28" s="174" t="str">
        <f t="shared" si="4"/>
        <v/>
      </c>
      <c r="V28" s="166"/>
      <c r="X28" s="155" t="str">
        <f t="shared" si="5"/>
        <v/>
      </c>
      <c r="Z28" s="155" t="str">
        <f t="shared" si="6"/>
        <v/>
      </c>
      <c r="AB28" s="154"/>
      <c r="AC28" s="155" t="str">
        <f t="shared" si="7"/>
        <v/>
      </c>
      <c r="AD28" s="154"/>
      <c r="AE28" s="155" t="str">
        <f t="shared" si="8"/>
        <v/>
      </c>
      <c r="AF28" s="167"/>
      <c r="AG28" s="168"/>
      <c r="AH28" s="168"/>
      <c r="AI28" s="168"/>
      <c r="AK28" s="155" t="str">
        <f t="shared" si="9"/>
        <v/>
      </c>
      <c r="AM28" s="155" t="str">
        <f t="shared" si="10"/>
        <v/>
      </c>
      <c r="AN28" s="154"/>
      <c r="AO28" s="155" t="str">
        <f t="shared" si="11"/>
        <v/>
      </c>
      <c r="AP28" s="154"/>
      <c r="AQ28" s="170"/>
      <c r="AR28" s="154"/>
      <c r="AS28" s="155" t="str">
        <f t="shared" si="12"/>
        <v/>
      </c>
      <c r="AT28" s="154"/>
      <c r="AU28" s="155" t="str">
        <f t="shared" si="13"/>
        <v/>
      </c>
      <c r="AV28" s="154"/>
      <c r="AW28" s="154" t="str">
        <f t="shared" si="17"/>
        <v/>
      </c>
      <c r="AX28" s="154"/>
      <c r="AY28" s="154"/>
      <c r="AZ28" s="155" t="str">
        <f t="shared" si="14"/>
        <v/>
      </c>
      <c r="BA28" s="154"/>
      <c r="BB28" s="154">
        <v>1</v>
      </c>
      <c r="BC28" s="154"/>
      <c r="BD28" s="154">
        <v>2</v>
      </c>
      <c r="BE28" s="155">
        <f t="shared" si="15"/>
        <v>0</v>
      </c>
    </row>
    <row r="29" spans="1:57">
      <c r="A29" s="155" t="str">
        <f t="shared" si="16"/>
        <v/>
      </c>
      <c r="B29" s="155" t="str">
        <f t="shared" si="0"/>
        <v/>
      </c>
      <c r="F29" s="155" t="str">
        <f t="shared" si="1"/>
        <v xml:space="preserve">  </v>
      </c>
      <c r="G29" s="155">
        <v>26</v>
      </c>
      <c r="H29" s="155" t="str">
        <f t="shared" si="2"/>
        <v>-26</v>
      </c>
      <c r="I29" s="154"/>
      <c r="O29" s="164"/>
      <c r="P29" s="165"/>
      <c r="R29" s="166"/>
      <c r="S29" s="174" t="str">
        <f t="shared" si="18"/>
        <v/>
      </c>
      <c r="T29" s="166"/>
      <c r="U29" s="174" t="str">
        <f t="shared" si="4"/>
        <v/>
      </c>
      <c r="V29" s="166"/>
      <c r="X29" s="155" t="str">
        <f t="shared" si="5"/>
        <v/>
      </c>
      <c r="Z29" s="155" t="str">
        <f t="shared" si="6"/>
        <v/>
      </c>
      <c r="AB29" s="154"/>
      <c r="AC29" s="155" t="str">
        <f t="shared" si="7"/>
        <v/>
      </c>
      <c r="AD29" s="154"/>
      <c r="AE29" s="155" t="str">
        <f t="shared" si="8"/>
        <v/>
      </c>
      <c r="AF29" s="167"/>
      <c r="AG29" s="168"/>
      <c r="AH29" s="168"/>
      <c r="AI29" s="168"/>
      <c r="AK29" s="155" t="str">
        <f t="shared" si="9"/>
        <v/>
      </c>
      <c r="AM29" s="155" t="str">
        <f t="shared" si="10"/>
        <v/>
      </c>
      <c r="AN29" s="154"/>
      <c r="AO29" s="155" t="str">
        <f t="shared" si="11"/>
        <v/>
      </c>
      <c r="AP29" s="154"/>
      <c r="AQ29" s="170"/>
      <c r="AR29" s="154"/>
      <c r="AS29" s="155" t="str">
        <f t="shared" si="12"/>
        <v/>
      </c>
      <c r="AT29" s="154"/>
      <c r="AU29" s="155" t="str">
        <f t="shared" si="13"/>
        <v/>
      </c>
      <c r="AV29" s="154"/>
      <c r="AW29" s="154" t="str">
        <f t="shared" si="17"/>
        <v/>
      </c>
      <c r="AX29" s="154"/>
      <c r="AY29" s="154"/>
      <c r="AZ29" s="155" t="str">
        <f t="shared" si="14"/>
        <v/>
      </c>
      <c r="BA29" s="154"/>
      <c r="BB29" s="154">
        <v>1</v>
      </c>
      <c r="BC29" s="154"/>
      <c r="BD29" s="154">
        <v>2</v>
      </c>
      <c r="BE29" s="155">
        <f t="shared" si="15"/>
        <v>0</v>
      </c>
    </row>
    <row r="30" spans="1:57">
      <c r="A30" s="155" t="str">
        <f t="shared" si="16"/>
        <v/>
      </c>
      <c r="B30" s="155" t="str">
        <f t="shared" si="0"/>
        <v/>
      </c>
      <c r="F30" s="155" t="str">
        <f t="shared" si="1"/>
        <v xml:space="preserve">  </v>
      </c>
      <c r="G30" s="155">
        <v>27</v>
      </c>
      <c r="H30" s="155" t="str">
        <f t="shared" si="2"/>
        <v>-27</v>
      </c>
      <c r="I30" s="154"/>
      <c r="O30" s="164"/>
      <c r="P30" s="165"/>
      <c r="R30" s="166"/>
      <c r="S30" s="174" t="str">
        <f t="shared" si="18"/>
        <v/>
      </c>
      <c r="T30" s="166"/>
      <c r="U30" s="174" t="str">
        <f t="shared" si="4"/>
        <v/>
      </c>
      <c r="V30" s="166"/>
      <c r="X30" s="155" t="str">
        <f t="shared" si="5"/>
        <v/>
      </c>
      <c r="Z30" s="155" t="str">
        <f t="shared" si="6"/>
        <v/>
      </c>
      <c r="AB30" s="154"/>
      <c r="AC30" s="155" t="str">
        <f t="shared" si="7"/>
        <v/>
      </c>
      <c r="AD30" s="154"/>
      <c r="AE30" s="155" t="str">
        <f t="shared" si="8"/>
        <v/>
      </c>
      <c r="AF30" s="167"/>
      <c r="AG30" s="168"/>
      <c r="AH30" s="168"/>
      <c r="AI30" s="168"/>
      <c r="AK30" s="155" t="str">
        <f t="shared" si="9"/>
        <v/>
      </c>
      <c r="AM30" s="155" t="str">
        <f t="shared" si="10"/>
        <v/>
      </c>
      <c r="AN30" s="154"/>
      <c r="AO30" s="155" t="str">
        <f t="shared" si="11"/>
        <v/>
      </c>
      <c r="AP30" s="154"/>
      <c r="AQ30" s="170"/>
      <c r="AR30" s="154"/>
      <c r="AS30" s="155" t="str">
        <f t="shared" si="12"/>
        <v/>
      </c>
      <c r="AT30" s="154"/>
      <c r="AU30" s="155" t="str">
        <f t="shared" si="13"/>
        <v/>
      </c>
      <c r="AV30" s="154"/>
      <c r="AW30" s="154" t="str">
        <f t="shared" si="17"/>
        <v/>
      </c>
      <c r="AX30" s="154"/>
      <c r="AY30" s="154"/>
      <c r="AZ30" s="155" t="str">
        <f t="shared" si="14"/>
        <v/>
      </c>
      <c r="BA30" s="154"/>
      <c r="BB30" s="154">
        <v>1</v>
      </c>
      <c r="BC30" s="154"/>
      <c r="BD30" s="154">
        <v>2</v>
      </c>
      <c r="BE30" s="155">
        <f t="shared" si="15"/>
        <v>0</v>
      </c>
    </row>
    <row r="31" spans="1:57">
      <c r="A31" s="155" t="str">
        <f t="shared" si="16"/>
        <v/>
      </c>
      <c r="B31" s="155" t="str">
        <f t="shared" si="0"/>
        <v/>
      </c>
      <c r="F31" s="155" t="str">
        <f t="shared" si="1"/>
        <v xml:space="preserve">  </v>
      </c>
      <c r="G31" s="155">
        <v>28</v>
      </c>
      <c r="H31" s="155" t="str">
        <f t="shared" si="2"/>
        <v>-28</v>
      </c>
      <c r="I31" s="154"/>
      <c r="O31" s="164"/>
      <c r="P31" s="165"/>
      <c r="R31" s="166"/>
      <c r="S31" s="174" t="str">
        <f t="shared" si="18"/>
        <v/>
      </c>
      <c r="T31" s="166"/>
      <c r="U31" s="174" t="str">
        <f t="shared" si="4"/>
        <v/>
      </c>
      <c r="V31" s="166"/>
      <c r="X31" s="155" t="str">
        <f t="shared" si="5"/>
        <v/>
      </c>
      <c r="Z31" s="155" t="str">
        <f t="shared" si="6"/>
        <v/>
      </c>
      <c r="AB31" s="154"/>
      <c r="AC31" s="155" t="str">
        <f t="shared" si="7"/>
        <v/>
      </c>
      <c r="AD31" s="154"/>
      <c r="AE31" s="155" t="str">
        <f t="shared" si="8"/>
        <v/>
      </c>
      <c r="AF31" s="167"/>
      <c r="AG31" s="168"/>
      <c r="AH31" s="168"/>
      <c r="AI31" s="168"/>
      <c r="AK31" s="155" t="str">
        <f t="shared" si="9"/>
        <v/>
      </c>
      <c r="AM31" s="155" t="str">
        <f t="shared" si="10"/>
        <v/>
      </c>
      <c r="AN31" s="154"/>
      <c r="AO31" s="155" t="str">
        <f t="shared" si="11"/>
        <v/>
      </c>
      <c r="AP31" s="154"/>
      <c r="AQ31" s="170"/>
      <c r="AR31" s="154"/>
      <c r="AS31" s="155" t="str">
        <f t="shared" si="12"/>
        <v/>
      </c>
      <c r="AT31" s="154"/>
      <c r="AU31" s="155" t="str">
        <f t="shared" si="13"/>
        <v/>
      </c>
      <c r="AV31" s="154"/>
      <c r="AW31" s="154" t="str">
        <f t="shared" si="17"/>
        <v/>
      </c>
      <c r="AX31" s="154"/>
      <c r="AY31" s="154"/>
      <c r="AZ31" s="155" t="str">
        <f t="shared" si="14"/>
        <v/>
      </c>
      <c r="BA31" s="154"/>
      <c r="BB31" s="154">
        <v>1</v>
      </c>
      <c r="BC31" s="154"/>
      <c r="BD31" s="154">
        <v>2</v>
      </c>
      <c r="BE31" s="155">
        <f t="shared" si="15"/>
        <v>0</v>
      </c>
    </row>
    <row r="32" spans="1:57">
      <c r="A32" s="155" t="str">
        <f t="shared" si="16"/>
        <v/>
      </c>
      <c r="B32" s="155" t="str">
        <f t="shared" si="0"/>
        <v/>
      </c>
      <c r="F32" s="155" t="str">
        <f t="shared" si="1"/>
        <v xml:space="preserve">  </v>
      </c>
      <c r="G32" s="155">
        <v>29</v>
      </c>
      <c r="H32" s="155" t="str">
        <f t="shared" si="2"/>
        <v>-29</v>
      </c>
      <c r="I32" s="154"/>
      <c r="O32" s="164"/>
      <c r="P32" s="165"/>
      <c r="R32" s="166"/>
      <c r="S32" s="174" t="str">
        <f t="shared" si="18"/>
        <v/>
      </c>
      <c r="T32" s="166"/>
      <c r="U32" s="174" t="str">
        <f t="shared" si="4"/>
        <v/>
      </c>
      <c r="V32" s="166"/>
      <c r="X32" s="155" t="str">
        <f t="shared" si="5"/>
        <v/>
      </c>
      <c r="Z32" s="155" t="str">
        <f t="shared" si="6"/>
        <v/>
      </c>
      <c r="AB32" s="154"/>
      <c r="AC32" s="155" t="str">
        <f t="shared" si="7"/>
        <v/>
      </c>
      <c r="AD32" s="154"/>
      <c r="AE32" s="155" t="str">
        <f t="shared" si="8"/>
        <v/>
      </c>
      <c r="AF32" s="167"/>
      <c r="AG32" s="168"/>
      <c r="AH32" s="168"/>
      <c r="AI32" s="168"/>
      <c r="AK32" s="155" t="str">
        <f t="shared" si="9"/>
        <v/>
      </c>
      <c r="AM32" s="155" t="str">
        <f t="shared" si="10"/>
        <v/>
      </c>
      <c r="AN32" s="154"/>
      <c r="AO32" s="155" t="str">
        <f t="shared" si="11"/>
        <v/>
      </c>
      <c r="AP32" s="154"/>
      <c r="AQ32" s="170"/>
      <c r="AR32" s="154"/>
      <c r="AS32" s="155" t="str">
        <f t="shared" si="12"/>
        <v/>
      </c>
      <c r="AT32" s="154"/>
      <c r="AU32" s="155" t="str">
        <f t="shared" si="13"/>
        <v/>
      </c>
      <c r="AV32" s="154"/>
      <c r="AW32" s="154" t="str">
        <f t="shared" si="17"/>
        <v/>
      </c>
      <c r="AX32" s="154"/>
      <c r="AY32" s="154"/>
      <c r="AZ32" s="155" t="str">
        <f t="shared" si="14"/>
        <v/>
      </c>
      <c r="BA32" s="154"/>
      <c r="BB32" s="154">
        <v>1</v>
      </c>
      <c r="BC32" s="154"/>
      <c r="BD32" s="154">
        <v>2</v>
      </c>
      <c r="BE32" s="155">
        <f t="shared" si="15"/>
        <v>0</v>
      </c>
    </row>
    <row r="33" spans="1:57">
      <c r="A33" s="155" t="str">
        <f t="shared" si="16"/>
        <v/>
      </c>
      <c r="B33" s="155" t="str">
        <f t="shared" si="0"/>
        <v/>
      </c>
      <c r="F33" s="155" t="str">
        <f t="shared" si="1"/>
        <v xml:space="preserve">  </v>
      </c>
      <c r="G33" s="155">
        <v>30</v>
      </c>
      <c r="H33" s="155" t="str">
        <f t="shared" si="2"/>
        <v>-30</v>
      </c>
      <c r="I33" s="154"/>
      <c r="O33" s="164"/>
      <c r="P33" s="165"/>
      <c r="R33" s="166"/>
      <c r="S33" s="174" t="str">
        <f t="shared" si="18"/>
        <v/>
      </c>
      <c r="T33" s="166"/>
      <c r="U33" s="174" t="str">
        <f t="shared" si="4"/>
        <v/>
      </c>
      <c r="V33" s="166"/>
      <c r="X33" s="155" t="str">
        <f t="shared" si="5"/>
        <v/>
      </c>
      <c r="Z33" s="155" t="str">
        <f t="shared" si="6"/>
        <v/>
      </c>
      <c r="AB33" s="154"/>
      <c r="AC33" s="155" t="str">
        <f t="shared" si="7"/>
        <v/>
      </c>
      <c r="AD33" s="154"/>
      <c r="AE33" s="155" t="str">
        <f t="shared" si="8"/>
        <v/>
      </c>
      <c r="AF33" s="167"/>
      <c r="AG33" s="168"/>
      <c r="AH33" s="168"/>
      <c r="AI33" s="168"/>
      <c r="AK33" s="155" t="str">
        <f t="shared" si="9"/>
        <v/>
      </c>
      <c r="AM33" s="155" t="str">
        <f t="shared" si="10"/>
        <v/>
      </c>
      <c r="AN33" s="154"/>
      <c r="AO33" s="155" t="str">
        <f t="shared" si="11"/>
        <v/>
      </c>
      <c r="AP33" s="154"/>
      <c r="AQ33" s="170"/>
      <c r="AR33" s="154"/>
      <c r="AS33" s="155" t="str">
        <f t="shared" si="12"/>
        <v/>
      </c>
      <c r="AT33" s="154"/>
      <c r="AU33" s="155" t="str">
        <f t="shared" si="13"/>
        <v/>
      </c>
      <c r="AV33" s="154"/>
      <c r="AW33" s="154" t="str">
        <f t="shared" si="17"/>
        <v/>
      </c>
      <c r="AX33" s="154"/>
      <c r="AY33" s="154"/>
      <c r="AZ33" s="155" t="str">
        <f t="shared" si="14"/>
        <v/>
      </c>
      <c r="BA33" s="154"/>
      <c r="BB33" s="154">
        <v>1</v>
      </c>
      <c r="BC33" s="154"/>
      <c r="BD33" s="154">
        <v>2</v>
      </c>
      <c r="BE33" s="155">
        <f t="shared" si="15"/>
        <v>0</v>
      </c>
    </row>
    <row r="34" spans="1:57">
      <c r="A34" s="155" t="str">
        <f t="shared" si="16"/>
        <v/>
      </c>
      <c r="B34" s="155" t="str">
        <f t="shared" si="0"/>
        <v/>
      </c>
      <c r="F34" s="155" t="str">
        <f t="shared" si="1"/>
        <v xml:space="preserve">  </v>
      </c>
      <c r="G34" s="155">
        <v>31</v>
      </c>
      <c r="H34" s="155" t="str">
        <f t="shared" si="2"/>
        <v>-31</v>
      </c>
      <c r="I34" s="154"/>
      <c r="O34" s="164"/>
      <c r="P34" s="165"/>
      <c r="R34" s="166"/>
      <c r="S34" s="174" t="str">
        <f t="shared" si="18"/>
        <v/>
      </c>
      <c r="T34" s="166"/>
      <c r="U34" s="174" t="str">
        <f t="shared" si="4"/>
        <v/>
      </c>
      <c r="V34" s="166"/>
      <c r="X34" s="155" t="str">
        <f t="shared" si="5"/>
        <v/>
      </c>
      <c r="Z34" s="155" t="str">
        <f t="shared" si="6"/>
        <v/>
      </c>
      <c r="AB34" s="154"/>
      <c r="AC34" s="155" t="str">
        <f t="shared" si="7"/>
        <v/>
      </c>
      <c r="AD34" s="154"/>
      <c r="AE34" s="155" t="str">
        <f t="shared" si="8"/>
        <v/>
      </c>
      <c r="AF34" s="167"/>
      <c r="AG34" s="168"/>
      <c r="AH34" s="168"/>
      <c r="AI34" s="168"/>
      <c r="AK34" s="155" t="str">
        <f t="shared" si="9"/>
        <v/>
      </c>
      <c r="AM34" s="155" t="str">
        <f t="shared" si="10"/>
        <v/>
      </c>
      <c r="AN34" s="154"/>
      <c r="AO34" s="155" t="str">
        <f t="shared" si="11"/>
        <v/>
      </c>
      <c r="AP34" s="154"/>
      <c r="AQ34" s="170"/>
      <c r="AR34" s="154"/>
      <c r="AS34" s="155" t="str">
        <f t="shared" si="12"/>
        <v/>
      </c>
      <c r="AT34" s="154"/>
      <c r="AU34" s="155" t="str">
        <f t="shared" si="13"/>
        <v/>
      </c>
      <c r="AV34" s="154"/>
      <c r="AW34" s="154" t="str">
        <f t="shared" si="17"/>
        <v/>
      </c>
      <c r="AX34" s="154"/>
      <c r="AY34" s="154"/>
      <c r="AZ34" s="155" t="str">
        <f t="shared" si="14"/>
        <v/>
      </c>
      <c r="BA34" s="154"/>
      <c r="BB34" s="154">
        <v>1</v>
      </c>
      <c r="BC34" s="154"/>
      <c r="BD34" s="154">
        <v>2</v>
      </c>
      <c r="BE34" s="155">
        <f t="shared" si="15"/>
        <v>0</v>
      </c>
    </row>
    <row r="35" spans="1:57">
      <c r="A35" s="155" t="str">
        <f t="shared" si="16"/>
        <v/>
      </c>
      <c r="B35" s="155" t="str">
        <f t="shared" si="0"/>
        <v/>
      </c>
      <c r="F35" s="155" t="str">
        <f t="shared" si="1"/>
        <v xml:space="preserve">  </v>
      </c>
      <c r="G35" s="155">
        <v>32</v>
      </c>
      <c r="H35" s="155" t="str">
        <f t="shared" si="2"/>
        <v>-32</v>
      </c>
      <c r="I35" s="154"/>
      <c r="O35" s="164"/>
      <c r="P35" s="165"/>
      <c r="R35" s="166"/>
      <c r="S35" s="174" t="str">
        <f t="shared" si="18"/>
        <v/>
      </c>
      <c r="T35" s="166"/>
      <c r="U35" s="174" t="str">
        <f t="shared" si="4"/>
        <v/>
      </c>
      <c r="V35" s="166"/>
      <c r="X35" s="155" t="str">
        <f t="shared" si="5"/>
        <v/>
      </c>
      <c r="Z35" s="155" t="str">
        <f t="shared" si="6"/>
        <v/>
      </c>
      <c r="AB35" s="154"/>
      <c r="AC35" s="155" t="str">
        <f t="shared" si="7"/>
        <v/>
      </c>
      <c r="AD35" s="154"/>
      <c r="AE35" s="155" t="str">
        <f t="shared" si="8"/>
        <v/>
      </c>
      <c r="AF35" s="167"/>
      <c r="AG35" s="168"/>
      <c r="AH35" s="168"/>
      <c r="AI35" s="168"/>
      <c r="AK35" s="155" t="str">
        <f t="shared" si="9"/>
        <v/>
      </c>
      <c r="AM35" s="155" t="str">
        <f t="shared" si="10"/>
        <v/>
      </c>
      <c r="AN35" s="154"/>
      <c r="AO35" s="155" t="str">
        <f t="shared" si="11"/>
        <v/>
      </c>
      <c r="AP35" s="154"/>
      <c r="AQ35" s="170"/>
      <c r="AR35" s="154"/>
      <c r="AS35" s="155" t="str">
        <f t="shared" si="12"/>
        <v/>
      </c>
      <c r="AT35" s="154"/>
      <c r="AU35" s="155" t="str">
        <f t="shared" si="13"/>
        <v/>
      </c>
      <c r="AV35" s="154"/>
      <c r="AW35" s="154" t="str">
        <f t="shared" si="17"/>
        <v/>
      </c>
      <c r="AX35" s="154"/>
      <c r="AY35" s="154"/>
      <c r="AZ35" s="155" t="str">
        <f t="shared" si="14"/>
        <v/>
      </c>
      <c r="BA35" s="154"/>
      <c r="BB35" s="154">
        <v>1</v>
      </c>
      <c r="BC35" s="154"/>
      <c r="BD35" s="154">
        <v>2</v>
      </c>
      <c r="BE35" s="155">
        <f t="shared" si="15"/>
        <v>0</v>
      </c>
    </row>
    <row r="36" spans="1:57">
      <c r="A36" s="155" t="str">
        <f t="shared" si="16"/>
        <v/>
      </c>
      <c r="B36" s="155" t="str">
        <f t="shared" si="0"/>
        <v/>
      </c>
      <c r="F36" s="155" t="str">
        <f t="shared" si="1"/>
        <v xml:space="preserve">  </v>
      </c>
      <c r="G36" s="155">
        <v>33</v>
      </c>
      <c r="H36" s="155" t="str">
        <f t="shared" ref="H36:H67" si="19">CONCATENATE(B36,"-",G36)</f>
        <v>-33</v>
      </c>
      <c r="I36" s="154"/>
      <c r="O36" s="164"/>
      <c r="P36" s="165"/>
      <c r="R36" s="166"/>
      <c r="S36" s="174" t="str">
        <f t="shared" si="18"/>
        <v/>
      </c>
      <c r="T36" s="166"/>
      <c r="U36" s="174" t="str">
        <f t="shared" ref="U36:U67" si="20">IFERROR(VLOOKUP(T36,PARAM_MARITAL_STATUS,2,FALSE),"")</f>
        <v/>
      </c>
      <c r="V36" s="166"/>
      <c r="X36" s="155" t="str">
        <f t="shared" si="5"/>
        <v/>
      </c>
      <c r="Z36" s="155" t="str">
        <f t="shared" si="6"/>
        <v/>
      </c>
      <c r="AB36" s="154"/>
      <c r="AC36" s="155" t="str">
        <f t="shared" si="7"/>
        <v/>
      </c>
      <c r="AD36" s="154"/>
      <c r="AE36" s="155" t="str">
        <f t="shared" si="8"/>
        <v/>
      </c>
      <c r="AF36" s="167"/>
      <c r="AG36" s="168"/>
      <c r="AH36" s="168"/>
      <c r="AI36" s="168"/>
      <c r="AK36" s="155" t="str">
        <f t="shared" si="9"/>
        <v/>
      </c>
      <c r="AM36" s="155" t="str">
        <f t="shared" si="10"/>
        <v/>
      </c>
      <c r="AN36" s="154"/>
      <c r="AO36" s="155" t="str">
        <f t="shared" si="11"/>
        <v/>
      </c>
      <c r="AP36" s="154"/>
      <c r="AQ36" s="170"/>
      <c r="AR36" s="154"/>
      <c r="AS36" s="155" t="str">
        <f t="shared" si="12"/>
        <v/>
      </c>
      <c r="AT36" s="154"/>
      <c r="AU36" s="155" t="str">
        <f t="shared" si="13"/>
        <v/>
      </c>
      <c r="AV36" s="154"/>
      <c r="AW36" s="154" t="str">
        <f t="shared" si="17"/>
        <v/>
      </c>
      <c r="AX36" s="154"/>
      <c r="AY36" s="154"/>
      <c r="AZ36" s="155" t="str">
        <f t="shared" ref="AZ36:AZ67" si="21">IFERROR(VLOOKUP(AY36,PARAM_LANGUE,2,FALSE),"")</f>
        <v/>
      </c>
      <c r="BA36" s="154"/>
      <c r="BB36" s="154">
        <v>1</v>
      </c>
      <c r="BC36" s="154"/>
      <c r="BD36" s="154">
        <v>2</v>
      </c>
      <c r="BE36" s="155">
        <f t="shared" si="15"/>
        <v>0</v>
      </c>
    </row>
    <row r="37" spans="1:57">
      <c r="A37" s="155" t="str">
        <f t="shared" si="16"/>
        <v/>
      </c>
      <c r="B37" s="155" t="str">
        <f t="shared" si="0"/>
        <v/>
      </c>
      <c r="F37" s="155" t="str">
        <f t="shared" si="1"/>
        <v xml:space="preserve">  </v>
      </c>
      <c r="G37" s="155">
        <v>34</v>
      </c>
      <c r="H37" s="155" t="str">
        <f t="shared" si="19"/>
        <v>-34</v>
      </c>
      <c r="I37" s="154"/>
      <c r="O37" s="164"/>
      <c r="P37" s="165"/>
      <c r="R37" s="166"/>
      <c r="S37" s="174" t="str">
        <f t="shared" si="18"/>
        <v/>
      </c>
      <c r="T37" s="166"/>
      <c r="U37" s="174" t="str">
        <f t="shared" si="20"/>
        <v/>
      </c>
      <c r="V37" s="166"/>
      <c r="X37" s="155" t="str">
        <f t="shared" si="5"/>
        <v/>
      </c>
      <c r="Z37" s="155" t="str">
        <f t="shared" si="6"/>
        <v/>
      </c>
      <c r="AB37" s="154"/>
      <c r="AC37" s="155" t="str">
        <f t="shared" si="7"/>
        <v/>
      </c>
      <c r="AD37" s="154"/>
      <c r="AE37" s="155" t="str">
        <f t="shared" si="8"/>
        <v/>
      </c>
      <c r="AF37" s="167"/>
      <c r="AG37" s="168"/>
      <c r="AH37" s="168"/>
      <c r="AI37" s="168"/>
      <c r="AK37" s="155" t="str">
        <f t="shared" si="9"/>
        <v/>
      </c>
      <c r="AM37" s="155" t="str">
        <f t="shared" si="10"/>
        <v/>
      </c>
      <c r="AN37" s="154"/>
      <c r="AO37" s="155" t="str">
        <f t="shared" si="11"/>
        <v/>
      </c>
      <c r="AP37" s="154"/>
      <c r="AQ37" s="170"/>
      <c r="AR37" s="154"/>
      <c r="AS37" s="155" t="str">
        <f t="shared" si="12"/>
        <v/>
      </c>
      <c r="AT37" s="154"/>
      <c r="AU37" s="155" t="str">
        <f t="shared" si="13"/>
        <v/>
      </c>
      <c r="AV37" s="154"/>
      <c r="AW37" s="154" t="str">
        <f t="shared" si="17"/>
        <v/>
      </c>
      <c r="AX37" s="154"/>
      <c r="AY37" s="154"/>
      <c r="AZ37" s="155" t="str">
        <f t="shared" si="21"/>
        <v/>
      </c>
      <c r="BA37" s="154"/>
      <c r="BB37" s="154">
        <v>1</v>
      </c>
      <c r="BC37" s="154"/>
      <c r="BD37" s="154">
        <v>2</v>
      </c>
      <c r="BE37" s="155">
        <f t="shared" si="15"/>
        <v>0</v>
      </c>
    </row>
    <row r="38" spans="1:57">
      <c r="A38" s="155" t="str">
        <f t="shared" si="16"/>
        <v/>
      </c>
      <c r="B38" s="155" t="str">
        <f t="shared" si="0"/>
        <v/>
      </c>
      <c r="F38" s="155" t="str">
        <f t="shared" si="1"/>
        <v xml:space="preserve">  </v>
      </c>
      <c r="G38" s="155">
        <v>35</v>
      </c>
      <c r="H38" s="155" t="str">
        <f t="shared" si="19"/>
        <v>-35</v>
      </c>
      <c r="I38" s="154"/>
      <c r="O38" s="164"/>
      <c r="P38" s="165"/>
      <c r="R38" s="166"/>
      <c r="S38" s="174" t="str">
        <f t="shared" si="18"/>
        <v/>
      </c>
      <c r="T38" s="166"/>
      <c r="U38" s="174" t="str">
        <f t="shared" si="20"/>
        <v/>
      </c>
      <c r="V38" s="166"/>
      <c r="X38" s="155" t="str">
        <f t="shared" si="5"/>
        <v/>
      </c>
      <c r="Z38" s="155" t="str">
        <f t="shared" si="6"/>
        <v/>
      </c>
      <c r="AB38" s="154"/>
      <c r="AC38" s="155" t="str">
        <f t="shared" si="7"/>
        <v/>
      </c>
      <c r="AD38" s="154"/>
      <c r="AE38" s="155" t="str">
        <f t="shared" si="8"/>
        <v/>
      </c>
      <c r="AF38" s="167"/>
      <c r="AG38" s="168"/>
      <c r="AH38" s="168"/>
      <c r="AI38" s="168"/>
      <c r="AK38" s="155" t="str">
        <f t="shared" si="9"/>
        <v/>
      </c>
      <c r="AM38" s="155" t="str">
        <f t="shared" si="10"/>
        <v/>
      </c>
      <c r="AN38" s="154"/>
      <c r="AO38" s="155" t="str">
        <f t="shared" si="11"/>
        <v/>
      </c>
      <c r="AP38" s="154"/>
      <c r="AQ38" s="170"/>
      <c r="AR38" s="154"/>
      <c r="AS38" s="155" t="str">
        <f t="shared" si="12"/>
        <v/>
      </c>
      <c r="AT38" s="154"/>
      <c r="AU38" s="155" t="str">
        <f t="shared" si="13"/>
        <v/>
      </c>
      <c r="AV38" s="154"/>
      <c r="AW38" s="154" t="str">
        <f t="shared" si="17"/>
        <v/>
      </c>
      <c r="AX38" s="154"/>
      <c r="AY38" s="154"/>
      <c r="AZ38" s="155" t="str">
        <f t="shared" si="21"/>
        <v/>
      </c>
      <c r="BA38" s="154"/>
      <c r="BB38" s="154">
        <v>1</v>
      </c>
      <c r="BC38" s="154"/>
      <c r="BD38" s="154">
        <v>2</v>
      </c>
      <c r="BE38" s="155">
        <f t="shared" si="15"/>
        <v>0</v>
      </c>
    </row>
    <row r="39" spans="1:57">
      <c r="A39" s="155" t="str">
        <f t="shared" si="16"/>
        <v/>
      </c>
      <c r="B39" s="155" t="str">
        <f t="shared" si="0"/>
        <v/>
      </c>
      <c r="F39" s="155" t="str">
        <f t="shared" si="1"/>
        <v xml:space="preserve">  </v>
      </c>
      <c r="G39" s="155">
        <v>36</v>
      </c>
      <c r="H39" s="155" t="str">
        <f t="shared" si="19"/>
        <v>-36</v>
      </c>
      <c r="I39" s="154"/>
      <c r="O39" s="164"/>
      <c r="P39" s="165"/>
      <c r="R39" s="166"/>
      <c r="S39" s="174" t="str">
        <f t="shared" si="18"/>
        <v/>
      </c>
      <c r="T39" s="166"/>
      <c r="U39" s="174" t="str">
        <f t="shared" si="20"/>
        <v/>
      </c>
      <c r="V39" s="166"/>
      <c r="X39" s="155" t="str">
        <f t="shared" si="5"/>
        <v/>
      </c>
      <c r="Z39" s="155" t="str">
        <f t="shared" si="6"/>
        <v/>
      </c>
      <c r="AB39" s="154"/>
      <c r="AC39" s="155" t="str">
        <f t="shared" si="7"/>
        <v/>
      </c>
      <c r="AD39" s="154"/>
      <c r="AE39" s="155" t="str">
        <f t="shared" si="8"/>
        <v/>
      </c>
      <c r="AF39" s="167"/>
      <c r="AG39" s="168"/>
      <c r="AH39" s="168"/>
      <c r="AI39" s="168"/>
      <c r="AK39" s="155" t="str">
        <f t="shared" si="9"/>
        <v/>
      </c>
      <c r="AM39" s="155" t="str">
        <f t="shared" si="10"/>
        <v/>
      </c>
      <c r="AN39" s="154"/>
      <c r="AO39" s="155" t="str">
        <f t="shared" si="11"/>
        <v/>
      </c>
      <c r="AP39" s="154"/>
      <c r="AQ39" s="170"/>
      <c r="AR39" s="154"/>
      <c r="AS39" s="155" t="str">
        <f t="shared" si="12"/>
        <v/>
      </c>
      <c r="AT39" s="154"/>
      <c r="AU39" s="155" t="str">
        <f t="shared" si="13"/>
        <v/>
      </c>
      <c r="AV39" s="154"/>
      <c r="AW39" s="154" t="str">
        <f t="shared" si="17"/>
        <v/>
      </c>
      <c r="AX39" s="154"/>
      <c r="AY39" s="154"/>
      <c r="AZ39" s="155" t="str">
        <f t="shared" si="21"/>
        <v/>
      </c>
      <c r="BA39" s="154"/>
      <c r="BB39" s="154">
        <v>1</v>
      </c>
      <c r="BC39" s="154"/>
      <c r="BD39" s="154">
        <v>2</v>
      </c>
      <c r="BE39" s="155">
        <f t="shared" si="15"/>
        <v>0</v>
      </c>
    </row>
    <row r="40" spans="1:57">
      <c r="A40" s="155" t="str">
        <f t="shared" si="16"/>
        <v/>
      </c>
      <c r="B40" s="155" t="str">
        <f t="shared" si="0"/>
        <v/>
      </c>
      <c r="F40" s="155" t="str">
        <f t="shared" si="1"/>
        <v xml:space="preserve">  </v>
      </c>
      <c r="G40" s="155">
        <v>37</v>
      </c>
      <c r="H40" s="155" t="str">
        <f t="shared" si="19"/>
        <v>-37</v>
      </c>
      <c r="I40" s="154"/>
      <c r="O40" s="164"/>
      <c r="P40" s="165"/>
      <c r="R40" s="166"/>
      <c r="S40" s="174" t="str">
        <f t="shared" si="18"/>
        <v/>
      </c>
      <c r="T40" s="166"/>
      <c r="U40" s="174" t="str">
        <f t="shared" si="20"/>
        <v/>
      </c>
      <c r="V40" s="166"/>
      <c r="X40" s="155" t="str">
        <f t="shared" si="5"/>
        <v/>
      </c>
      <c r="Z40" s="155" t="str">
        <f t="shared" si="6"/>
        <v/>
      </c>
      <c r="AB40" s="154"/>
      <c r="AC40" s="155" t="str">
        <f t="shared" si="7"/>
        <v/>
      </c>
      <c r="AD40" s="154"/>
      <c r="AE40" s="155" t="str">
        <f t="shared" si="8"/>
        <v/>
      </c>
      <c r="AF40" s="167"/>
      <c r="AG40" s="168"/>
      <c r="AH40" s="168"/>
      <c r="AI40" s="168"/>
      <c r="AK40" s="155" t="str">
        <f t="shared" si="9"/>
        <v/>
      </c>
      <c r="AM40" s="155" t="str">
        <f t="shared" si="10"/>
        <v/>
      </c>
      <c r="AN40" s="154"/>
      <c r="AO40" s="155" t="str">
        <f t="shared" si="11"/>
        <v/>
      </c>
      <c r="AP40" s="154"/>
      <c r="AQ40" s="170"/>
      <c r="AR40" s="154"/>
      <c r="AS40" s="155" t="str">
        <f t="shared" si="12"/>
        <v/>
      </c>
      <c r="AT40" s="154"/>
      <c r="AU40" s="155" t="str">
        <f t="shared" si="13"/>
        <v/>
      </c>
      <c r="AV40" s="154"/>
      <c r="AW40" s="154" t="str">
        <f t="shared" si="17"/>
        <v/>
      </c>
      <c r="AX40" s="154"/>
      <c r="AY40" s="154"/>
      <c r="AZ40" s="155" t="str">
        <f t="shared" si="21"/>
        <v/>
      </c>
      <c r="BA40" s="154"/>
      <c r="BB40" s="154">
        <v>1</v>
      </c>
      <c r="BC40" s="154"/>
      <c r="BD40" s="154">
        <v>2</v>
      </c>
      <c r="BE40" s="155">
        <f t="shared" si="15"/>
        <v>0</v>
      </c>
    </row>
    <row r="41" spans="1:57">
      <c r="A41" s="155" t="str">
        <f t="shared" si="16"/>
        <v/>
      </c>
      <c r="B41" s="155" t="str">
        <f t="shared" si="0"/>
        <v/>
      </c>
      <c r="F41" s="155" t="str">
        <f t="shared" si="1"/>
        <v xml:space="preserve">  </v>
      </c>
      <c r="G41" s="155">
        <v>38</v>
      </c>
      <c r="H41" s="155" t="str">
        <f t="shared" si="19"/>
        <v>-38</v>
      </c>
      <c r="I41" s="154"/>
      <c r="O41" s="164"/>
      <c r="P41" s="165"/>
      <c r="R41" s="166"/>
      <c r="S41" s="174" t="str">
        <f t="shared" si="18"/>
        <v/>
      </c>
      <c r="T41" s="166"/>
      <c r="U41" s="174" t="str">
        <f t="shared" si="20"/>
        <v/>
      </c>
      <c r="V41" s="166"/>
      <c r="X41" s="155" t="str">
        <f t="shared" si="5"/>
        <v/>
      </c>
      <c r="Z41" s="155" t="str">
        <f t="shared" si="6"/>
        <v/>
      </c>
      <c r="AB41" s="154"/>
      <c r="AC41" s="155" t="str">
        <f t="shared" si="7"/>
        <v/>
      </c>
      <c r="AD41" s="154"/>
      <c r="AE41" s="155" t="str">
        <f t="shared" si="8"/>
        <v/>
      </c>
      <c r="AF41" s="167"/>
      <c r="AG41" s="168"/>
      <c r="AH41" s="168"/>
      <c r="AI41" s="168"/>
      <c r="AK41" s="155" t="str">
        <f t="shared" si="9"/>
        <v/>
      </c>
      <c r="AM41" s="155" t="str">
        <f t="shared" si="10"/>
        <v/>
      </c>
      <c r="AN41" s="154"/>
      <c r="AO41" s="155" t="str">
        <f t="shared" si="11"/>
        <v/>
      </c>
      <c r="AP41" s="154"/>
      <c r="AQ41" s="170"/>
      <c r="AR41" s="154"/>
      <c r="AS41" s="155" t="str">
        <f t="shared" si="12"/>
        <v/>
      </c>
      <c r="AT41" s="154"/>
      <c r="AU41" s="155" t="str">
        <f t="shared" si="13"/>
        <v/>
      </c>
      <c r="AV41" s="154"/>
      <c r="AW41" s="154" t="str">
        <f t="shared" si="17"/>
        <v/>
      </c>
      <c r="AX41" s="154"/>
      <c r="AY41" s="154"/>
      <c r="AZ41" s="155" t="str">
        <f t="shared" si="21"/>
        <v/>
      </c>
      <c r="BA41" s="154"/>
      <c r="BB41" s="154">
        <v>1</v>
      </c>
      <c r="BC41" s="154"/>
      <c r="BD41" s="154">
        <v>2</v>
      </c>
      <c r="BE41" s="155">
        <f t="shared" si="15"/>
        <v>0</v>
      </c>
    </row>
    <row r="42" spans="1:57">
      <c r="A42" s="155" t="str">
        <f t="shared" si="16"/>
        <v/>
      </c>
      <c r="B42" s="155" t="str">
        <f t="shared" si="0"/>
        <v/>
      </c>
      <c r="F42" s="155" t="str">
        <f t="shared" si="1"/>
        <v xml:space="preserve">  </v>
      </c>
      <c r="G42" s="155">
        <v>39</v>
      </c>
      <c r="H42" s="155" t="str">
        <f t="shared" si="19"/>
        <v>-39</v>
      </c>
      <c r="I42" s="154"/>
      <c r="O42" s="164"/>
      <c r="P42" s="165"/>
      <c r="R42" s="166"/>
      <c r="S42" s="174" t="str">
        <f t="shared" si="18"/>
        <v/>
      </c>
      <c r="T42" s="166"/>
      <c r="U42" s="174" t="str">
        <f t="shared" si="20"/>
        <v/>
      </c>
      <c r="V42" s="166"/>
      <c r="X42" s="155" t="str">
        <f t="shared" si="5"/>
        <v/>
      </c>
      <c r="Z42" s="155" t="str">
        <f t="shared" si="6"/>
        <v/>
      </c>
      <c r="AB42" s="154"/>
      <c r="AC42" s="155" t="str">
        <f t="shared" si="7"/>
        <v/>
      </c>
      <c r="AD42" s="154"/>
      <c r="AE42" s="155" t="str">
        <f t="shared" si="8"/>
        <v/>
      </c>
      <c r="AF42" s="167"/>
      <c r="AG42" s="168"/>
      <c r="AH42" s="168"/>
      <c r="AI42" s="168"/>
      <c r="AK42" s="155" t="str">
        <f t="shared" si="9"/>
        <v/>
      </c>
      <c r="AM42" s="155" t="str">
        <f t="shared" si="10"/>
        <v/>
      </c>
      <c r="AN42" s="154"/>
      <c r="AO42" s="155" t="str">
        <f t="shared" si="11"/>
        <v/>
      </c>
      <c r="AP42" s="154"/>
      <c r="AQ42" s="170"/>
      <c r="AR42" s="154"/>
      <c r="AS42" s="155" t="str">
        <f t="shared" si="12"/>
        <v/>
      </c>
      <c r="AT42" s="154"/>
      <c r="AU42" s="155" t="str">
        <f t="shared" si="13"/>
        <v/>
      </c>
      <c r="AV42" s="154"/>
      <c r="AW42" s="154" t="str">
        <f t="shared" si="17"/>
        <v/>
      </c>
      <c r="AX42" s="154"/>
      <c r="AY42" s="154"/>
      <c r="AZ42" s="155" t="str">
        <f t="shared" si="21"/>
        <v/>
      </c>
      <c r="BA42" s="154"/>
      <c r="BB42" s="154">
        <v>1</v>
      </c>
      <c r="BC42" s="154"/>
      <c r="BD42" s="154">
        <v>2</v>
      </c>
      <c r="BE42" s="155">
        <f t="shared" si="15"/>
        <v>0</v>
      </c>
    </row>
    <row r="43" spans="1:57">
      <c r="A43" s="155" t="str">
        <f t="shared" si="16"/>
        <v/>
      </c>
      <c r="B43" s="155" t="str">
        <f t="shared" si="0"/>
        <v/>
      </c>
      <c r="F43" s="155" t="str">
        <f t="shared" si="1"/>
        <v xml:space="preserve">  </v>
      </c>
      <c r="G43" s="155">
        <v>40</v>
      </c>
      <c r="H43" s="155" t="str">
        <f t="shared" si="19"/>
        <v>-40</v>
      </c>
      <c r="I43" s="154"/>
      <c r="O43" s="164"/>
      <c r="P43" s="165"/>
      <c r="R43" s="166"/>
      <c r="S43" s="174" t="str">
        <f t="shared" si="18"/>
        <v/>
      </c>
      <c r="T43" s="166"/>
      <c r="U43" s="174" t="str">
        <f t="shared" si="20"/>
        <v/>
      </c>
      <c r="V43" s="166"/>
      <c r="X43" s="155" t="str">
        <f t="shared" si="5"/>
        <v/>
      </c>
      <c r="Z43" s="155" t="str">
        <f t="shared" si="6"/>
        <v/>
      </c>
      <c r="AB43" s="154"/>
      <c r="AC43" s="155" t="str">
        <f t="shared" si="7"/>
        <v/>
      </c>
      <c r="AD43" s="154"/>
      <c r="AE43" s="155" t="str">
        <f t="shared" si="8"/>
        <v/>
      </c>
      <c r="AF43" s="167"/>
      <c r="AG43" s="168"/>
      <c r="AH43" s="168"/>
      <c r="AI43" s="168"/>
      <c r="AK43" s="155" t="str">
        <f t="shared" si="9"/>
        <v/>
      </c>
      <c r="AM43" s="155" t="str">
        <f t="shared" si="10"/>
        <v/>
      </c>
      <c r="AN43" s="154"/>
      <c r="AO43" s="155" t="str">
        <f t="shared" si="11"/>
        <v/>
      </c>
      <c r="AP43" s="154"/>
      <c r="AQ43" s="170"/>
      <c r="AR43" s="154"/>
      <c r="AS43" s="155" t="str">
        <f t="shared" si="12"/>
        <v/>
      </c>
      <c r="AT43" s="154"/>
      <c r="AU43" s="155" t="str">
        <f t="shared" si="13"/>
        <v/>
      </c>
      <c r="AV43" s="154"/>
      <c r="AW43" s="154" t="str">
        <f t="shared" si="17"/>
        <v/>
      </c>
      <c r="AX43" s="154"/>
      <c r="AY43" s="154"/>
      <c r="AZ43" s="155" t="str">
        <f t="shared" si="21"/>
        <v/>
      </c>
      <c r="BA43" s="154"/>
      <c r="BB43" s="154">
        <v>1</v>
      </c>
      <c r="BC43" s="154"/>
      <c r="BD43" s="154">
        <v>2</v>
      </c>
      <c r="BE43" s="155">
        <f t="shared" si="15"/>
        <v>0</v>
      </c>
    </row>
    <row r="44" spans="1:57">
      <c r="A44" s="155" t="str">
        <f t="shared" si="16"/>
        <v/>
      </c>
      <c r="B44" s="155" t="str">
        <f t="shared" si="0"/>
        <v/>
      </c>
      <c r="F44" s="155" t="str">
        <f t="shared" si="1"/>
        <v xml:space="preserve">  </v>
      </c>
      <c r="G44" s="155">
        <v>41</v>
      </c>
      <c r="H44" s="155" t="str">
        <f t="shared" si="19"/>
        <v>-41</v>
      </c>
      <c r="I44" s="154"/>
      <c r="O44" s="164"/>
      <c r="P44" s="165"/>
      <c r="R44" s="166"/>
      <c r="S44" s="174" t="str">
        <f t="shared" si="18"/>
        <v/>
      </c>
      <c r="T44" s="166"/>
      <c r="U44" s="174" t="str">
        <f t="shared" si="20"/>
        <v/>
      </c>
      <c r="V44" s="166"/>
      <c r="X44" s="155" t="str">
        <f t="shared" si="5"/>
        <v/>
      </c>
      <c r="Z44" s="155" t="str">
        <f t="shared" si="6"/>
        <v/>
      </c>
      <c r="AB44" s="154"/>
      <c r="AC44" s="155" t="str">
        <f t="shared" si="7"/>
        <v/>
      </c>
      <c r="AD44" s="154"/>
      <c r="AE44" s="155" t="str">
        <f t="shared" si="8"/>
        <v/>
      </c>
      <c r="AF44" s="167"/>
      <c r="AG44" s="168"/>
      <c r="AH44" s="168"/>
      <c r="AI44" s="168"/>
      <c r="AK44" s="155" t="str">
        <f t="shared" si="9"/>
        <v/>
      </c>
      <c r="AM44" s="155" t="str">
        <f t="shared" si="10"/>
        <v/>
      </c>
      <c r="AN44" s="154"/>
      <c r="AO44" s="155" t="str">
        <f t="shared" si="11"/>
        <v/>
      </c>
      <c r="AP44" s="154"/>
      <c r="AQ44" s="170"/>
      <c r="AR44" s="154"/>
      <c r="AS44" s="155" t="str">
        <f t="shared" si="12"/>
        <v/>
      </c>
      <c r="AT44" s="154"/>
      <c r="AU44" s="155" t="str">
        <f t="shared" si="13"/>
        <v/>
      </c>
      <c r="AV44" s="154"/>
      <c r="AW44" s="154" t="str">
        <f t="shared" si="17"/>
        <v/>
      </c>
      <c r="AX44" s="154"/>
      <c r="AY44" s="154"/>
      <c r="AZ44" s="155" t="str">
        <f t="shared" si="21"/>
        <v/>
      </c>
      <c r="BA44" s="154"/>
      <c r="BB44" s="154">
        <v>1</v>
      </c>
      <c r="BC44" s="154"/>
      <c r="BD44" s="154">
        <v>2</v>
      </c>
      <c r="BE44" s="155">
        <f t="shared" si="15"/>
        <v>0</v>
      </c>
    </row>
    <row r="45" spans="1:57">
      <c r="A45" s="155" t="str">
        <f t="shared" si="16"/>
        <v/>
      </c>
      <c r="B45" s="155" t="str">
        <f t="shared" si="0"/>
        <v/>
      </c>
      <c r="F45" s="155" t="str">
        <f t="shared" si="1"/>
        <v xml:space="preserve">  </v>
      </c>
      <c r="G45" s="155">
        <v>42</v>
      </c>
      <c r="H45" s="155" t="str">
        <f t="shared" si="19"/>
        <v>-42</v>
      </c>
      <c r="I45" s="154"/>
      <c r="O45" s="164"/>
      <c r="P45" s="165"/>
      <c r="R45" s="166"/>
      <c r="S45" s="174" t="str">
        <f t="shared" si="18"/>
        <v/>
      </c>
      <c r="T45" s="166"/>
      <c r="U45" s="174" t="str">
        <f t="shared" si="20"/>
        <v/>
      </c>
      <c r="V45" s="166"/>
      <c r="X45" s="155" t="str">
        <f t="shared" si="5"/>
        <v/>
      </c>
      <c r="Z45" s="155" t="str">
        <f t="shared" si="6"/>
        <v/>
      </c>
      <c r="AB45" s="154"/>
      <c r="AC45" s="155" t="str">
        <f t="shared" si="7"/>
        <v/>
      </c>
      <c r="AD45" s="154"/>
      <c r="AE45" s="155" t="str">
        <f t="shared" si="8"/>
        <v/>
      </c>
      <c r="AF45" s="167"/>
      <c r="AG45" s="168"/>
      <c r="AH45" s="168"/>
      <c r="AI45" s="168"/>
      <c r="AK45" s="155" t="str">
        <f t="shared" si="9"/>
        <v/>
      </c>
      <c r="AM45" s="155" t="str">
        <f t="shared" si="10"/>
        <v/>
      </c>
      <c r="AN45" s="154"/>
      <c r="AO45" s="155" t="str">
        <f t="shared" si="11"/>
        <v/>
      </c>
      <c r="AP45" s="154"/>
      <c r="AQ45" s="170"/>
      <c r="AR45" s="154"/>
      <c r="AS45" s="155" t="str">
        <f t="shared" si="12"/>
        <v/>
      </c>
      <c r="AT45" s="154"/>
      <c r="AU45" s="155" t="str">
        <f t="shared" si="13"/>
        <v/>
      </c>
      <c r="AV45" s="154"/>
      <c r="AW45" s="154" t="str">
        <f t="shared" si="17"/>
        <v/>
      </c>
      <c r="AX45" s="154"/>
      <c r="AY45" s="154"/>
      <c r="AZ45" s="155" t="str">
        <f t="shared" si="21"/>
        <v/>
      </c>
      <c r="BA45" s="154"/>
      <c r="BB45" s="154">
        <v>1</v>
      </c>
      <c r="BC45" s="154"/>
      <c r="BD45" s="154">
        <v>2</v>
      </c>
      <c r="BE45" s="155">
        <f t="shared" si="15"/>
        <v>0</v>
      </c>
    </row>
    <row r="46" spans="1:57">
      <c r="A46" s="155" t="str">
        <f t="shared" si="16"/>
        <v/>
      </c>
      <c r="B46" s="155" t="str">
        <f t="shared" si="0"/>
        <v/>
      </c>
      <c r="F46" s="155" t="str">
        <f t="shared" si="1"/>
        <v xml:space="preserve">  </v>
      </c>
      <c r="G46" s="155">
        <v>43</v>
      </c>
      <c r="H46" s="155" t="str">
        <f t="shared" si="19"/>
        <v>-43</v>
      </c>
      <c r="I46" s="154"/>
      <c r="O46" s="164"/>
      <c r="P46" s="165"/>
      <c r="R46" s="166"/>
      <c r="S46" s="174" t="str">
        <f t="shared" si="18"/>
        <v/>
      </c>
      <c r="T46" s="166"/>
      <c r="U46" s="174" t="str">
        <f t="shared" si="20"/>
        <v/>
      </c>
      <c r="V46" s="166"/>
      <c r="X46" s="155" t="str">
        <f t="shared" si="5"/>
        <v/>
      </c>
      <c r="Z46" s="155" t="str">
        <f t="shared" si="6"/>
        <v/>
      </c>
      <c r="AB46" s="154"/>
      <c r="AC46" s="155" t="str">
        <f t="shared" si="7"/>
        <v/>
      </c>
      <c r="AD46" s="154"/>
      <c r="AE46" s="155" t="str">
        <f t="shared" si="8"/>
        <v/>
      </c>
      <c r="AF46" s="167"/>
      <c r="AG46" s="168"/>
      <c r="AH46" s="168"/>
      <c r="AI46" s="168"/>
      <c r="AK46" s="155" t="str">
        <f t="shared" si="9"/>
        <v/>
      </c>
      <c r="AM46" s="155" t="str">
        <f t="shared" si="10"/>
        <v/>
      </c>
      <c r="AN46" s="154"/>
      <c r="AO46" s="155" t="str">
        <f t="shared" si="11"/>
        <v/>
      </c>
      <c r="AP46" s="154"/>
      <c r="AQ46" s="170"/>
      <c r="AR46" s="154"/>
      <c r="AS46" s="155" t="str">
        <f t="shared" si="12"/>
        <v/>
      </c>
      <c r="AT46" s="154"/>
      <c r="AU46" s="155" t="str">
        <f t="shared" si="13"/>
        <v/>
      </c>
      <c r="AV46" s="154"/>
      <c r="AW46" s="154" t="str">
        <f t="shared" si="17"/>
        <v/>
      </c>
      <c r="AX46" s="154"/>
      <c r="AY46" s="154"/>
      <c r="AZ46" s="155" t="str">
        <f t="shared" si="21"/>
        <v/>
      </c>
      <c r="BA46" s="154"/>
      <c r="BB46" s="154">
        <v>1</v>
      </c>
      <c r="BC46" s="154"/>
      <c r="BD46" s="154">
        <v>2</v>
      </c>
      <c r="BE46" s="155">
        <f t="shared" si="15"/>
        <v>0</v>
      </c>
    </row>
    <row r="47" spans="1:57">
      <c r="A47" s="155" t="str">
        <f t="shared" si="16"/>
        <v/>
      </c>
      <c r="B47" s="155" t="str">
        <f t="shared" si="0"/>
        <v/>
      </c>
      <c r="F47" s="155" t="str">
        <f t="shared" si="1"/>
        <v xml:space="preserve">  </v>
      </c>
      <c r="G47" s="155">
        <v>44</v>
      </c>
      <c r="H47" s="155" t="str">
        <f t="shared" si="19"/>
        <v>-44</v>
      </c>
      <c r="I47" s="154"/>
      <c r="O47" s="164"/>
      <c r="P47" s="165"/>
      <c r="R47" s="166"/>
      <c r="S47" s="174" t="str">
        <f t="shared" si="18"/>
        <v/>
      </c>
      <c r="T47" s="166"/>
      <c r="U47" s="174" t="str">
        <f t="shared" si="20"/>
        <v/>
      </c>
      <c r="V47" s="166"/>
      <c r="X47" s="155" t="str">
        <f t="shared" si="5"/>
        <v/>
      </c>
      <c r="Z47" s="155" t="str">
        <f t="shared" si="6"/>
        <v/>
      </c>
      <c r="AB47" s="154"/>
      <c r="AC47" s="155" t="str">
        <f t="shared" si="7"/>
        <v/>
      </c>
      <c r="AD47" s="154"/>
      <c r="AE47" s="155" t="str">
        <f t="shared" si="8"/>
        <v/>
      </c>
      <c r="AF47" s="167"/>
      <c r="AG47" s="168"/>
      <c r="AH47" s="168"/>
      <c r="AI47" s="168"/>
      <c r="AK47" s="155" t="str">
        <f t="shared" si="9"/>
        <v/>
      </c>
      <c r="AM47" s="155" t="str">
        <f t="shared" si="10"/>
        <v/>
      </c>
      <c r="AN47" s="154"/>
      <c r="AO47" s="155" t="str">
        <f t="shared" si="11"/>
        <v/>
      </c>
      <c r="AP47" s="154"/>
      <c r="AQ47" s="170"/>
      <c r="AR47" s="154"/>
      <c r="AS47" s="155" t="str">
        <f t="shared" si="12"/>
        <v/>
      </c>
      <c r="AT47" s="154"/>
      <c r="AU47" s="155" t="str">
        <f t="shared" si="13"/>
        <v/>
      </c>
      <c r="AV47" s="154"/>
      <c r="AW47" s="154" t="str">
        <f t="shared" si="17"/>
        <v/>
      </c>
      <c r="AX47" s="154"/>
      <c r="AY47" s="154"/>
      <c r="AZ47" s="155" t="str">
        <f t="shared" si="21"/>
        <v/>
      </c>
      <c r="BA47" s="154"/>
      <c r="BB47" s="154">
        <v>1</v>
      </c>
      <c r="BC47" s="154"/>
      <c r="BD47" s="154">
        <v>2</v>
      </c>
      <c r="BE47" s="155">
        <f t="shared" si="15"/>
        <v>0</v>
      </c>
    </row>
    <row r="48" spans="1:57">
      <c r="A48" s="155" t="str">
        <f t="shared" si="16"/>
        <v/>
      </c>
      <c r="B48" s="155" t="str">
        <f t="shared" si="0"/>
        <v/>
      </c>
      <c r="F48" s="155" t="str">
        <f t="shared" si="1"/>
        <v xml:space="preserve">  </v>
      </c>
      <c r="G48" s="155">
        <v>45</v>
      </c>
      <c r="H48" s="155" t="str">
        <f t="shared" si="19"/>
        <v>-45</v>
      </c>
      <c r="I48" s="154"/>
      <c r="O48" s="164"/>
      <c r="P48" s="165"/>
      <c r="R48" s="166"/>
      <c r="S48" s="174" t="str">
        <f t="shared" si="18"/>
        <v/>
      </c>
      <c r="T48" s="166"/>
      <c r="U48" s="174" t="str">
        <f t="shared" si="20"/>
        <v/>
      </c>
      <c r="V48" s="166"/>
      <c r="X48" s="155" t="str">
        <f t="shared" si="5"/>
        <v/>
      </c>
      <c r="Z48" s="155" t="str">
        <f t="shared" si="6"/>
        <v/>
      </c>
      <c r="AB48" s="154"/>
      <c r="AC48" s="155" t="str">
        <f t="shared" si="7"/>
        <v/>
      </c>
      <c r="AD48" s="154"/>
      <c r="AE48" s="155" t="str">
        <f t="shared" si="8"/>
        <v/>
      </c>
      <c r="AF48" s="167"/>
      <c r="AG48" s="168"/>
      <c r="AH48" s="168"/>
      <c r="AI48" s="168"/>
      <c r="AK48" s="155" t="str">
        <f t="shared" si="9"/>
        <v/>
      </c>
      <c r="AM48" s="155" t="str">
        <f t="shared" si="10"/>
        <v/>
      </c>
      <c r="AN48" s="154"/>
      <c r="AO48" s="155" t="str">
        <f t="shared" si="11"/>
        <v/>
      </c>
      <c r="AP48" s="154"/>
      <c r="AQ48" s="170"/>
      <c r="AR48" s="154"/>
      <c r="AS48" s="155" t="str">
        <f t="shared" si="12"/>
        <v/>
      </c>
      <c r="AT48" s="154"/>
      <c r="AU48" s="155" t="str">
        <f t="shared" si="13"/>
        <v/>
      </c>
      <c r="AV48" s="154"/>
      <c r="AW48" s="154" t="str">
        <f t="shared" si="17"/>
        <v/>
      </c>
      <c r="AX48" s="154"/>
      <c r="AY48" s="154"/>
      <c r="AZ48" s="155" t="str">
        <f t="shared" si="21"/>
        <v/>
      </c>
      <c r="BA48" s="154"/>
      <c r="BB48" s="154">
        <v>1</v>
      </c>
      <c r="BC48" s="154"/>
      <c r="BD48" s="154">
        <v>2</v>
      </c>
      <c r="BE48" s="155">
        <f t="shared" si="15"/>
        <v>0</v>
      </c>
    </row>
    <row r="49" spans="1:57">
      <c r="A49" s="155" t="str">
        <f t="shared" si="16"/>
        <v/>
      </c>
      <c r="B49" s="155" t="str">
        <f t="shared" si="0"/>
        <v/>
      </c>
      <c r="F49" s="155" t="str">
        <f t="shared" si="1"/>
        <v xml:space="preserve">  </v>
      </c>
      <c r="G49" s="155">
        <v>46</v>
      </c>
      <c r="H49" s="155" t="str">
        <f t="shared" si="19"/>
        <v>-46</v>
      </c>
      <c r="I49" s="154"/>
      <c r="O49" s="164"/>
      <c r="P49" s="165"/>
      <c r="R49" s="166"/>
      <c r="S49" s="174" t="str">
        <f t="shared" si="18"/>
        <v/>
      </c>
      <c r="T49" s="166"/>
      <c r="U49" s="174" t="str">
        <f t="shared" si="20"/>
        <v/>
      </c>
      <c r="V49" s="166"/>
      <c r="X49" s="155" t="str">
        <f t="shared" si="5"/>
        <v/>
      </c>
      <c r="Z49" s="155" t="str">
        <f t="shared" si="6"/>
        <v/>
      </c>
      <c r="AB49" s="154"/>
      <c r="AC49" s="155" t="str">
        <f t="shared" si="7"/>
        <v/>
      </c>
      <c r="AD49" s="154"/>
      <c r="AE49" s="155" t="str">
        <f t="shared" si="8"/>
        <v/>
      </c>
      <c r="AF49" s="167"/>
      <c r="AG49" s="168"/>
      <c r="AH49" s="168"/>
      <c r="AI49" s="168"/>
      <c r="AK49" s="155" t="str">
        <f t="shared" si="9"/>
        <v/>
      </c>
      <c r="AM49" s="155" t="str">
        <f t="shared" si="10"/>
        <v/>
      </c>
      <c r="AN49" s="154"/>
      <c r="AO49" s="155" t="str">
        <f t="shared" si="11"/>
        <v/>
      </c>
      <c r="AP49" s="154"/>
      <c r="AQ49" s="170"/>
      <c r="AR49" s="154"/>
      <c r="AS49" s="155" t="str">
        <f t="shared" si="12"/>
        <v/>
      </c>
      <c r="AT49" s="154"/>
      <c r="AU49" s="155" t="str">
        <f t="shared" si="13"/>
        <v/>
      </c>
      <c r="AV49" s="154"/>
      <c r="AW49" s="154" t="str">
        <f t="shared" si="17"/>
        <v/>
      </c>
      <c r="AX49" s="154"/>
      <c r="AY49" s="154"/>
      <c r="AZ49" s="155" t="str">
        <f t="shared" si="21"/>
        <v/>
      </c>
      <c r="BA49" s="154"/>
      <c r="BB49" s="154">
        <v>1</v>
      </c>
      <c r="BC49" s="154"/>
      <c r="BD49" s="154">
        <v>2</v>
      </c>
      <c r="BE49" s="155">
        <f t="shared" si="15"/>
        <v>0</v>
      </c>
    </row>
    <row r="50" spans="1:57">
      <c r="A50" s="155" t="str">
        <f t="shared" si="16"/>
        <v/>
      </c>
      <c r="B50" s="155" t="str">
        <f t="shared" si="0"/>
        <v/>
      </c>
      <c r="F50" s="155" t="str">
        <f t="shared" si="1"/>
        <v xml:space="preserve">  </v>
      </c>
      <c r="G50" s="155">
        <v>47</v>
      </c>
      <c r="H50" s="155" t="str">
        <f t="shared" si="19"/>
        <v>-47</v>
      </c>
      <c r="I50" s="154"/>
      <c r="O50" s="164"/>
      <c r="S50" s="174" t="str">
        <f t="shared" si="18"/>
        <v/>
      </c>
      <c r="U50" s="174" t="str">
        <f t="shared" si="20"/>
        <v/>
      </c>
      <c r="V50" s="166"/>
      <c r="X50" s="155" t="str">
        <f t="shared" si="5"/>
        <v/>
      </c>
      <c r="Z50" s="155" t="str">
        <f t="shared" si="6"/>
        <v/>
      </c>
      <c r="AB50" s="154"/>
      <c r="AC50" s="155" t="str">
        <f t="shared" si="7"/>
        <v/>
      </c>
      <c r="AD50" s="154"/>
      <c r="AE50" s="155" t="str">
        <f t="shared" si="8"/>
        <v/>
      </c>
      <c r="AF50" s="154"/>
      <c r="AG50" s="168"/>
      <c r="AH50" s="168"/>
      <c r="AI50" s="168"/>
      <c r="AK50" s="155" t="str">
        <f t="shared" si="9"/>
        <v/>
      </c>
      <c r="AM50" s="155" t="str">
        <f t="shared" si="10"/>
        <v/>
      </c>
      <c r="AN50" s="154"/>
      <c r="AO50" s="155" t="str">
        <f t="shared" si="11"/>
        <v/>
      </c>
      <c r="AP50" s="154"/>
      <c r="AQ50" s="170"/>
      <c r="AR50" s="154"/>
      <c r="AS50" s="155" t="str">
        <f t="shared" si="12"/>
        <v/>
      </c>
      <c r="AT50" s="154"/>
      <c r="AU50" s="155" t="str">
        <f t="shared" si="13"/>
        <v/>
      </c>
      <c r="AV50" s="154"/>
      <c r="AW50" s="154" t="str">
        <f t="shared" si="17"/>
        <v/>
      </c>
      <c r="AX50" s="154"/>
      <c r="AY50" s="154"/>
      <c r="AZ50" s="155" t="str">
        <f t="shared" si="21"/>
        <v/>
      </c>
      <c r="BA50" s="154"/>
      <c r="BB50" s="154">
        <v>1</v>
      </c>
      <c r="BC50" s="154"/>
      <c r="BD50" s="154">
        <v>2</v>
      </c>
      <c r="BE50" s="155">
        <f t="shared" si="15"/>
        <v>0</v>
      </c>
    </row>
    <row r="51" spans="1:57">
      <c r="A51" s="155" t="str">
        <f t="shared" si="16"/>
        <v/>
      </c>
      <c r="B51" s="155" t="str">
        <f t="shared" si="0"/>
        <v/>
      </c>
      <c r="F51" s="155" t="str">
        <f t="shared" si="1"/>
        <v xml:space="preserve">  </v>
      </c>
      <c r="G51" s="155">
        <v>48</v>
      </c>
      <c r="H51" s="155" t="str">
        <f t="shared" si="19"/>
        <v>-48</v>
      </c>
      <c r="I51" s="154"/>
      <c r="O51" s="164"/>
      <c r="S51" s="174" t="str">
        <f t="shared" si="18"/>
        <v/>
      </c>
      <c r="U51" s="174" t="str">
        <f t="shared" si="20"/>
        <v/>
      </c>
      <c r="V51" s="166"/>
      <c r="X51" s="155" t="str">
        <f t="shared" si="5"/>
        <v/>
      </c>
      <c r="Z51" s="155" t="str">
        <f t="shared" si="6"/>
        <v/>
      </c>
      <c r="AB51" s="154"/>
      <c r="AC51" s="155" t="str">
        <f t="shared" si="7"/>
        <v/>
      </c>
      <c r="AD51" s="154"/>
      <c r="AE51" s="155" t="str">
        <f t="shared" si="8"/>
        <v/>
      </c>
      <c r="AF51" s="154"/>
      <c r="AG51" s="168"/>
      <c r="AH51" s="168"/>
      <c r="AI51" s="168"/>
      <c r="AK51" s="155" t="str">
        <f t="shared" si="9"/>
        <v/>
      </c>
      <c r="AM51" s="155" t="str">
        <f t="shared" si="10"/>
        <v/>
      </c>
      <c r="AN51" s="154"/>
      <c r="AO51" s="155" t="str">
        <f t="shared" si="11"/>
        <v/>
      </c>
      <c r="AP51" s="154"/>
      <c r="AQ51" s="170"/>
      <c r="AR51" s="154"/>
      <c r="AS51" s="155" t="str">
        <f t="shared" si="12"/>
        <v/>
      </c>
      <c r="AT51" s="154"/>
      <c r="AU51" s="155" t="str">
        <f t="shared" si="13"/>
        <v/>
      </c>
      <c r="AV51" s="154"/>
      <c r="AW51" s="154" t="str">
        <f t="shared" si="17"/>
        <v/>
      </c>
      <c r="AX51" s="154"/>
      <c r="AY51" s="154"/>
      <c r="AZ51" s="155" t="str">
        <f t="shared" si="21"/>
        <v/>
      </c>
      <c r="BA51" s="154"/>
      <c r="BB51" s="154">
        <v>1</v>
      </c>
      <c r="BC51" s="154"/>
      <c r="BD51" s="154">
        <v>2</v>
      </c>
      <c r="BE51" s="155">
        <f t="shared" si="15"/>
        <v>0</v>
      </c>
    </row>
    <row r="52" spans="1:57">
      <c r="A52" s="155" t="str">
        <f t="shared" si="16"/>
        <v/>
      </c>
      <c r="B52" s="155" t="str">
        <f t="shared" si="0"/>
        <v/>
      </c>
      <c r="F52" s="155" t="str">
        <f t="shared" si="1"/>
        <v xml:space="preserve">  </v>
      </c>
      <c r="G52" s="155">
        <v>49</v>
      </c>
      <c r="H52" s="155" t="str">
        <f t="shared" si="19"/>
        <v>-49</v>
      </c>
      <c r="I52" s="154"/>
      <c r="O52" s="164"/>
      <c r="S52" s="174" t="str">
        <f t="shared" si="18"/>
        <v/>
      </c>
      <c r="U52" s="174" t="str">
        <f t="shared" si="20"/>
        <v/>
      </c>
      <c r="V52" s="166"/>
      <c r="X52" s="155" t="str">
        <f t="shared" si="5"/>
        <v/>
      </c>
      <c r="Z52" s="155" t="str">
        <f t="shared" si="6"/>
        <v/>
      </c>
      <c r="AB52" s="154"/>
      <c r="AC52" s="155" t="str">
        <f t="shared" si="7"/>
        <v/>
      </c>
      <c r="AD52" s="154"/>
      <c r="AE52" s="155" t="str">
        <f t="shared" si="8"/>
        <v/>
      </c>
      <c r="AF52" s="154"/>
      <c r="AG52" s="168"/>
      <c r="AH52" s="168"/>
      <c r="AI52" s="168"/>
      <c r="AK52" s="155" t="str">
        <f t="shared" si="9"/>
        <v/>
      </c>
      <c r="AM52" s="155" t="str">
        <f t="shared" si="10"/>
        <v/>
      </c>
      <c r="AN52" s="154"/>
      <c r="AO52" s="155" t="str">
        <f t="shared" si="11"/>
        <v/>
      </c>
      <c r="AP52" s="154"/>
      <c r="AQ52" s="170"/>
      <c r="AR52" s="154"/>
      <c r="AS52" s="155" t="str">
        <f t="shared" si="12"/>
        <v/>
      </c>
      <c r="AT52" s="154"/>
      <c r="AU52" s="155" t="str">
        <f t="shared" si="13"/>
        <v/>
      </c>
      <c r="AV52" s="154"/>
      <c r="AW52" s="154" t="str">
        <f t="shared" si="17"/>
        <v/>
      </c>
      <c r="AX52" s="154"/>
      <c r="AY52" s="154"/>
      <c r="AZ52" s="155" t="str">
        <f t="shared" si="21"/>
        <v/>
      </c>
      <c r="BA52" s="154"/>
      <c r="BB52" s="154">
        <v>1</v>
      </c>
      <c r="BC52" s="154"/>
      <c r="BD52" s="154">
        <v>2</v>
      </c>
      <c r="BE52" s="155">
        <f t="shared" si="15"/>
        <v>0</v>
      </c>
    </row>
    <row r="53" spans="1:57">
      <c r="A53" s="155" t="str">
        <f t="shared" si="16"/>
        <v/>
      </c>
      <c r="B53" s="155" t="str">
        <f t="shared" si="0"/>
        <v/>
      </c>
      <c r="F53" s="155" t="str">
        <f t="shared" si="1"/>
        <v xml:space="preserve">  </v>
      </c>
      <c r="G53" s="155">
        <v>50</v>
      </c>
      <c r="H53" s="155" t="str">
        <f t="shared" si="19"/>
        <v>-50</v>
      </c>
      <c r="I53" s="154"/>
      <c r="O53" s="164"/>
      <c r="S53" s="174" t="str">
        <f t="shared" si="18"/>
        <v/>
      </c>
      <c r="U53" s="174" t="str">
        <f t="shared" si="20"/>
        <v/>
      </c>
      <c r="V53" s="166"/>
      <c r="X53" s="155" t="str">
        <f t="shared" si="5"/>
        <v/>
      </c>
      <c r="Z53" s="155" t="str">
        <f t="shared" si="6"/>
        <v/>
      </c>
      <c r="AB53" s="154"/>
      <c r="AC53" s="155" t="str">
        <f t="shared" si="7"/>
        <v/>
      </c>
      <c r="AD53" s="154"/>
      <c r="AE53" s="155" t="str">
        <f t="shared" si="8"/>
        <v/>
      </c>
      <c r="AF53" s="154"/>
      <c r="AG53" s="168"/>
      <c r="AH53" s="168"/>
      <c r="AI53" s="168"/>
      <c r="AK53" s="155" t="str">
        <f t="shared" si="9"/>
        <v/>
      </c>
      <c r="AM53" s="155" t="str">
        <f t="shared" si="10"/>
        <v/>
      </c>
      <c r="AN53" s="154"/>
      <c r="AO53" s="155" t="str">
        <f t="shared" si="11"/>
        <v/>
      </c>
      <c r="AP53" s="154"/>
      <c r="AQ53" s="170"/>
      <c r="AR53" s="154"/>
      <c r="AS53" s="155" t="str">
        <f t="shared" si="12"/>
        <v/>
      </c>
      <c r="AT53" s="154"/>
      <c r="AU53" s="155" t="str">
        <f t="shared" si="13"/>
        <v/>
      </c>
      <c r="AV53" s="154"/>
      <c r="AW53" s="154" t="str">
        <f t="shared" si="17"/>
        <v/>
      </c>
      <c r="AX53" s="154"/>
      <c r="AY53" s="154"/>
      <c r="AZ53" s="155" t="str">
        <f t="shared" si="21"/>
        <v/>
      </c>
      <c r="BA53" s="154"/>
      <c r="BB53" s="154">
        <v>1</v>
      </c>
      <c r="BC53" s="154"/>
      <c r="BD53" s="154">
        <v>2</v>
      </c>
      <c r="BE53" s="155">
        <f t="shared" si="15"/>
        <v>0</v>
      </c>
    </row>
    <row r="54" spans="1:57">
      <c r="A54" s="155" t="str">
        <f t="shared" si="16"/>
        <v/>
      </c>
      <c r="B54" s="155" t="str">
        <f t="shared" si="0"/>
        <v/>
      </c>
      <c r="F54" s="155" t="str">
        <f t="shared" si="1"/>
        <v xml:space="preserve">  </v>
      </c>
      <c r="G54" s="155">
        <v>51</v>
      </c>
      <c r="H54" s="155" t="str">
        <f t="shared" si="19"/>
        <v>-51</v>
      </c>
      <c r="I54" s="154"/>
      <c r="O54" s="164"/>
      <c r="S54" s="174" t="str">
        <f t="shared" si="18"/>
        <v/>
      </c>
      <c r="U54" s="174" t="str">
        <f t="shared" si="20"/>
        <v/>
      </c>
      <c r="V54" s="166"/>
      <c r="X54" s="155" t="str">
        <f t="shared" si="5"/>
        <v/>
      </c>
      <c r="Z54" s="155" t="str">
        <f t="shared" si="6"/>
        <v/>
      </c>
      <c r="AB54" s="154"/>
      <c r="AC54" s="155" t="str">
        <f t="shared" si="7"/>
        <v/>
      </c>
      <c r="AD54" s="154"/>
      <c r="AE54" s="155" t="str">
        <f t="shared" si="8"/>
        <v/>
      </c>
      <c r="AF54" s="154"/>
      <c r="AG54" s="168"/>
      <c r="AH54" s="168"/>
      <c r="AI54" s="168"/>
      <c r="AK54" s="155" t="str">
        <f t="shared" si="9"/>
        <v/>
      </c>
      <c r="AM54" s="155" t="str">
        <f t="shared" si="10"/>
        <v/>
      </c>
      <c r="AN54" s="154"/>
      <c r="AO54" s="155" t="str">
        <f t="shared" si="11"/>
        <v/>
      </c>
      <c r="AP54" s="154"/>
      <c r="AQ54" s="170"/>
      <c r="AR54" s="154"/>
      <c r="AS54" s="155" t="str">
        <f t="shared" si="12"/>
        <v/>
      </c>
      <c r="AT54" s="154"/>
      <c r="AU54" s="155" t="str">
        <f t="shared" si="13"/>
        <v/>
      </c>
      <c r="AV54" s="154"/>
      <c r="AW54" s="154" t="str">
        <f t="shared" si="17"/>
        <v/>
      </c>
      <c r="AX54" s="154"/>
      <c r="AY54" s="154"/>
      <c r="AZ54" s="155" t="str">
        <f t="shared" si="21"/>
        <v/>
      </c>
      <c r="BA54" s="154"/>
      <c r="BB54" s="154">
        <v>1</v>
      </c>
      <c r="BC54" s="154"/>
      <c r="BD54" s="154">
        <v>2</v>
      </c>
      <c r="BE54" s="155">
        <f t="shared" si="15"/>
        <v>0</v>
      </c>
    </row>
    <row r="55" spans="1:57">
      <c r="A55" s="155" t="str">
        <f t="shared" si="16"/>
        <v/>
      </c>
      <c r="B55" s="155" t="str">
        <f t="shared" si="0"/>
        <v/>
      </c>
      <c r="F55" s="155" t="str">
        <f t="shared" si="1"/>
        <v xml:space="preserve">  </v>
      </c>
      <c r="G55" s="155">
        <v>52</v>
      </c>
      <c r="H55" s="155" t="str">
        <f t="shared" si="19"/>
        <v>-52</v>
      </c>
      <c r="I55" s="154"/>
      <c r="O55" s="164"/>
      <c r="S55" s="174" t="str">
        <f t="shared" si="18"/>
        <v/>
      </c>
      <c r="U55" s="174" t="str">
        <f t="shared" si="20"/>
        <v/>
      </c>
      <c r="V55" s="166"/>
      <c r="X55" s="155" t="str">
        <f t="shared" si="5"/>
        <v/>
      </c>
      <c r="Z55" s="155" t="str">
        <f t="shared" si="6"/>
        <v/>
      </c>
      <c r="AB55" s="154"/>
      <c r="AC55" s="155" t="str">
        <f t="shared" si="7"/>
        <v/>
      </c>
      <c r="AD55" s="154"/>
      <c r="AE55" s="155" t="str">
        <f t="shared" si="8"/>
        <v/>
      </c>
      <c r="AF55" s="154"/>
      <c r="AG55" s="168"/>
      <c r="AH55" s="168"/>
      <c r="AI55" s="168"/>
      <c r="AK55" s="155" t="str">
        <f t="shared" si="9"/>
        <v/>
      </c>
      <c r="AM55" s="155" t="str">
        <f t="shared" si="10"/>
        <v/>
      </c>
      <c r="AN55" s="154"/>
      <c r="AO55" s="155" t="str">
        <f t="shared" si="11"/>
        <v/>
      </c>
      <c r="AP55" s="154"/>
      <c r="AQ55" s="170"/>
      <c r="AR55" s="154"/>
      <c r="AS55" s="155" t="str">
        <f t="shared" si="12"/>
        <v/>
      </c>
      <c r="AT55" s="154"/>
      <c r="AU55" s="155" t="str">
        <f t="shared" si="13"/>
        <v/>
      </c>
      <c r="AV55" s="154"/>
      <c r="AW55" s="154" t="str">
        <f t="shared" si="17"/>
        <v/>
      </c>
      <c r="AX55" s="154"/>
      <c r="AY55" s="154"/>
      <c r="AZ55" s="155" t="str">
        <f t="shared" si="21"/>
        <v/>
      </c>
      <c r="BA55" s="154"/>
      <c r="BB55" s="154">
        <v>1</v>
      </c>
      <c r="BC55" s="154"/>
      <c r="BD55" s="154">
        <v>2</v>
      </c>
      <c r="BE55" s="155">
        <f t="shared" si="15"/>
        <v>0</v>
      </c>
    </row>
    <row r="56" spans="1:57">
      <c r="A56" s="155" t="str">
        <f t="shared" si="16"/>
        <v/>
      </c>
      <c r="B56" s="155" t="str">
        <f t="shared" si="0"/>
        <v/>
      </c>
      <c r="F56" s="155" t="str">
        <f t="shared" si="1"/>
        <v xml:space="preserve">  </v>
      </c>
      <c r="G56" s="155">
        <v>53</v>
      </c>
      <c r="H56" s="155" t="str">
        <f t="shared" si="19"/>
        <v>-53</v>
      </c>
      <c r="I56" s="154"/>
      <c r="O56" s="164"/>
      <c r="S56" s="174" t="str">
        <f t="shared" si="18"/>
        <v/>
      </c>
      <c r="U56" s="174" t="str">
        <f t="shared" si="20"/>
        <v/>
      </c>
      <c r="V56" s="166"/>
      <c r="X56" s="155" t="str">
        <f t="shared" si="5"/>
        <v/>
      </c>
      <c r="Z56" s="155" t="str">
        <f t="shared" si="6"/>
        <v/>
      </c>
      <c r="AB56" s="154"/>
      <c r="AC56" s="155" t="str">
        <f t="shared" si="7"/>
        <v/>
      </c>
      <c r="AD56" s="154"/>
      <c r="AE56" s="155" t="str">
        <f t="shared" si="8"/>
        <v/>
      </c>
      <c r="AF56" s="154"/>
      <c r="AG56" s="168"/>
      <c r="AH56" s="168"/>
      <c r="AI56" s="168"/>
      <c r="AK56" s="155" t="str">
        <f t="shared" si="9"/>
        <v/>
      </c>
      <c r="AM56" s="155" t="str">
        <f t="shared" si="10"/>
        <v/>
      </c>
      <c r="AN56" s="154"/>
      <c r="AO56" s="155" t="str">
        <f t="shared" si="11"/>
        <v/>
      </c>
      <c r="AP56" s="154"/>
      <c r="AQ56" s="170"/>
      <c r="AR56" s="154"/>
      <c r="AS56" s="155" t="str">
        <f t="shared" si="12"/>
        <v/>
      </c>
      <c r="AT56" s="154"/>
      <c r="AU56" s="155" t="str">
        <f t="shared" si="13"/>
        <v/>
      </c>
      <c r="AV56" s="154"/>
      <c r="AW56" s="154" t="str">
        <f t="shared" si="17"/>
        <v/>
      </c>
      <c r="AX56" s="154"/>
      <c r="AY56" s="154"/>
      <c r="AZ56" s="155" t="str">
        <f t="shared" si="21"/>
        <v/>
      </c>
      <c r="BA56" s="154"/>
      <c r="BB56" s="154">
        <v>1</v>
      </c>
      <c r="BC56" s="154"/>
      <c r="BD56" s="154">
        <v>2</v>
      </c>
      <c r="BE56" s="155">
        <f t="shared" si="15"/>
        <v>0</v>
      </c>
    </row>
    <row r="57" spans="1:57">
      <c r="A57" s="155" t="str">
        <f t="shared" si="16"/>
        <v/>
      </c>
      <c r="B57" s="155" t="str">
        <f t="shared" si="0"/>
        <v/>
      </c>
      <c r="F57" s="155" t="str">
        <f t="shared" si="1"/>
        <v xml:space="preserve">  </v>
      </c>
      <c r="G57" s="155">
        <v>54</v>
      </c>
      <c r="H57" s="155" t="str">
        <f t="shared" si="19"/>
        <v>-54</v>
      </c>
      <c r="I57" s="154"/>
      <c r="O57" s="164"/>
      <c r="S57" s="174" t="str">
        <f t="shared" si="18"/>
        <v/>
      </c>
      <c r="U57" s="174" t="str">
        <f t="shared" si="20"/>
        <v/>
      </c>
      <c r="V57" s="166"/>
      <c r="X57" s="155" t="str">
        <f t="shared" si="5"/>
        <v/>
      </c>
      <c r="Z57" s="155" t="str">
        <f t="shared" si="6"/>
        <v/>
      </c>
      <c r="AB57" s="154"/>
      <c r="AC57" s="155" t="str">
        <f t="shared" si="7"/>
        <v/>
      </c>
      <c r="AD57" s="154"/>
      <c r="AE57" s="155" t="str">
        <f t="shared" si="8"/>
        <v/>
      </c>
      <c r="AF57" s="154"/>
      <c r="AG57" s="168"/>
      <c r="AH57" s="168"/>
      <c r="AI57" s="168"/>
      <c r="AK57" s="155" t="str">
        <f t="shared" si="9"/>
        <v/>
      </c>
      <c r="AM57" s="155" t="str">
        <f t="shared" si="10"/>
        <v/>
      </c>
      <c r="AN57" s="154"/>
      <c r="AO57" s="155" t="str">
        <f t="shared" si="11"/>
        <v/>
      </c>
      <c r="AP57" s="154"/>
      <c r="AQ57" s="170"/>
      <c r="AR57" s="154"/>
      <c r="AS57" s="155" t="str">
        <f t="shared" si="12"/>
        <v/>
      </c>
      <c r="AT57" s="154"/>
      <c r="AU57" s="155" t="str">
        <f t="shared" si="13"/>
        <v/>
      </c>
      <c r="AV57" s="154"/>
      <c r="AW57" s="154" t="str">
        <f t="shared" si="17"/>
        <v/>
      </c>
      <c r="AX57" s="154"/>
      <c r="AY57" s="154"/>
      <c r="AZ57" s="155" t="str">
        <f t="shared" si="21"/>
        <v/>
      </c>
      <c r="BA57" s="154"/>
      <c r="BB57" s="154">
        <v>1</v>
      </c>
      <c r="BC57" s="154"/>
      <c r="BD57" s="154">
        <v>2</v>
      </c>
      <c r="BE57" s="155">
        <f t="shared" si="15"/>
        <v>0</v>
      </c>
    </row>
    <row r="58" spans="1:57">
      <c r="A58" s="155" t="str">
        <f t="shared" si="16"/>
        <v/>
      </c>
      <c r="B58" s="155" t="str">
        <f t="shared" si="0"/>
        <v/>
      </c>
      <c r="F58" s="155" t="str">
        <f t="shared" si="1"/>
        <v xml:space="preserve">  </v>
      </c>
      <c r="G58" s="155">
        <v>55</v>
      </c>
      <c r="H58" s="155" t="str">
        <f t="shared" si="19"/>
        <v>-55</v>
      </c>
      <c r="I58" s="154"/>
      <c r="O58" s="164"/>
      <c r="S58" s="174" t="str">
        <f t="shared" si="18"/>
        <v/>
      </c>
      <c r="U58" s="174" t="str">
        <f t="shared" si="20"/>
        <v/>
      </c>
      <c r="V58" s="166"/>
      <c r="X58" s="155" t="str">
        <f t="shared" si="5"/>
        <v/>
      </c>
      <c r="Z58" s="155" t="str">
        <f t="shared" si="6"/>
        <v/>
      </c>
      <c r="AB58" s="154"/>
      <c r="AC58" s="155" t="str">
        <f t="shared" si="7"/>
        <v/>
      </c>
      <c r="AD58" s="154"/>
      <c r="AE58" s="155" t="str">
        <f t="shared" si="8"/>
        <v/>
      </c>
      <c r="AF58" s="154"/>
      <c r="AG58" s="168"/>
      <c r="AH58" s="168"/>
      <c r="AI58" s="168"/>
      <c r="AK58" s="155" t="str">
        <f t="shared" si="9"/>
        <v/>
      </c>
      <c r="AM58" s="155" t="str">
        <f t="shared" si="10"/>
        <v/>
      </c>
      <c r="AN58" s="154"/>
      <c r="AO58" s="155" t="str">
        <f t="shared" si="11"/>
        <v/>
      </c>
      <c r="AP58" s="154"/>
      <c r="AQ58" s="170"/>
      <c r="AR58" s="154"/>
      <c r="AS58" s="155" t="str">
        <f t="shared" si="12"/>
        <v/>
      </c>
      <c r="AT58" s="154"/>
      <c r="AU58" s="155" t="str">
        <f t="shared" si="13"/>
        <v/>
      </c>
      <c r="AV58" s="154"/>
      <c r="AW58" s="154" t="str">
        <f t="shared" si="17"/>
        <v/>
      </c>
      <c r="AX58" s="154"/>
      <c r="AY58" s="154"/>
      <c r="AZ58" s="155" t="str">
        <f t="shared" si="21"/>
        <v/>
      </c>
      <c r="BA58" s="154"/>
      <c r="BB58" s="154">
        <v>1</v>
      </c>
      <c r="BC58" s="154"/>
      <c r="BD58" s="154">
        <v>2</v>
      </c>
      <c r="BE58" s="155">
        <f t="shared" si="15"/>
        <v>0</v>
      </c>
    </row>
    <row r="59" spans="1:57">
      <c r="A59" s="155" t="str">
        <f t="shared" si="16"/>
        <v/>
      </c>
      <c r="B59" s="155" t="str">
        <f t="shared" si="0"/>
        <v/>
      </c>
      <c r="F59" s="155" t="str">
        <f t="shared" si="1"/>
        <v xml:space="preserve">  </v>
      </c>
      <c r="G59" s="155">
        <v>56</v>
      </c>
      <c r="H59" s="155" t="str">
        <f t="shared" si="19"/>
        <v>-56</v>
      </c>
      <c r="I59" s="154"/>
      <c r="O59" s="164"/>
      <c r="S59" s="174" t="str">
        <f t="shared" si="18"/>
        <v/>
      </c>
      <c r="U59" s="174" t="str">
        <f t="shared" si="20"/>
        <v/>
      </c>
      <c r="V59" s="166"/>
      <c r="X59" s="155" t="str">
        <f t="shared" si="5"/>
        <v/>
      </c>
      <c r="Z59" s="155" t="str">
        <f t="shared" si="6"/>
        <v/>
      </c>
      <c r="AB59" s="154"/>
      <c r="AC59" s="155" t="str">
        <f t="shared" si="7"/>
        <v/>
      </c>
      <c r="AD59" s="154"/>
      <c r="AE59" s="155" t="str">
        <f t="shared" si="8"/>
        <v/>
      </c>
      <c r="AF59" s="154"/>
      <c r="AG59" s="168"/>
      <c r="AH59" s="168"/>
      <c r="AI59" s="168"/>
      <c r="AK59" s="155" t="str">
        <f t="shared" si="9"/>
        <v/>
      </c>
      <c r="AM59" s="155" t="str">
        <f t="shared" si="10"/>
        <v/>
      </c>
      <c r="AN59" s="154"/>
      <c r="AO59" s="155" t="str">
        <f t="shared" si="11"/>
        <v/>
      </c>
      <c r="AP59" s="154"/>
      <c r="AQ59" s="170"/>
      <c r="AR59" s="154"/>
      <c r="AS59" s="155" t="str">
        <f t="shared" si="12"/>
        <v/>
      </c>
      <c r="AT59" s="154"/>
      <c r="AU59" s="155" t="str">
        <f t="shared" si="13"/>
        <v/>
      </c>
      <c r="AV59" s="154"/>
      <c r="AW59" s="154" t="str">
        <f t="shared" si="17"/>
        <v/>
      </c>
      <c r="AX59" s="154"/>
      <c r="AY59" s="154"/>
      <c r="AZ59" s="155" t="str">
        <f t="shared" si="21"/>
        <v/>
      </c>
      <c r="BA59" s="154"/>
      <c r="BB59" s="154">
        <v>1</v>
      </c>
      <c r="BC59" s="154"/>
      <c r="BD59" s="154">
        <v>2</v>
      </c>
      <c r="BE59" s="155">
        <f t="shared" si="15"/>
        <v>0</v>
      </c>
    </row>
    <row r="60" spans="1:57">
      <c r="A60" s="155" t="str">
        <f t="shared" si="16"/>
        <v/>
      </c>
      <c r="B60" s="155" t="str">
        <f t="shared" si="0"/>
        <v/>
      </c>
      <c r="F60" s="155" t="str">
        <f t="shared" si="1"/>
        <v xml:space="preserve">  </v>
      </c>
      <c r="G60" s="155">
        <v>57</v>
      </c>
      <c r="H60" s="155" t="str">
        <f t="shared" si="19"/>
        <v>-57</v>
      </c>
      <c r="I60" s="154"/>
      <c r="O60" s="164"/>
      <c r="S60" s="174" t="str">
        <f t="shared" si="18"/>
        <v/>
      </c>
      <c r="U60" s="174" t="str">
        <f t="shared" si="20"/>
        <v/>
      </c>
      <c r="V60" s="166"/>
      <c r="X60" s="155" t="str">
        <f t="shared" si="5"/>
        <v/>
      </c>
      <c r="Z60" s="155" t="str">
        <f t="shared" si="6"/>
        <v/>
      </c>
      <c r="AB60" s="154"/>
      <c r="AC60" s="155" t="str">
        <f t="shared" si="7"/>
        <v/>
      </c>
      <c r="AD60" s="154"/>
      <c r="AE60" s="155" t="str">
        <f t="shared" si="8"/>
        <v/>
      </c>
      <c r="AF60" s="154"/>
      <c r="AG60" s="168"/>
      <c r="AH60" s="168"/>
      <c r="AI60" s="168"/>
      <c r="AK60" s="155" t="str">
        <f t="shared" si="9"/>
        <v/>
      </c>
      <c r="AM60" s="155" t="str">
        <f t="shared" si="10"/>
        <v/>
      </c>
      <c r="AN60" s="154"/>
      <c r="AO60" s="155" t="str">
        <f t="shared" si="11"/>
        <v/>
      </c>
      <c r="AP60" s="154"/>
      <c r="AQ60" s="170"/>
      <c r="AR60" s="154"/>
      <c r="AS60" s="155" t="str">
        <f t="shared" si="12"/>
        <v/>
      </c>
      <c r="AT60" s="154"/>
      <c r="AU60" s="155" t="str">
        <f t="shared" si="13"/>
        <v/>
      </c>
      <c r="AV60" s="154"/>
      <c r="AW60" s="154" t="str">
        <f t="shared" si="17"/>
        <v/>
      </c>
      <c r="AX60" s="154"/>
      <c r="AY60" s="154"/>
      <c r="AZ60" s="155" t="str">
        <f t="shared" si="21"/>
        <v/>
      </c>
      <c r="BA60" s="154"/>
      <c r="BB60" s="154">
        <v>1</v>
      </c>
      <c r="BC60" s="154"/>
      <c r="BD60" s="154">
        <v>2</v>
      </c>
      <c r="BE60" s="155">
        <f t="shared" si="15"/>
        <v>0</v>
      </c>
    </row>
    <row r="61" spans="1:57">
      <c r="A61" s="155" t="str">
        <f t="shared" si="16"/>
        <v/>
      </c>
      <c r="B61" s="155" t="str">
        <f t="shared" si="0"/>
        <v/>
      </c>
      <c r="F61" s="155" t="str">
        <f t="shared" si="1"/>
        <v xml:space="preserve">  </v>
      </c>
      <c r="G61" s="155">
        <v>58</v>
      </c>
      <c r="H61" s="155" t="str">
        <f t="shared" si="19"/>
        <v>-58</v>
      </c>
      <c r="I61" s="154"/>
      <c r="O61" s="164"/>
      <c r="S61" s="174" t="str">
        <f t="shared" si="18"/>
        <v/>
      </c>
      <c r="U61" s="174" t="str">
        <f t="shared" si="20"/>
        <v/>
      </c>
      <c r="V61" s="166"/>
      <c r="X61" s="155" t="str">
        <f t="shared" si="5"/>
        <v/>
      </c>
      <c r="Z61" s="155" t="str">
        <f t="shared" si="6"/>
        <v/>
      </c>
      <c r="AB61" s="154"/>
      <c r="AC61" s="155" t="str">
        <f t="shared" si="7"/>
        <v/>
      </c>
      <c r="AD61" s="154"/>
      <c r="AE61" s="155" t="str">
        <f t="shared" si="8"/>
        <v/>
      </c>
      <c r="AF61" s="154"/>
      <c r="AG61" s="168"/>
      <c r="AH61" s="168"/>
      <c r="AI61" s="168"/>
      <c r="AK61" s="155" t="str">
        <f t="shared" si="9"/>
        <v/>
      </c>
      <c r="AM61" s="155" t="str">
        <f t="shared" si="10"/>
        <v/>
      </c>
      <c r="AN61" s="154"/>
      <c r="AO61" s="155" t="str">
        <f t="shared" si="11"/>
        <v/>
      </c>
      <c r="AP61" s="154"/>
      <c r="AQ61" s="170"/>
      <c r="AR61" s="154"/>
      <c r="AS61" s="155" t="str">
        <f t="shared" si="12"/>
        <v/>
      </c>
      <c r="AT61" s="154"/>
      <c r="AU61" s="155" t="str">
        <f t="shared" si="13"/>
        <v/>
      </c>
      <c r="AV61" s="154"/>
      <c r="AW61" s="154" t="str">
        <f t="shared" si="17"/>
        <v/>
      </c>
      <c r="AX61" s="154"/>
      <c r="AY61" s="154"/>
      <c r="AZ61" s="155" t="str">
        <f t="shared" si="21"/>
        <v/>
      </c>
      <c r="BA61" s="154"/>
      <c r="BB61" s="154">
        <v>1</v>
      </c>
      <c r="BC61" s="154"/>
      <c r="BD61" s="154">
        <v>2</v>
      </c>
      <c r="BE61" s="155">
        <f t="shared" si="15"/>
        <v>0</v>
      </c>
    </row>
    <row r="62" spans="1:57">
      <c r="A62" s="155" t="str">
        <f t="shared" si="16"/>
        <v/>
      </c>
      <c r="B62" s="155" t="str">
        <f t="shared" si="0"/>
        <v/>
      </c>
      <c r="F62" s="155" t="str">
        <f t="shared" si="1"/>
        <v xml:space="preserve">  </v>
      </c>
      <c r="G62" s="155">
        <v>59</v>
      </c>
      <c r="H62" s="155" t="str">
        <f t="shared" si="19"/>
        <v>-59</v>
      </c>
      <c r="I62" s="154"/>
      <c r="O62" s="164"/>
      <c r="S62" s="174" t="str">
        <f t="shared" si="18"/>
        <v/>
      </c>
      <c r="U62" s="174" t="str">
        <f t="shared" si="20"/>
        <v/>
      </c>
      <c r="V62" s="166"/>
      <c r="X62" s="155" t="str">
        <f t="shared" si="5"/>
        <v/>
      </c>
      <c r="Z62" s="155" t="str">
        <f t="shared" si="6"/>
        <v/>
      </c>
      <c r="AB62" s="154"/>
      <c r="AC62" s="155" t="str">
        <f t="shared" si="7"/>
        <v/>
      </c>
      <c r="AD62" s="154"/>
      <c r="AE62" s="155" t="str">
        <f t="shared" si="8"/>
        <v/>
      </c>
      <c r="AF62" s="154"/>
      <c r="AG62" s="168"/>
      <c r="AH62" s="168"/>
      <c r="AI62" s="168"/>
      <c r="AK62" s="155" t="str">
        <f t="shared" si="9"/>
        <v/>
      </c>
      <c r="AM62" s="155" t="str">
        <f t="shared" si="10"/>
        <v/>
      </c>
      <c r="AN62" s="154"/>
      <c r="AO62" s="155" t="str">
        <f t="shared" si="11"/>
        <v/>
      </c>
      <c r="AP62" s="154"/>
      <c r="AQ62" s="170"/>
      <c r="AR62" s="154"/>
      <c r="AS62" s="155" t="str">
        <f t="shared" si="12"/>
        <v/>
      </c>
      <c r="AT62" s="154"/>
      <c r="AU62" s="155" t="str">
        <f t="shared" si="13"/>
        <v/>
      </c>
      <c r="AV62" s="154"/>
      <c r="AW62" s="154" t="str">
        <f t="shared" si="17"/>
        <v/>
      </c>
      <c r="AX62" s="154"/>
      <c r="AY62" s="154"/>
      <c r="AZ62" s="155" t="str">
        <f t="shared" si="21"/>
        <v/>
      </c>
      <c r="BA62" s="154"/>
      <c r="BB62" s="154">
        <v>1</v>
      </c>
      <c r="BC62" s="154"/>
      <c r="BD62" s="154">
        <v>2</v>
      </c>
      <c r="BE62" s="155">
        <f t="shared" si="15"/>
        <v>0</v>
      </c>
    </row>
    <row r="63" spans="1:57">
      <c r="A63" s="155" t="str">
        <f t="shared" si="16"/>
        <v/>
      </c>
      <c r="B63" s="155" t="str">
        <f t="shared" si="0"/>
        <v/>
      </c>
      <c r="F63" s="155" t="str">
        <f t="shared" si="1"/>
        <v xml:space="preserve">  </v>
      </c>
      <c r="G63" s="155">
        <v>60</v>
      </c>
      <c r="H63" s="155" t="str">
        <f t="shared" si="19"/>
        <v>-60</v>
      </c>
      <c r="I63" s="154"/>
      <c r="O63" s="164"/>
      <c r="S63" s="174" t="str">
        <f t="shared" si="18"/>
        <v/>
      </c>
      <c r="U63" s="174" t="str">
        <f t="shared" si="20"/>
        <v/>
      </c>
      <c r="V63" s="166"/>
      <c r="X63" s="155" t="str">
        <f t="shared" si="5"/>
        <v/>
      </c>
      <c r="Z63" s="155" t="str">
        <f t="shared" si="6"/>
        <v/>
      </c>
      <c r="AB63" s="154"/>
      <c r="AC63" s="155" t="str">
        <f t="shared" si="7"/>
        <v/>
      </c>
      <c r="AD63" s="154"/>
      <c r="AE63" s="155" t="str">
        <f t="shared" si="8"/>
        <v/>
      </c>
      <c r="AF63" s="154"/>
      <c r="AG63" s="168"/>
      <c r="AH63" s="168"/>
      <c r="AI63" s="168"/>
      <c r="AK63" s="155" t="str">
        <f t="shared" si="9"/>
        <v/>
      </c>
      <c r="AM63" s="155" t="str">
        <f t="shared" si="10"/>
        <v/>
      </c>
      <c r="AN63" s="154"/>
      <c r="AO63" s="155" t="str">
        <f t="shared" si="11"/>
        <v/>
      </c>
      <c r="AP63" s="154"/>
      <c r="AQ63" s="170"/>
      <c r="AR63" s="154"/>
      <c r="AS63" s="155" t="str">
        <f t="shared" si="12"/>
        <v/>
      </c>
      <c r="AT63" s="154"/>
      <c r="AU63" s="155" t="str">
        <f t="shared" si="13"/>
        <v/>
      </c>
      <c r="AV63" s="154"/>
      <c r="AW63" s="154" t="str">
        <f t="shared" si="17"/>
        <v/>
      </c>
      <c r="AX63" s="154"/>
      <c r="AY63" s="154"/>
      <c r="AZ63" s="155" t="str">
        <f t="shared" si="21"/>
        <v/>
      </c>
      <c r="BA63" s="154"/>
      <c r="BB63" s="154">
        <v>1</v>
      </c>
      <c r="BC63" s="154"/>
      <c r="BD63" s="154">
        <v>2</v>
      </c>
      <c r="BE63" s="155">
        <f t="shared" si="15"/>
        <v>0</v>
      </c>
    </row>
    <row r="64" spans="1:57">
      <c r="A64" s="155" t="str">
        <f t="shared" si="16"/>
        <v/>
      </c>
      <c r="B64" s="155" t="str">
        <f t="shared" si="0"/>
        <v/>
      </c>
      <c r="F64" s="155" t="str">
        <f t="shared" si="1"/>
        <v xml:space="preserve">  </v>
      </c>
      <c r="G64" s="155">
        <v>61</v>
      </c>
      <c r="H64" s="155" t="str">
        <f t="shared" si="19"/>
        <v>-61</v>
      </c>
      <c r="I64" s="154"/>
      <c r="O64" s="164"/>
      <c r="S64" s="174" t="str">
        <f t="shared" si="18"/>
        <v/>
      </c>
      <c r="U64" s="174" t="str">
        <f t="shared" si="20"/>
        <v/>
      </c>
      <c r="V64" s="166"/>
      <c r="X64" s="155" t="str">
        <f t="shared" si="5"/>
        <v/>
      </c>
      <c r="Z64" s="155" t="str">
        <f t="shared" si="6"/>
        <v/>
      </c>
      <c r="AB64" s="154"/>
      <c r="AC64" s="155" t="str">
        <f t="shared" si="7"/>
        <v/>
      </c>
      <c r="AD64" s="154"/>
      <c r="AE64" s="155" t="str">
        <f t="shared" si="8"/>
        <v/>
      </c>
      <c r="AF64" s="154"/>
      <c r="AG64" s="168"/>
      <c r="AH64" s="168"/>
      <c r="AI64" s="168"/>
      <c r="AK64" s="155" t="str">
        <f t="shared" si="9"/>
        <v/>
      </c>
      <c r="AM64" s="155" t="str">
        <f t="shared" si="10"/>
        <v/>
      </c>
      <c r="AN64" s="154"/>
      <c r="AO64" s="155" t="str">
        <f t="shared" si="11"/>
        <v/>
      </c>
      <c r="AP64" s="154"/>
      <c r="AQ64" s="170"/>
      <c r="AR64" s="154"/>
      <c r="AS64" s="155" t="str">
        <f t="shared" si="12"/>
        <v/>
      </c>
      <c r="AT64" s="154"/>
      <c r="AU64" s="155" t="str">
        <f t="shared" si="13"/>
        <v/>
      </c>
      <c r="AV64" s="154"/>
      <c r="AW64" s="154" t="str">
        <f t="shared" si="17"/>
        <v/>
      </c>
      <c r="AX64" s="154"/>
      <c r="AY64" s="154"/>
      <c r="AZ64" s="155" t="str">
        <f t="shared" si="21"/>
        <v/>
      </c>
      <c r="BA64" s="154"/>
      <c r="BB64" s="154">
        <v>1</v>
      </c>
      <c r="BC64" s="154"/>
      <c r="BD64" s="154">
        <v>2</v>
      </c>
      <c r="BE64" s="155">
        <f t="shared" si="15"/>
        <v>0</v>
      </c>
    </row>
    <row r="65" spans="1:57">
      <c r="A65" s="155" t="str">
        <f t="shared" si="16"/>
        <v/>
      </c>
      <c r="B65" s="155" t="str">
        <f t="shared" si="0"/>
        <v/>
      </c>
      <c r="F65" s="155" t="str">
        <f t="shared" si="1"/>
        <v xml:space="preserve">  </v>
      </c>
      <c r="G65" s="155">
        <v>62</v>
      </c>
      <c r="H65" s="155" t="str">
        <f t="shared" si="19"/>
        <v>-62</v>
      </c>
      <c r="I65" s="154"/>
      <c r="O65" s="164"/>
      <c r="S65" s="174" t="str">
        <f t="shared" si="18"/>
        <v/>
      </c>
      <c r="U65" s="174" t="str">
        <f t="shared" si="20"/>
        <v/>
      </c>
      <c r="V65" s="166"/>
      <c r="X65" s="155" t="str">
        <f t="shared" si="5"/>
        <v/>
      </c>
      <c r="Z65" s="155" t="str">
        <f t="shared" si="6"/>
        <v/>
      </c>
      <c r="AB65" s="154"/>
      <c r="AC65" s="155" t="str">
        <f t="shared" si="7"/>
        <v/>
      </c>
      <c r="AD65" s="154"/>
      <c r="AE65" s="155" t="str">
        <f t="shared" si="8"/>
        <v/>
      </c>
      <c r="AF65" s="154"/>
      <c r="AG65" s="168"/>
      <c r="AH65" s="168"/>
      <c r="AI65" s="168"/>
      <c r="AK65" s="155" t="str">
        <f t="shared" si="9"/>
        <v/>
      </c>
      <c r="AM65" s="155" t="str">
        <f t="shared" si="10"/>
        <v/>
      </c>
      <c r="AN65" s="154"/>
      <c r="AO65" s="155" t="str">
        <f t="shared" si="11"/>
        <v/>
      </c>
      <c r="AP65" s="154"/>
      <c r="AQ65" s="170"/>
      <c r="AR65" s="154"/>
      <c r="AS65" s="155" t="str">
        <f t="shared" si="12"/>
        <v/>
      </c>
      <c r="AT65" s="154"/>
      <c r="AU65" s="155" t="str">
        <f t="shared" si="13"/>
        <v/>
      </c>
      <c r="AV65" s="154"/>
      <c r="AW65" s="154" t="str">
        <f t="shared" si="17"/>
        <v/>
      </c>
      <c r="AX65" s="154"/>
      <c r="AY65" s="154"/>
      <c r="AZ65" s="155" t="str">
        <f t="shared" si="21"/>
        <v/>
      </c>
      <c r="BA65" s="154"/>
      <c r="BB65" s="154">
        <v>1</v>
      </c>
      <c r="BC65" s="154"/>
      <c r="BD65" s="154">
        <v>2</v>
      </c>
      <c r="BE65" s="155">
        <f t="shared" si="15"/>
        <v>0</v>
      </c>
    </row>
    <row r="66" spans="1:57">
      <c r="A66" s="155"/>
      <c r="B66" s="155" t="str">
        <f t="shared" si="0"/>
        <v/>
      </c>
      <c r="F66" s="155" t="str">
        <f t="shared" si="1"/>
        <v xml:space="preserve">  </v>
      </c>
      <c r="G66" s="155">
        <v>63</v>
      </c>
      <c r="H66" s="155" t="str">
        <f t="shared" si="19"/>
        <v>-63</v>
      </c>
      <c r="I66" s="154"/>
      <c r="O66" s="164"/>
      <c r="S66" s="174" t="str">
        <f t="shared" si="18"/>
        <v/>
      </c>
      <c r="U66" s="174" t="str">
        <f t="shared" si="20"/>
        <v/>
      </c>
      <c r="V66" s="166"/>
      <c r="X66" s="155" t="str">
        <f t="shared" si="5"/>
        <v/>
      </c>
      <c r="Z66" s="155" t="str">
        <f t="shared" si="6"/>
        <v/>
      </c>
      <c r="AB66" s="154"/>
      <c r="AC66" s="155" t="str">
        <f t="shared" si="7"/>
        <v/>
      </c>
      <c r="AD66" s="154"/>
      <c r="AE66" s="155" t="str">
        <f t="shared" si="8"/>
        <v/>
      </c>
      <c r="AF66" s="154"/>
      <c r="AG66" s="168"/>
      <c r="AH66" s="168"/>
      <c r="AI66" s="168"/>
      <c r="AK66" s="155" t="str">
        <f t="shared" si="9"/>
        <v/>
      </c>
      <c r="AM66" s="155" t="str">
        <f t="shared" si="10"/>
        <v/>
      </c>
      <c r="AN66" s="154"/>
      <c r="AO66" s="155" t="str">
        <f t="shared" si="11"/>
        <v/>
      </c>
      <c r="AP66" s="154"/>
      <c r="AQ66" s="170"/>
      <c r="AR66" s="154"/>
      <c r="AS66" s="155" t="str">
        <f t="shared" si="12"/>
        <v/>
      </c>
      <c r="AT66" s="154"/>
      <c r="AU66" s="155" t="str">
        <f t="shared" si="13"/>
        <v/>
      </c>
      <c r="AV66" s="154"/>
      <c r="AW66" s="154" t="str">
        <f t="shared" si="17"/>
        <v/>
      </c>
      <c r="AX66" s="154"/>
      <c r="AY66" s="154"/>
      <c r="AZ66" s="155" t="str">
        <f t="shared" si="21"/>
        <v/>
      </c>
      <c r="BA66" s="154"/>
      <c r="BB66" s="154">
        <v>1</v>
      </c>
      <c r="BC66" s="154"/>
      <c r="BD66" s="154">
        <v>2</v>
      </c>
      <c r="BE66" s="155">
        <f t="shared" si="15"/>
        <v>0</v>
      </c>
    </row>
    <row r="67" spans="1:57">
      <c r="A67" s="155" t="str">
        <f t="shared" si="16"/>
        <v/>
      </c>
      <c r="B67" s="155" t="str">
        <f t="shared" si="0"/>
        <v/>
      </c>
      <c r="F67" s="155" t="str">
        <f t="shared" si="1"/>
        <v xml:space="preserve">  </v>
      </c>
      <c r="G67" s="155">
        <v>64</v>
      </c>
      <c r="H67" s="155" t="str">
        <f t="shared" si="19"/>
        <v>-64</v>
      </c>
      <c r="I67" s="154"/>
      <c r="O67" s="164"/>
      <c r="S67" s="174" t="str">
        <f t="shared" si="18"/>
        <v/>
      </c>
      <c r="U67" s="174" t="str">
        <f t="shared" si="20"/>
        <v/>
      </c>
      <c r="V67" s="166"/>
      <c r="X67" s="155" t="str">
        <f t="shared" si="5"/>
        <v/>
      </c>
      <c r="Z67" s="155" t="str">
        <f t="shared" si="6"/>
        <v/>
      </c>
      <c r="AB67" s="154"/>
      <c r="AC67" s="155" t="str">
        <f t="shared" si="7"/>
        <v/>
      </c>
      <c r="AD67" s="154"/>
      <c r="AE67" s="155" t="str">
        <f t="shared" si="8"/>
        <v/>
      </c>
      <c r="AF67" s="154"/>
      <c r="AG67" s="168"/>
      <c r="AH67" s="168"/>
      <c r="AI67" s="168"/>
      <c r="AK67" s="155" t="str">
        <f t="shared" si="9"/>
        <v/>
      </c>
      <c r="AM67" s="155" t="str">
        <f t="shared" si="10"/>
        <v/>
      </c>
      <c r="AN67" s="154"/>
      <c r="AO67" s="155" t="str">
        <f t="shared" si="11"/>
        <v/>
      </c>
      <c r="AP67" s="154"/>
      <c r="AQ67" s="170"/>
      <c r="AR67" s="154"/>
      <c r="AS67" s="155" t="str">
        <f t="shared" si="12"/>
        <v/>
      </c>
      <c r="AT67" s="154"/>
      <c r="AU67" s="155" t="str">
        <f t="shared" si="13"/>
        <v/>
      </c>
      <c r="AV67" s="154"/>
      <c r="AW67" s="154" t="str">
        <f t="shared" si="17"/>
        <v/>
      </c>
      <c r="AX67" s="154"/>
      <c r="AY67" s="154"/>
      <c r="AZ67" s="155" t="str">
        <f t="shared" si="21"/>
        <v/>
      </c>
      <c r="BA67" s="154"/>
      <c r="BB67" s="154">
        <v>1</v>
      </c>
      <c r="BC67" s="154"/>
      <c r="BD67" s="154">
        <v>2</v>
      </c>
      <c r="BE67" s="155">
        <f t="shared" si="15"/>
        <v>0</v>
      </c>
    </row>
    <row r="68" spans="1:57">
      <c r="A68" s="155" t="str">
        <f t="shared" si="16"/>
        <v/>
      </c>
      <c r="B68" s="155" t="str">
        <f t="shared" ref="B68:B100" si="22">IFERROR(VLOOKUP(A68,PARAM_ECOLE,2,FALSE),"")</f>
        <v/>
      </c>
      <c r="F68" s="155" t="str">
        <f t="shared" si="1"/>
        <v xml:space="preserve">  </v>
      </c>
      <c r="G68" s="155">
        <v>65</v>
      </c>
      <c r="H68" s="155" t="str">
        <f t="shared" ref="H68:H98" si="23">CONCATENATE(B68,"-",G68)</f>
        <v>-65</v>
      </c>
      <c r="I68" s="154"/>
      <c r="O68" s="164"/>
      <c r="S68" s="174" t="str">
        <f t="shared" si="18"/>
        <v/>
      </c>
      <c r="U68" s="174" t="str">
        <f t="shared" ref="U68:U99" si="24">IFERROR(VLOOKUP(T68,PARAM_MARITAL_STATUS,2,FALSE),"")</f>
        <v/>
      </c>
      <c r="V68" s="166"/>
      <c r="X68" s="155" t="str">
        <f t="shared" ref="X68:X100" si="25">IFERROR(VLOOKUP(W68,REGION_KADAA,2,FALSE),"")</f>
        <v/>
      </c>
      <c r="Z68" s="155" t="str">
        <f t="shared" ref="Z68:Z100" si="26">IFERROR(VLOOKUP(Y68,REGION_BALDA,2,FALSE),"")</f>
        <v/>
      </c>
      <c r="AB68" s="154"/>
      <c r="AC68" s="155" t="str">
        <f t="shared" ref="AC68:AC100" si="27">IFERROR(VLOOKUP(AB68,REGION_KADAA_ADD,2,FALSE),"")</f>
        <v/>
      </c>
      <c r="AD68" s="154"/>
      <c r="AE68" s="155" t="str">
        <f t="shared" ref="AE68:AE100" si="28">IFERROR(VLOOKUP(AD68,REGION_BALDA_ADD,2,FALSE),"")</f>
        <v/>
      </c>
      <c r="AF68" s="154"/>
      <c r="AG68" s="168"/>
      <c r="AH68" s="168"/>
      <c r="AI68" s="168"/>
      <c r="AK68" s="155" t="str">
        <f t="shared" ref="AK68:AK100" si="29">IFERROR(VLOOKUP(AJ68,PARAM_POSTE,2,FALSE),"")</f>
        <v/>
      </c>
      <c r="AM68" s="155" t="str">
        <f t="shared" ref="AM68:AM100" si="30">IFERROR(VLOOKUP(AL68,PARAM_STAT_POSTE,2,FALSE),"")</f>
        <v/>
      </c>
      <c r="AN68" s="154"/>
      <c r="AO68" s="155" t="str">
        <f t="shared" ref="AO68:AO100" si="31">IFERROR(VLOOKUP(AN68,PARAM_DOC_DESG,2,FALSE),"")</f>
        <v/>
      </c>
      <c r="AP68" s="154"/>
      <c r="AQ68" s="170"/>
      <c r="AR68" s="154"/>
      <c r="AS68" s="155" t="str">
        <f t="shared" ref="AS68:AS100" si="32">IFERROR(VLOOKUP(AR68,PARAM_DIP,2,FALSE),"")</f>
        <v/>
      </c>
      <c r="AT68" s="154"/>
      <c r="AU68" s="155" t="str">
        <f t="shared" ref="AU68:AU100" si="33">IFERROR(VLOOKUP(AT68,PARAM_DIP_SOURCE,2,FALSE),"")</f>
        <v/>
      </c>
      <c r="AV68" s="154"/>
      <c r="AW68" s="154" t="str">
        <f t="shared" ref="AW68:AW100" si="34">IFERROR(VLOOKUP(AV68,PARAM_DIP_UNIV,2,FALSE),"")</f>
        <v/>
      </c>
      <c r="AX68" s="154"/>
      <c r="AY68" s="154"/>
      <c r="AZ68" s="155" t="str">
        <f t="shared" ref="AZ68:AZ99" si="35">IFERROR(VLOOKUP(AY68,PARAM_LANGUE,2,FALSE),"")</f>
        <v/>
      </c>
      <c r="BA68" s="154"/>
      <c r="BB68" s="154">
        <v>1</v>
      </c>
      <c r="BC68" s="154"/>
      <c r="BD68" s="154">
        <v>2</v>
      </c>
      <c r="BE68" s="155">
        <f t="shared" ref="BE68:BE87" si="36">BA68+BC68</f>
        <v>0</v>
      </c>
    </row>
    <row r="69" spans="1:57">
      <c r="A69" s="155" t="str">
        <f t="shared" si="16"/>
        <v/>
      </c>
      <c r="B69" s="155" t="str">
        <f t="shared" si="22"/>
        <v/>
      </c>
      <c r="F69" s="155" t="str">
        <f t="shared" ref="F69:F98" si="37">CONCATENATE(C69," ",D69," ",E69)</f>
        <v xml:space="preserve">  </v>
      </c>
      <c r="G69" s="155">
        <v>66</v>
      </c>
      <c r="H69" s="155" t="str">
        <f t="shared" si="23"/>
        <v>-66</v>
      </c>
      <c r="I69" s="154"/>
      <c r="O69" s="164"/>
      <c r="S69" s="174" t="str">
        <f t="shared" si="18"/>
        <v/>
      </c>
      <c r="U69" s="174" t="str">
        <f t="shared" si="24"/>
        <v/>
      </c>
      <c r="V69" s="166"/>
      <c r="X69" s="155" t="str">
        <f t="shared" si="25"/>
        <v/>
      </c>
      <c r="Z69" s="155" t="str">
        <f t="shared" si="26"/>
        <v/>
      </c>
      <c r="AB69" s="154"/>
      <c r="AC69" s="155" t="str">
        <f t="shared" si="27"/>
        <v/>
      </c>
      <c r="AD69" s="154"/>
      <c r="AE69" s="155" t="str">
        <f t="shared" si="28"/>
        <v/>
      </c>
      <c r="AF69" s="154"/>
      <c r="AG69" s="168"/>
      <c r="AH69" s="168"/>
      <c r="AI69" s="168"/>
      <c r="AK69" s="155" t="str">
        <f t="shared" si="29"/>
        <v/>
      </c>
      <c r="AM69" s="155" t="str">
        <f t="shared" si="30"/>
        <v/>
      </c>
      <c r="AN69" s="154"/>
      <c r="AO69" s="155" t="str">
        <f t="shared" si="31"/>
        <v/>
      </c>
      <c r="AP69" s="154"/>
      <c r="AQ69" s="170"/>
      <c r="AR69" s="154"/>
      <c r="AS69" s="155" t="str">
        <f t="shared" si="32"/>
        <v/>
      </c>
      <c r="AT69" s="154"/>
      <c r="AU69" s="155" t="str">
        <f t="shared" si="33"/>
        <v/>
      </c>
      <c r="AV69" s="154"/>
      <c r="AW69" s="154" t="str">
        <f t="shared" si="34"/>
        <v/>
      </c>
      <c r="AX69" s="154"/>
      <c r="AY69" s="154"/>
      <c r="AZ69" s="155" t="str">
        <f t="shared" si="35"/>
        <v/>
      </c>
      <c r="BA69" s="154"/>
      <c r="BB69" s="154">
        <v>1</v>
      </c>
      <c r="BC69" s="154"/>
      <c r="BD69" s="154">
        <v>2</v>
      </c>
      <c r="BE69" s="155">
        <f t="shared" si="36"/>
        <v>0</v>
      </c>
    </row>
    <row r="70" spans="1:57">
      <c r="A70" s="155" t="str">
        <f t="shared" si="16"/>
        <v/>
      </c>
      <c r="B70" s="155" t="str">
        <f t="shared" si="22"/>
        <v/>
      </c>
      <c r="F70" s="155" t="str">
        <f t="shared" si="37"/>
        <v xml:space="preserve">  </v>
      </c>
      <c r="G70" s="155">
        <v>67</v>
      </c>
      <c r="H70" s="155" t="str">
        <f t="shared" si="23"/>
        <v>-67</v>
      </c>
      <c r="I70" s="154"/>
      <c r="O70" s="164"/>
      <c r="S70" s="174" t="str">
        <f t="shared" si="18"/>
        <v/>
      </c>
      <c r="U70" s="174" t="str">
        <f t="shared" si="24"/>
        <v/>
      </c>
      <c r="V70" s="166"/>
      <c r="X70" s="155" t="str">
        <f t="shared" si="25"/>
        <v/>
      </c>
      <c r="Z70" s="155" t="str">
        <f t="shared" si="26"/>
        <v/>
      </c>
      <c r="AB70" s="154"/>
      <c r="AC70" s="155" t="str">
        <f t="shared" si="27"/>
        <v/>
      </c>
      <c r="AD70" s="154"/>
      <c r="AE70" s="155" t="str">
        <f t="shared" si="28"/>
        <v/>
      </c>
      <c r="AF70" s="154"/>
      <c r="AG70" s="168"/>
      <c r="AH70" s="168"/>
      <c r="AI70" s="168"/>
      <c r="AK70" s="155" t="str">
        <f t="shared" si="29"/>
        <v/>
      </c>
      <c r="AM70" s="155" t="str">
        <f t="shared" si="30"/>
        <v/>
      </c>
      <c r="AN70" s="154"/>
      <c r="AO70" s="155" t="str">
        <f t="shared" si="31"/>
        <v/>
      </c>
      <c r="AP70" s="154"/>
      <c r="AQ70" s="170"/>
      <c r="AR70" s="154"/>
      <c r="AS70" s="155" t="str">
        <f t="shared" si="32"/>
        <v/>
      </c>
      <c r="AT70" s="154"/>
      <c r="AU70" s="155" t="str">
        <f t="shared" si="33"/>
        <v/>
      </c>
      <c r="AV70" s="154"/>
      <c r="AW70" s="154" t="str">
        <f t="shared" si="34"/>
        <v/>
      </c>
      <c r="AX70" s="154"/>
      <c r="AY70" s="154"/>
      <c r="AZ70" s="155" t="str">
        <f t="shared" si="35"/>
        <v/>
      </c>
      <c r="BA70" s="154"/>
      <c r="BB70" s="154">
        <v>1</v>
      </c>
      <c r="BC70" s="154"/>
      <c r="BD70" s="154">
        <v>2</v>
      </c>
      <c r="BE70" s="155">
        <f t="shared" si="36"/>
        <v>0</v>
      </c>
    </row>
    <row r="71" spans="1:57">
      <c r="A71" s="155" t="str">
        <f t="shared" ref="A71:A100" si="38">IF(C71 &lt;&gt;"",$A$4,"")</f>
        <v/>
      </c>
      <c r="B71" s="155" t="str">
        <f t="shared" si="22"/>
        <v/>
      </c>
      <c r="F71" s="155" t="str">
        <f t="shared" si="37"/>
        <v xml:space="preserve">  </v>
      </c>
      <c r="G71" s="155">
        <v>68</v>
      </c>
      <c r="H71" s="155" t="str">
        <f t="shared" si="23"/>
        <v>-68</v>
      </c>
      <c r="I71" s="154"/>
      <c r="O71" s="164"/>
      <c r="S71" s="174" t="str">
        <f t="shared" si="18"/>
        <v/>
      </c>
      <c r="U71" s="174" t="str">
        <f t="shared" si="24"/>
        <v/>
      </c>
      <c r="V71" s="166"/>
      <c r="X71" s="155" t="str">
        <f t="shared" si="25"/>
        <v/>
      </c>
      <c r="Z71" s="155" t="str">
        <f t="shared" si="26"/>
        <v/>
      </c>
      <c r="AB71" s="154"/>
      <c r="AC71" s="155" t="str">
        <f t="shared" si="27"/>
        <v/>
      </c>
      <c r="AD71" s="154"/>
      <c r="AE71" s="155" t="str">
        <f t="shared" si="28"/>
        <v/>
      </c>
      <c r="AF71" s="154"/>
      <c r="AG71" s="168"/>
      <c r="AH71" s="168"/>
      <c r="AI71" s="168"/>
      <c r="AK71" s="155" t="str">
        <f t="shared" si="29"/>
        <v/>
      </c>
      <c r="AM71" s="155" t="str">
        <f t="shared" si="30"/>
        <v/>
      </c>
      <c r="AN71" s="154"/>
      <c r="AO71" s="155" t="str">
        <f t="shared" si="31"/>
        <v/>
      </c>
      <c r="AP71" s="154"/>
      <c r="AQ71" s="170"/>
      <c r="AR71" s="154"/>
      <c r="AS71" s="155" t="str">
        <f t="shared" si="32"/>
        <v/>
      </c>
      <c r="AT71" s="154"/>
      <c r="AU71" s="155" t="str">
        <f t="shared" si="33"/>
        <v/>
      </c>
      <c r="AV71" s="154"/>
      <c r="AW71" s="154" t="str">
        <f t="shared" si="34"/>
        <v/>
      </c>
      <c r="AX71" s="154"/>
      <c r="AY71" s="154"/>
      <c r="AZ71" s="155" t="str">
        <f t="shared" si="35"/>
        <v/>
      </c>
      <c r="BA71" s="154"/>
      <c r="BB71" s="154">
        <v>1</v>
      </c>
      <c r="BC71" s="154"/>
      <c r="BD71" s="154">
        <v>2</v>
      </c>
      <c r="BE71" s="155">
        <f t="shared" si="36"/>
        <v>0</v>
      </c>
    </row>
    <row r="72" spans="1:57">
      <c r="A72" s="155" t="str">
        <f t="shared" si="38"/>
        <v/>
      </c>
      <c r="B72" s="155" t="str">
        <f t="shared" si="22"/>
        <v/>
      </c>
      <c r="F72" s="155" t="str">
        <f t="shared" si="37"/>
        <v xml:space="preserve">  </v>
      </c>
      <c r="G72" s="155">
        <v>69</v>
      </c>
      <c r="H72" s="155" t="str">
        <f t="shared" si="23"/>
        <v>-69</v>
      </c>
      <c r="I72" s="154"/>
      <c r="O72" s="164"/>
      <c r="S72" s="174" t="str">
        <f t="shared" si="18"/>
        <v/>
      </c>
      <c r="U72" s="174" t="str">
        <f t="shared" si="24"/>
        <v/>
      </c>
      <c r="V72" s="166"/>
      <c r="X72" s="155" t="str">
        <f t="shared" si="25"/>
        <v/>
      </c>
      <c r="Z72" s="155" t="str">
        <f t="shared" si="26"/>
        <v/>
      </c>
      <c r="AB72" s="154"/>
      <c r="AC72" s="155" t="str">
        <f t="shared" si="27"/>
        <v/>
      </c>
      <c r="AD72" s="154"/>
      <c r="AE72" s="155" t="str">
        <f t="shared" si="28"/>
        <v/>
      </c>
      <c r="AF72" s="154"/>
      <c r="AG72" s="168"/>
      <c r="AH72" s="168"/>
      <c r="AI72" s="168"/>
      <c r="AK72" s="155" t="str">
        <f t="shared" si="29"/>
        <v/>
      </c>
      <c r="AM72" s="155" t="str">
        <f t="shared" si="30"/>
        <v/>
      </c>
      <c r="AN72" s="154"/>
      <c r="AO72" s="155" t="str">
        <f t="shared" si="31"/>
        <v/>
      </c>
      <c r="AP72" s="154"/>
      <c r="AQ72" s="170"/>
      <c r="AR72" s="154"/>
      <c r="AS72" s="155" t="str">
        <f t="shared" si="32"/>
        <v/>
      </c>
      <c r="AT72" s="154"/>
      <c r="AU72" s="155" t="str">
        <f t="shared" si="33"/>
        <v/>
      </c>
      <c r="AV72" s="154"/>
      <c r="AW72" s="154" t="str">
        <f t="shared" si="34"/>
        <v/>
      </c>
      <c r="AX72" s="154"/>
      <c r="AY72" s="154"/>
      <c r="AZ72" s="155" t="str">
        <f t="shared" si="35"/>
        <v/>
      </c>
      <c r="BA72" s="154"/>
      <c r="BB72" s="154">
        <v>1</v>
      </c>
      <c r="BC72" s="154"/>
      <c r="BD72" s="154">
        <v>2</v>
      </c>
      <c r="BE72" s="155">
        <f t="shared" si="36"/>
        <v>0</v>
      </c>
    </row>
    <row r="73" spans="1:57">
      <c r="A73" s="155" t="str">
        <f t="shared" si="38"/>
        <v/>
      </c>
      <c r="B73" s="155" t="str">
        <f t="shared" si="22"/>
        <v/>
      </c>
      <c r="F73" s="155" t="str">
        <f t="shared" si="37"/>
        <v xml:space="preserve">  </v>
      </c>
      <c r="G73" s="155">
        <v>70</v>
      </c>
      <c r="H73" s="155" t="str">
        <f t="shared" si="23"/>
        <v>-70</v>
      </c>
      <c r="I73" s="154"/>
      <c r="O73" s="164"/>
      <c r="S73" s="174" t="str">
        <f t="shared" si="18"/>
        <v/>
      </c>
      <c r="U73" s="174" t="str">
        <f t="shared" si="24"/>
        <v/>
      </c>
      <c r="V73" s="166"/>
      <c r="X73" s="155" t="str">
        <f t="shared" si="25"/>
        <v/>
      </c>
      <c r="Z73" s="155" t="str">
        <f t="shared" si="26"/>
        <v/>
      </c>
      <c r="AB73" s="154"/>
      <c r="AC73" s="155" t="str">
        <f t="shared" si="27"/>
        <v/>
      </c>
      <c r="AD73" s="154"/>
      <c r="AE73" s="155" t="str">
        <f t="shared" si="28"/>
        <v/>
      </c>
      <c r="AF73" s="154"/>
      <c r="AG73" s="168"/>
      <c r="AH73" s="168"/>
      <c r="AI73" s="168"/>
      <c r="AK73" s="155" t="str">
        <f t="shared" si="29"/>
        <v/>
      </c>
      <c r="AM73" s="155" t="str">
        <f t="shared" si="30"/>
        <v/>
      </c>
      <c r="AN73" s="154"/>
      <c r="AO73" s="155" t="str">
        <f t="shared" si="31"/>
        <v/>
      </c>
      <c r="AP73" s="154"/>
      <c r="AQ73" s="170"/>
      <c r="AR73" s="154"/>
      <c r="AS73" s="155" t="str">
        <f t="shared" si="32"/>
        <v/>
      </c>
      <c r="AT73" s="154"/>
      <c r="AU73" s="155" t="str">
        <f t="shared" si="33"/>
        <v/>
      </c>
      <c r="AV73" s="154"/>
      <c r="AW73" s="154" t="str">
        <f t="shared" si="34"/>
        <v/>
      </c>
      <c r="AX73" s="154"/>
      <c r="AY73" s="154"/>
      <c r="AZ73" s="155" t="str">
        <f t="shared" si="35"/>
        <v/>
      </c>
      <c r="BA73" s="154"/>
      <c r="BB73" s="154">
        <v>1</v>
      </c>
      <c r="BC73" s="154"/>
      <c r="BD73" s="154">
        <v>2</v>
      </c>
      <c r="BE73" s="155">
        <f t="shared" si="36"/>
        <v>0</v>
      </c>
    </row>
    <row r="74" spans="1:57">
      <c r="A74" s="155" t="str">
        <f t="shared" si="38"/>
        <v/>
      </c>
      <c r="B74" s="155" t="str">
        <f t="shared" si="22"/>
        <v/>
      </c>
      <c r="F74" s="155" t="str">
        <f t="shared" si="37"/>
        <v xml:space="preserve">  </v>
      </c>
      <c r="G74" s="155">
        <v>71</v>
      </c>
      <c r="H74" s="155" t="str">
        <f t="shared" si="23"/>
        <v>-71</v>
      </c>
      <c r="I74" s="154"/>
      <c r="O74" s="164"/>
      <c r="S74" s="174" t="str">
        <f t="shared" si="18"/>
        <v/>
      </c>
      <c r="U74" s="174" t="str">
        <f t="shared" si="24"/>
        <v/>
      </c>
      <c r="V74" s="166"/>
      <c r="X74" s="155" t="str">
        <f t="shared" si="25"/>
        <v/>
      </c>
      <c r="Z74" s="155" t="str">
        <f t="shared" si="26"/>
        <v/>
      </c>
      <c r="AB74" s="154"/>
      <c r="AC74" s="155" t="str">
        <f t="shared" si="27"/>
        <v/>
      </c>
      <c r="AD74" s="154"/>
      <c r="AE74" s="155" t="str">
        <f t="shared" si="28"/>
        <v/>
      </c>
      <c r="AF74" s="154"/>
      <c r="AG74" s="168"/>
      <c r="AH74" s="168"/>
      <c r="AI74" s="168"/>
      <c r="AK74" s="155" t="str">
        <f t="shared" si="29"/>
        <v/>
      </c>
      <c r="AM74" s="155" t="str">
        <f t="shared" si="30"/>
        <v/>
      </c>
      <c r="AN74" s="154"/>
      <c r="AO74" s="155" t="str">
        <f t="shared" si="31"/>
        <v/>
      </c>
      <c r="AP74" s="154"/>
      <c r="AQ74" s="170"/>
      <c r="AR74" s="154"/>
      <c r="AS74" s="155" t="str">
        <f t="shared" si="32"/>
        <v/>
      </c>
      <c r="AT74" s="154"/>
      <c r="AU74" s="155" t="str">
        <f t="shared" si="33"/>
        <v/>
      </c>
      <c r="AV74" s="154"/>
      <c r="AW74" s="154" t="str">
        <f t="shared" si="34"/>
        <v/>
      </c>
      <c r="AX74" s="154"/>
      <c r="AY74" s="154"/>
      <c r="AZ74" s="155" t="str">
        <f t="shared" si="35"/>
        <v/>
      </c>
      <c r="BA74" s="154"/>
      <c r="BB74" s="154">
        <v>1</v>
      </c>
      <c r="BC74" s="154"/>
      <c r="BD74" s="154">
        <v>2</v>
      </c>
      <c r="BE74" s="155">
        <f t="shared" si="36"/>
        <v>0</v>
      </c>
    </row>
    <row r="75" spans="1:57">
      <c r="A75" s="155" t="str">
        <f t="shared" si="38"/>
        <v/>
      </c>
      <c r="B75" s="155" t="str">
        <f t="shared" si="22"/>
        <v/>
      </c>
      <c r="F75" s="155" t="str">
        <f t="shared" si="37"/>
        <v xml:space="preserve">  </v>
      </c>
      <c r="G75" s="155">
        <v>72</v>
      </c>
      <c r="H75" s="155" t="str">
        <f t="shared" si="23"/>
        <v>-72</v>
      </c>
      <c r="I75" s="154"/>
      <c r="O75" s="164"/>
      <c r="S75" s="174" t="str">
        <f t="shared" si="18"/>
        <v/>
      </c>
      <c r="U75" s="174" t="str">
        <f t="shared" si="24"/>
        <v/>
      </c>
      <c r="V75" s="166"/>
      <c r="X75" s="155" t="str">
        <f t="shared" si="25"/>
        <v/>
      </c>
      <c r="Z75" s="155" t="str">
        <f t="shared" si="26"/>
        <v/>
      </c>
      <c r="AB75" s="154"/>
      <c r="AC75" s="155" t="str">
        <f t="shared" si="27"/>
        <v/>
      </c>
      <c r="AD75" s="154"/>
      <c r="AE75" s="155" t="str">
        <f t="shared" si="28"/>
        <v/>
      </c>
      <c r="AF75" s="154"/>
      <c r="AG75" s="168"/>
      <c r="AH75" s="168"/>
      <c r="AI75" s="168"/>
      <c r="AK75" s="155" t="str">
        <f t="shared" si="29"/>
        <v/>
      </c>
      <c r="AM75" s="155" t="str">
        <f t="shared" si="30"/>
        <v/>
      </c>
      <c r="AN75" s="154"/>
      <c r="AO75" s="155" t="str">
        <f t="shared" si="31"/>
        <v/>
      </c>
      <c r="AP75" s="154"/>
      <c r="AQ75" s="170"/>
      <c r="AR75" s="154"/>
      <c r="AS75" s="155" t="str">
        <f t="shared" si="32"/>
        <v/>
      </c>
      <c r="AT75" s="154"/>
      <c r="AU75" s="155" t="str">
        <f t="shared" si="33"/>
        <v/>
      </c>
      <c r="AV75" s="154"/>
      <c r="AW75" s="154" t="str">
        <f t="shared" si="34"/>
        <v/>
      </c>
      <c r="AX75" s="154"/>
      <c r="AY75" s="154"/>
      <c r="AZ75" s="155" t="str">
        <f t="shared" si="35"/>
        <v/>
      </c>
      <c r="BA75" s="154"/>
      <c r="BB75" s="154">
        <v>1</v>
      </c>
      <c r="BC75" s="154"/>
      <c r="BD75" s="154">
        <v>2</v>
      </c>
      <c r="BE75" s="155">
        <f t="shared" si="36"/>
        <v>0</v>
      </c>
    </row>
    <row r="76" spans="1:57">
      <c r="A76" s="155" t="str">
        <f t="shared" si="38"/>
        <v/>
      </c>
      <c r="B76" s="155" t="str">
        <f t="shared" si="22"/>
        <v/>
      </c>
      <c r="F76" s="155" t="str">
        <f t="shared" si="37"/>
        <v xml:space="preserve">  </v>
      </c>
      <c r="G76" s="155">
        <v>73</v>
      </c>
      <c r="H76" s="155" t="str">
        <f t="shared" si="23"/>
        <v>-73</v>
      </c>
      <c r="I76" s="154"/>
      <c r="O76" s="164"/>
      <c r="S76" s="174" t="str">
        <f t="shared" si="18"/>
        <v/>
      </c>
      <c r="U76" s="174" t="str">
        <f t="shared" si="24"/>
        <v/>
      </c>
      <c r="V76" s="166"/>
      <c r="X76" s="155" t="str">
        <f t="shared" si="25"/>
        <v/>
      </c>
      <c r="Z76" s="155" t="str">
        <f t="shared" si="26"/>
        <v/>
      </c>
      <c r="AB76" s="154"/>
      <c r="AC76" s="155" t="str">
        <f t="shared" si="27"/>
        <v/>
      </c>
      <c r="AD76" s="154"/>
      <c r="AE76" s="155" t="str">
        <f t="shared" si="28"/>
        <v/>
      </c>
      <c r="AF76" s="154"/>
      <c r="AG76" s="168"/>
      <c r="AH76" s="168"/>
      <c r="AI76" s="168"/>
      <c r="AK76" s="155" t="str">
        <f t="shared" si="29"/>
        <v/>
      </c>
      <c r="AM76" s="155" t="str">
        <f t="shared" si="30"/>
        <v/>
      </c>
      <c r="AN76" s="154"/>
      <c r="AO76" s="155" t="str">
        <f t="shared" si="31"/>
        <v/>
      </c>
      <c r="AP76" s="154"/>
      <c r="AQ76" s="170"/>
      <c r="AR76" s="154"/>
      <c r="AS76" s="155" t="str">
        <f t="shared" si="32"/>
        <v/>
      </c>
      <c r="AT76" s="154"/>
      <c r="AU76" s="155" t="str">
        <f t="shared" si="33"/>
        <v/>
      </c>
      <c r="AV76" s="154"/>
      <c r="AW76" s="154" t="str">
        <f t="shared" si="34"/>
        <v/>
      </c>
      <c r="AX76" s="154"/>
      <c r="AY76" s="154"/>
      <c r="AZ76" s="155" t="str">
        <f t="shared" si="35"/>
        <v/>
      </c>
      <c r="BA76" s="154"/>
      <c r="BB76" s="154">
        <v>1</v>
      </c>
      <c r="BC76" s="154"/>
      <c r="BD76" s="154">
        <v>2</v>
      </c>
      <c r="BE76" s="155">
        <f t="shared" si="36"/>
        <v>0</v>
      </c>
    </row>
    <row r="77" spans="1:57">
      <c r="A77" s="155" t="str">
        <f t="shared" si="38"/>
        <v/>
      </c>
      <c r="B77" s="155" t="str">
        <f t="shared" si="22"/>
        <v/>
      </c>
      <c r="F77" s="155" t="str">
        <f t="shared" si="37"/>
        <v xml:space="preserve">  </v>
      </c>
      <c r="G77" s="155">
        <v>74</v>
      </c>
      <c r="H77" s="155" t="str">
        <f t="shared" si="23"/>
        <v>-74</v>
      </c>
      <c r="I77" s="154"/>
      <c r="O77" s="164"/>
      <c r="S77" s="174" t="str">
        <f t="shared" si="18"/>
        <v/>
      </c>
      <c r="U77" s="174" t="str">
        <f t="shared" si="24"/>
        <v/>
      </c>
      <c r="V77" s="166"/>
      <c r="X77" s="155" t="str">
        <f t="shared" si="25"/>
        <v/>
      </c>
      <c r="Z77" s="155" t="str">
        <f t="shared" si="26"/>
        <v/>
      </c>
      <c r="AB77" s="154"/>
      <c r="AC77" s="155" t="str">
        <f t="shared" si="27"/>
        <v/>
      </c>
      <c r="AD77" s="154"/>
      <c r="AE77" s="155" t="str">
        <f t="shared" si="28"/>
        <v/>
      </c>
      <c r="AF77" s="154"/>
      <c r="AG77" s="168"/>
      <c r="AH77" s="168"/>
      <c r="AI77" s="168"/>
      <c r="AK77" s="155" t="str">
        <f t="shared" si="29"/>
        <v/>
      </c>
      <c r="AM77" s="155" t="str">
        <f t="shared" si="30"/>
        <v/>
      </c>
      <c r="AN77" s="154"/>
      <c r="AO77" s="155" t="str">
        <f t="shared" si="31"/>
        <v/>
      </c>
      <c r="AP77" s="154"/>
      <c r="AQ77" s="170"/>
      <c r="AR77" s="154"/>
      <c r="AS77" s="155" t="str">
        <f t="shared" si="32"/>
        <v/>
      </c>
      <c r="AT77" s="154"/>
      <c r="AU77" s="155" t="str">
        <f t="shared" si="33"/>
        <v/>
      </c>
      <c r="AV77" s="154"/>
      <c r="AW77" s="154" t="str">
        <f t="shared" si="34"/>
        <v/>
      </c>
      <c r="AX77" s="154"/>
      <c r="AY77" s="154"/>
      <c r="AZ77" s="155" t="str">
        <f t="shared" si="35"/>
        <v/>
      </c>
      <c r="BA77" s="154"/>
      <c r="BB77" s="154">
        <v>1</v>
      </c>
      <c r="BC77" s="154"/>
      <c r="BD77" s="154">
        <v>2</v>
      </c>
      <c r="BE77" s="155">
        <f t="shared" si="36"/>
        <v>0</v>
      </c>
    </row>
    <row r="78" spans="1:57">
      <c r="A78" s="155" t="str">
        <f t="shared" si="38"/>
        <v/>
      </c>
      <c r="B78" s="155" t="str">
        <f t="shared" si="22"/>
        <v/>
      </c>
      <c r="F78" s="155" t="str">
        <f t="shared" si="37"/>
        <v xml:space="preserve">  </v>
      </c>
      <c r="G78" s="155">
        <v>75</v>
      </c>
      <c r="H78" s="155" t="str">
        <f t="shared" si="23"/>
        <v>-75</v>
      </c>
      <c r="I78" s="154"/>
      <c r="O78" s="164"/>
      <c r="S78" s="174" t="str">
        <f t="shared" si="18"/>
        <v/>
      </c>
      <c r="U78" s="174" t="str">
        <f t="shared" si="24"/>
        <v/>
      </c>
      <c r="V78" s="166"/>
      <c r="X78" s="155" t="str">
        <f t="shared" si="25"/>
        <v/>
      </c>
      <c r="Z78" s="155" t="str">
        <f t="shared" si="26"/>
        <v/>
      </c>
      <c r="AB78" s="154"/>
      <c r="AC78" s="155" t="str">
        <f t="shared" si="27"/>
        <v/>
      </c>
      <c r="AD78" s="154"/>
      <c r="AE78" s="155" t="str">
        <f t="shared" si="28"/>
        <v/>
      </c>
      <c r="AF78" s="154"/>
      <c r="AG78" s="168"/>
      <c r="AH78" s="168"/>
      <c r="AI78" s="168"/>
      <c r="AK78" s="155" t="str">
        <f t="shared" si="29"/>
        <v/>
      </c>
      <c r="AM78" s="155" t="str">
        <f t="shared" si="30"/>
        <v/>
      </c>
      <c r="AN78" s="154"/>
      <c r="AO78" s="155" t="str">
        <f t="shared" si="31"/>
        <v/>
      </c>
      <c r="AP78" s="154"/>
      <c r="AQ78" s="170"/>
      <c r="AR78" s="154"/>
      <c r="AS78" s="155" t="str">
        <f t="shared" si="32"/>
        <v/>
      </c>
      <c r="AT78" s="154"/>
      <c r="AU78" s="155" t="str">
        <f t="shared" si="33"/>
        <v/>
      </c>
      <c r="AV78" s="154"/>
      <c r="AW78" s="154" t="str">
        <f t="shared" si="34"/>
        <v/>
      </c>
      <c r="AX78" s="154"/>
      <c r="AY78" s="154"/>
      <c r="AZ78" s="155" t="str">
        <f t="shared" si="35"/>
        <v/>
      </c>
      <c r="BA78" s="154"/>
      <c r="BB78" s="154">
        <v>1</v>
      </c>
      <c r="BC78" s="154"/>
      <c r="BD78" s="154">
        <v>2</v>
      </c>
      <c r="BE78" s="155">
        <f t="shared" si="36"/>
        <v>0</v>
      </c>
    </row>
    <row r="79" spans="1:57">
      <c r="A79" s="155" t="str">
        <f t="shared" si="38"/>
        <v/>
      </c>
      <c r="B79" s="155" t="str">
        <f t="shared" si="22"/>
        <v/>
      </c>
      <c r="F79" s="155" t="str">
        <f t="shared" si="37"/>
        <v xml:space="preserve">  </v>
      </c>
      <c r="G79" s="155">
        <v>76</v>
      </c>
      <c r="H79" s="155" t="str">
        <f t="shared" si="23"/>
        <v>-76</v>
      </c>
      <c r="I79" s="154"/>
      <c r="O79" s="164"/>
      <c r="S79" s="174" t="str">
        <f t="shared" si="18"/>
        <v/>
      </c>
      <c r="U79" s="174" t="str">
        <f t="shared" si="24"/>
        <v/>
      </c>
      <c r="V79" s="166"/>
      <c r="X79" s="155" t="str">
        <f t="shared" si="25"/>
        <v/>
      </c>
      <c r="Z79" s="155" t="str">
        <f t="shared" si="26"/>
        <v/>
      </c>
      <c r="AB79" s="154"/>
      <c r="AC79" s="155" t="str">
        <f t="shared" si="27"/>
        <v/>
      </c>
      <c r="AD79" s="154"/>
      <c r="AE79" s="155" t="str">
        <f t="shared" si="28"/>
        <v/>
      </c>
      <c r="AF79" s="154"/>
      <c r="AG79" s="168"/>
      <c r="AH79" s="168"/>
      <c r="AI79" s="168"/>
      <c r="AK79" s="155" t="str">
        <f t="shared" si="29"/>
        <v/>
      </c>
      <c r="AM79" s="155" t="str">
        <f t="shared" si="30"/>
        <v/>
      </c>
      <c r="AN79" s="154"/>
      <c r="AO79" s="155" t="str">
        <f t="shared" si="31"/>
        <v/>
      </c>
      <c r="AP79" s="154"/>
      <c r="AQ79" s="170"/>
      <c r="AR79" s="154"/>
      <c r="AS79" s="155" t="str">
        <f t="shared" si="32"/>
        <v/>
      </c>
      <c r="AT79" s="154"/>
      <c r="AU79" s="155" t="str">
        <f t="shared" si="33"/>
        <v/>
      </c>
      <c r="AV79" s="154"/>
      <c r="AW79" s="154" t="str">
        <f t="shared" si="34"/>
        <v/>
      </c>
      <c r="AX79" s="154"/>
      <c r="AY79" s="154"/>
      <c r="AZ79" s="155" t="str">
        <f t="shared" si="35"/>
        <v/>
      </c>
      <c r="BA79" s="154"/>
      <c r="BB79" s="154"/>
      <c r="BC79" s="154"/>
      <c r="BD79" s="154">
        <v>2</v>
      </c>
      <c r="BE79" s="155">
        <f t="shared" si="36"/>
        <v>0</v>
      </c>
    </row>
    <row r="80" spans="1:57">
      <c r="A80" s="155" t="str">
        <f t="shared" si="38"/>
        <v/>
      </c>
      <c r="B80" s="155" t="str">
        <f t="shared" si="22"/>
        <v/>
      </c>
      <c r="F80" s="155" t="str">
        <f t="shared" si="37"/>
        <v xml:space="preserve">  </v>
      </c>
      <c r="G80" s="155">
        <v>77</v>
      </c>
      <c r="H80" s="155" t="str">
        <f t="shared" si="23"/>
        <v>-77</v>
      </c>
      <c r="I80" s="154"/>
      <c r="O80" s="164"/>
      <c r="S80" s="174" t="str">
        <f t="shared" si="18"/>
        <v/>
      </c>
      <c r="U80" s="174" t="str">
        <f t="shared" si="24"/>
        <v/>
      </c>
      <c r="V80" s="166"/>
      <c r="X80" s="155" t="str">
        <f t="shared" si="25"/>
        <v/>
      </c>
      <c r="Z80" s="155" t="str">
        <f t="shared" si="26"/>
        <v/>
      </c>
      <c r="AB80" s="154"/>
      <c r="AC80" s="155" t="str">
        <f t="shared" si="27"/>
        <v/>
      </c>
      <c r="AD80" s="154"/>
      <c r="AE80" s="155" t="str">
        <f t="shared" si="28"/>
        <v/>
      </c>
      <c r="AF80" s="154"/>
      <c r="AG80" s="168"/>
      <c r="AH80" s="168"/>
      <c r="AI80" s="168"/>
      <c r="AK80" s="155" t="str">
        <f t="shared" si="29"/>
        <v/>
      </c>
      <c r="AM80" s="155" t="str">
        <f t="shared" si="30"/>
        <v/>
      </c>
      <c r="AN80" s="154"/>
      <c r="AO80" s="155" t="str">
        <f t="shared" si="31"/>
        <v/>
      </c>
      <c r="AP80" s="154"/>
      <c r="AQ80" s="170"/>
      <c r="AR80" s="154"/>
      <c r="AS80" s="155" t="str">
        <f t="shared" si="32"/>
        <v/>
      </c>
      <c r="AT80" s="154"/>
      <c r="AU80" s="155" t="str">
        <f t="shared" si="33"/>
        <v/>
      </c>
      <c r="AV80" s="154"/>
      <c r="AW80" s="154" t="str">
        <f t="shared" si="34"/>
        <v/>
      </c>
      <c r="AX80" s="154"/>
      <c r="AY80" s="154"/>
      <c r="AZ80" s="155" t="str">
        <f t="shared" si="35"/>
        <v/>
      </c>
      <c r="BA80" s="154"/>
      <c r="BB80" s="154">
        <v>1</v>
      </c>
      <c r="BC80" s="154"/>
      <c r="BD80" s="154">
        <v>2</v>
      </c>
      <c r="BE80" s="155">
        <f t="shared" si="36"/>
        <v>0</v>
      </c>
    </row>
    <row r="81" spans="1:57">
      <c r="A81" s="155" t="str">
        <f t="shared" si="38"/>
        <v/>
      </c>
      <c r="B81" s="155" t="str">
        <f t="shared" si="22"/>
        <v/>
      </c>
      <c r="F81" s="155" t="str">
        <f t="shared" si="37"/>
        <v xml:space="preserve">  </v>
      </c>
      <c r="G81" s="155">
        <v>78</v>
      </c>
      <c r="H81" s="155" t="str">
        <f t="shared" si="23"/>
        <v>-78</v>
      </c>
      <c r="I81" s="154"/>
      <c r="O81" s="164"/>
      <c r="S81" s="174" t="str">
        <f t="shared" si="18"/>
        <v/>
      </c>
      <c r="U81" s="174" t="str">
        <f t="shared" si="24"/>
        <v/>
      </c>
      <c r="V81" s="166"/>
      <c r="X81" s="155" t="str">
        <f t="shared" si="25"/>
        <v/>
      </c>
      <c r="Z81" s="155" t="str">
        <f t="shared" si="26"/>
        <v/>
      </c>
      <c r="AB81" s="154"/>
      <c r="AC81" s="155" t="str">
        <f t="shared" si="27"/>
        <v/>
      </c>
      <c r="AD81" s="154"/>
      <c r="AE81" s="155" t="str">
        <f t="shared" si="28"/>
        <v/>
      </c>
      <c r="AF81" s="154"/>
      <c r="AG81" s="168"/>
      <c r="AH81" s="168"/>
      <c r="AI81" s="168"/>
      <c r="AK81" s="155" t="str">
        <f t="shared" si="29"/>
        <v/>
      </c>
      <c r="AM81" s="155" t="str">
        <f t="shared" si="30"/>
        <v/>
      </c>
      <c r="AN81" s="154"/>
      <c r="AO81" s="155" t="str">
        <f t="shared" si="31"/>
        <v/>
      </c>
      <c r="AP81" s="154"/>
      <c r="AQ81" s="170"/>
      <c r="AR81" s="154"/>
      <c r="AS81" s="155" t="str">
        <f t="shared" si="32"/>
        <v/>
      </c>
      <c r="AT81" s="154"/>
      <c r="AU81" s="155" t="str">
        <f t="shared" si="33"/>
        <v/>
      </c>
      <c r="AV81" s="154"/>
      <c r="AW81" s="154" t="str">
        <f t="shared" si="34"/>
        <v/>
      </c>
      <c r="AX81" s="154"/>
      <c r="AY81" s="154"/>
      <c r="AZ81" s="155" t="str">
        <f t="shared" si="35"/>
        <v/>
      </c>
      <c r="BA81" s="154"/>
      <c r="BB81" s="154">
        <v>1</v>
      </c>
      <c r="BC81" s="154"/>
      <c r="BD81" s="154">
        <v>2</v>
      </c>
      <c r="BE81" s="155">
        <f t="shared" si="36"/>
        <v>0</v>
      </c>
    </row>
    <row r="82" spans="1:57">
      <c r="A82" s="155" t="str">
        <f t="shared" si="38"/>
        <v/>
      </c>
      <c r="B82" s="155" t="str">
        <f t="shared" si="22"/>
        <v/>
      </c>
      <c r="F82" s="155" t="str">
        <f t="shared" si="37"/>
        <v xml:space="preserve">  </v>
      </c>
      <c r="G82" s="155">
        <v>79</v>
      </c>
      <c r="H82" s="155" t="str">
        <f t="shared" si="23"/>
        <v>-79</v>
      </c>
      <c r="I82" s="154"/>
      <c r="O82" s="164"/>
      <c r="S82" s="174" t="str">
        <f t="shared" si="18"/>
        <v/>
      </c>
      <c r="U82" s="174" t="str">
        <f t="shared" si="24"/>
        <v/>
      </c>
      <c r="V82" s="166"/>
      <c r="X82" s="155" t="str">
        <f t="shared" si="25"/>
        <v/>
      </c>
      <c r="Z82" s="155" t="str">
        <f t="shared" si="26"/>
        <v/>
      </c>
      <c r="AB82" s="154"/>
      <c r="AC82" s="155" t="str">
        <f t="shared" si="27"/>
        <v/>
      </c>
      <c r="AD82" s="154"/>
      <c r="AE82" s="155" t="str">
        <f t="shared" si="28"/>
        <v/>
      </c>
      <c r="AF82" s="154"/>
      <c r="AG82" s="168"/>
      <c r="AH82" s="168"/>
      <c r="AI82" s="168"/>
      <c r="AK82" s="155" t="str">
        <f t="shared" si="29"/>
        <v/>
      </c>
      <c r="AM82" s="155" t="str">
        <f t="shared" si="30"/>
        <v/>
      </c>
      <c r="AN82" s="154"/>
      <c r="AO82" s="155" t="str">
        <f t="shared" si="31"/>
        <v/>
      </c>
      <c r="AP82" s="154"/>
      <c r="AQ82" s="170"/>
      <c r="AR82" s="154"/>
      <c r="AS82" s="155" t="str">
        <f t="shared" si="32"/>
        <v/>
      </c>
      <c r="AT82" s="154"/>
      <c r="AU82" s="155" t="str">
        <f t="shared" si="33"/>
        <v/>
      </c>
      <c r="AV82" s="154"/>
      <c r="AW82" s="154" t="str">
        <f t="shared" si="34"/>
        <v/>
      </c>
      <c r="AX82" s="154"/>
      <c r="AY82" s="154"/>
      <c r="AZ82" s="155" t="str">
        <f t="shared" si="35"/>
        <v/>
      </c>
      <c r="BA82" s="154"/>
      <c r="BB82" s="154">
        <v>1</v>
      </c>
      <c r="BC82" s="154"/>
      <c r="BD82" s="154">
        <v>2</v>
      </c>
      <c r="BE82" s="155">
        <f t="shared" si="36"/>
        <v>0</v>
      </c>
    </row>
    <row r="83" spans="1:57">
      <c r="A83" s="155" t="str">
        <f t="shared" si="38"/>
        <v/>
      </c>
      <c r="B83" s="155" t="str">
        <f t="shared" si="22"/>
        <v/>
      </c>
      <c r="F83" s="155" t="str">
        <f t="shared" si="37"/>
        <v xml:space="preserve">  </v>
      </c>
      <c r="G83" s="155">
        <v>80</v>
      </c>
      <c r="H83" s="155" t="str">
        <f t="shared" si="23"/>
        <v>-80</v>
      </c>
      <c r="I83" s="154"/>
      <c r="O83" s="164"/>
      <c r="S83" s="174" t="str">
        <f t="shared" si="18"/>
        <v/>
      </c>
      <c r="U83" s="174" t="str">
        <f t="shared" si="24"/>
        <v/>
      </c>
      <c r="V83" s="166"/>
      <c r="X83" s="155" t="str">
        <f t="shared" si="25"/>
        <v/>
      </c>
      <c r="Z83" s="155" t="str">
        <f t="shared" si="26"/>
        <v/>
      </c>
      <c r="AB83" s="154"/>
      <c r="AC83" s="155" t="str">
        <f t="shared" si="27"/>
        <v/>
      </c>
      <c r="AD83" s="154"/>
      <c r="AE83" s="155" t="str">
        <f t="shared" si="28"/>
        <v/>
      </c>
      <c r="AF83" s="154"/>
      <c r="AG83" s="168"/>
      <c r="AH83" s="168"/>
      <c r="AI83" s="168"/>
      <c r="AK83" s="155" t="str">
        <f t="shared" si="29"/>
        <v/>
      </c>
      <c r="AM83" s="155" t="str">
        <f t="shared" si="30"/>
        <v/>
      </c>
      <c r="AN83" s="154"/>
      <c r="AO83" s="155" t="str">
        <f t="shared" si="31"/>
        <v/>
      </c>
      <c r="AP83" s="154"/>
      <c r="AQ83" s="170"/>
      <c r="AR83" s="154"/>
      <c r="AS83" s="155" t="str">
        <f t="shared" si="32"/>
        <v/>
      </c>
      <c r="AT83" s="154"/>
      <c r="AU83" s="155" t="str">
        <f t="shared" si="33"/>
        <v/>
      </c>
      <c r="AV83" s="154"/>
      <c r="AW83" s="154" t="str">
        <f t="shared" si="34"/>
        <v/>
      </c>
      <c r="AX83" s="154"/>
      <c r="AY83" s="154"/>
      <c r="AZ83" s="155" t="str">
        <f t="shared" si="35"/>
        <v/>
      </c>
      <c r="BA83" s="154"/>
      <c r="BB83" s="154">
        <v>1</v>
      </c>
      <c r="BC83" s="154"/>
      <c r="BD83" s="154">
        <v>2</v>
      </c>
      <c r="BE83" s="155">
        <f t="shared" si="36"/>
        <v>0</v>
      </c>
    </row>
    <row r="84" spans="1:57">
      <c r="A84" s="155" t="str">
        <f t="shared" si="38"/>
        <v/>
      </c>
      <c r="B84" s="155" t="str">
        <f t="shared" si="22"/>
        <v/>
      </c>
      <c r="F84" s="155" t="str">
        <f t="shared" si="37"/>
        <v xml:space="preserve">  </v>
      </c>
      <c r="G84" s="155">
        <v>81</v>
      </c>
      <c r="H84" s="155" t="str">
        <f t="shared" si="23"/>
        <v>-81</v>
      </c>
      <c r="I84" s="154"/>
      <c r="O84" s="164"/>
      <c r="S84" s="174" t="str">
        <f t="shared" ref="S84:S100" si="39">IFERROR(VLOOKUP(R84,PARAM_NAT,2,FALSE),"")</f>
        <v/>
      </c>
      <c r="U84" s="174" t="str">
        <f t="shared" si="24"/>
        <v/>
      </c>
      <c r="V84" s="166"/>
      <c r="X84" s="155" t="str">
        <f t="shared" si="25"/>
        <v/>
      </c>
      <c r="Z84" s="155" t="str">
        <f t="shared" si="26"/>
        <v/>
      </c>
      <c r="AB84" s="154"/>
      <c r="AC84" s="155" t="str">
        <f t="shared" si="27"/>
        <v/>
      </c>
      <c r="AD84" s="154"/>
      <c r="AE84" s="155" t="str">
        <f t="shared" si="28"/>
        <v/>
      </c>
      <c r="AF84" s="154"/>
      <c r="AG84" s="168"/>
      <c r="AH84" s="168"/>
      <c r="AI84" s="168"/>
      <c r="AK84" s="155" t="str">
        <f t="shared" si="29"/>
        <v/>
      </c>
      <c r="AM84" s="155" t="str">
        <f t="shared" si="30"/>
        <v/>
      </c>
      <c r="AN84" s="154"/>
      <c r="AO84" s="155" t="str">
        <f t="shared" si="31"/>
        <v/>
      </c>
      <c r="AP84" s="154"/>
      <c r="AQ84" s="170"/>
      <c r="AR84" s="154"/>
      <c r="AS84" s="155" t="str">
        <f t="shared" si="32"/>
        <v/>
      </c>
      <c r="AT84" s="154"/>
      <c r="AU84" s="155" t="str">
        <f t="shared" si="33"/>
        <v/>
      </c>
      <c r="AV84" s="154"/>
      <c r="AW84" s="154" t="str">
        <f t="shared" si="34"/>
        <v/>
      </c>
      <c r="AX84" s="154"/>
      <c r="AY84" s="154"/>
      <c r="AZ84" s="155" t="str">
        <f t="shared" si="35"/>
        <v/>
      </c>
      <c r="BA84" s="154"/>
      <c r="BB84" s="154">
        <v>1</v>
      </c>
      <c r="BC84" s="154"/>
      <c r="BD84" s="154">
        <v>2</v>
      </c>
      <c r="BE84" s="155">
        <f t="shared" si="36"/>
        <v>0</v>
      </c>
    </row>
    <row r="85" spans="1:57">
      <c r="A85" s="155" t="str">
        <f t="shared" si="38"/>
        <v/>
      </c>
      <c r="B85" s="155" t="str">
        <f t="shared" si="22"/>
        <v/>
      </c>
      <c r="F85" s="155" t="str">
        <f t="shared" si="37"/>
        <v xml:space="preserve">  </v>
      </c>
      <c r="G85" s="155">
        <v>82</v>
      </c>
      <c r="H85" s="155" t="str">
        <f t="shared" si="23"/>
        <v>-82</v>
      </c>
      <c r="I85" s="154"/>
      <c r="O85" s="164"/>
      <c r="S85" s="174" t="str">
        <f t="shared" si="39"/>
        <v/>
      </c>
      <c r="U85" s="174" t="str">
        <f t="shared" si="24"/>
        <v/>
      </c>
      <c r="V85" s="166"/>
      <c r="X85" s="155" t="str">
        <f t="shared" si="25"/>
        <v/>
      </c>
      <c r="Z85" s="155" t="str">
        <f t="shared" si="26"/>
        <v/>
      </c>
      <c r="AB85" s="154"/>
      <c r="AC85" s="155" t="str">
        <f t="shared" si="27"/>
        <v/>
      </c>
      <c r="AD85" s="154"/>
      <c r="AE85" s="155" t="str">
        <f t="shared" si="28"/>
        <v/>
      </c>
      <c r="AF85" s="154"/>
      <c r="AG85" s="168"/>
      <c r="AH85" s="168"/>
      <c r="AI85" s="168"/>
      <c r="AK85" s="155" t="str">
        <f t="shared" si="29"/>
        <v/>
      </c>
      <c r="AM85" s="155" t="str">
        <f t="shared" si="30"/>
        <v/>
      </c>
      <c r="AN85" s="154"/>
      <c r="AO85" s="155" t="str">
        <f t="shared" si="31"/>
        <v/>
      </c>
      <c r="AP85" s="154"/>
      <c r="AQ85" s="170"/>
      <c r="AR85" s="154"/>
      <c r="AS85" s="155" t="str">
        <f t="shared" si="32"/>
        <v/>
      </c>
      <c r="AT85" s="154"/>
      <c r="AU85" s="155" t="str">
        <f t="shared" si="33"/>
        <v/>
      </c>
      <c r="AV85" s="154"/>
      <c r="AW85" s="154" t="str">
        <f t="shared" si="34"/>
        <v/>
      </c>
      <c r="AX85" s="154"/>
      <c r="AY85" s="154"/>
      <c r="AZ85" s="155" t="str">
        <f t="shared" si="35"/>
        <v/>
      </c>
      <c r="BA85" s="154"/>
      <c r="BB85" s="154">
        <v>1</v>
      </c>
      <c r="BC85" s="154"/>
      <c r="BD85" s="154">
        <v>2</v>
      </c>
      <c r="BE85" s="155">
        <f t="shared" si="36"/>
        <v>0</v>
      </c>
    </row>
    <row r="86" spans="1:57">
      <c r="A86" s="155" t="str">
        <f t="shared" si="38"/>
        <v/>
      </c>
      <c r="B86" s="155" t="str">
        <f t="shared" si="22"/>
        <v/>
      </c>
      <c r="F86" s="155" t="str">
        <f t="shared" si="37"/>
        <v xml:space="preserve">  </v>
      </c>
      <c r="G86" s="155">
        <v>83</v>
      </c>
      <c r="H86" s="155" t="str">
        <f t="shared" si="23"/>
        <v>-83</v>
      </c>
      <c r="I86" s="154"/>
      <c r="O86" s="164"/>
      <c r="S86" s="174" t="str">
        <f t="shared" si="39"/>
        <v/>
      </c>
      <c r="U86" s="174" t="str">
        <f t="shared" si="24"/>
        <v/>
      </c>
      <c r="V86" s="166"/>
      <c r="X86" s="155" t="str">
        <f t="shared" si="25"/>
        <v/>
      </c>
      <c r="Z86" s="155" t="str">
        <f t="shared" si="26"/>
        <v/>
      </c>
      <c r="AB86" s="154"/>
      <c r="AC86" s="155" t="str">
        <f t="shared" si="27"/>
        <v/>
      </c>
      <c r="AD86" s="154"/>
      <c r="AE86" s="155" t="str">
        <f t="shared" si="28"/>
        <v/>
      </c>
      <c r="AF86" s="154"/>
      <c r="AG86" s="168"/>
      <c r="AH86" s="168"/>
      <c r="AI86" s="168"/>
      <c r="AK86" s="155" t="str">
        <f t="shared" si="29"/>
        <v/>
      </c>
      <c r="AM86" s="155" t="str">
        <f t="shared" si="30"/>
        <v/>
      </c>
      <c r="AN86" s="154"/>
      <c r="AO86" s="155" t="str">
        <f t="shared" si="31"/>
        <v/>
      </c>
      <c r="AP86" s="154"/>
      <c r="AQ86" s="170"/>
      <c r="AR86" s="154"/>
      <c r="AS86" s="155" t="str">
        <f t="shared" si="32"/>
        <v/>
      </c>
      <c r="AT86" s="154"/>
      <c r="AU86" s="155" t="str">
        <f t="shared" si="33"/>
        <v/>
      </c>
      <c r="AV86" s="154"/>
      <c r="AW86" s="154" t="str">
        <f t="shared" si="34"/>
        <v/>
      </c>
      <c r="AX86" s="154"/>
      <c r="AY86" s="154"/>
      <c r="AZ86" s="155" t="str">
        <f t="shared" si="35"/>
        <v/>
      </c>
      <c r="BA86" s="154"/>
      <c r="BB86" s="154">
        <v>1</v>
      </c>
      <c r="BC86" s="154"/>
      <c r="BD86" s="154">
        <v>2</v>
      </c>
      <c r="BE86" s="155">
        <f t="shared" si="36"/>
        <v>0</v>
      </c>
    </row>
    <row r="87" spans="1:57">
      <c r="A87" s="155" t="str">
        <f t="shared" si="38"/>
        <v/>
      </c>
      <c r="B87" s="155" t="str">
        <f t="shared" si="22"/>
        <v/>
      </c>
      <c r="F87" s="155" t="str">
        <f t="shared" si="37"/>
        <v xml:space="preserve">  </v>
      </c>
      <c r="G87" s="155">
        <v>84</v>
      </c>
      <c r="H87" s="155" t="str">
        <f t="shared" si="23"/>
        <v>-84</v>
      </c>
      <c r="I87" s="154"/>
      <c r="O87" s="164"/>
      <c r="S87" s="174" t="str">
        <f t="shared" si="39"/>
        <v/>
      </c>
      <c r="U87" s="174" t="str">
        <f t="shared" si="24"/>
        <v/>
      </c>
      <c r="V87" s="166"/>
      <c r="X87" s="155" t="str">
        <f t="shared" si="25"/>
        <v/>
      </c>
      <c r="Z87" s="155" t="str">
        <f t="shared" si="26"/>
        <v/>
      </c>
      <c r="AB87" s="154"/>
      <c r="AC87" s="155" t="str">
        <f t="shared" si="27"/>
        <v/>
      </c>
      <c r="AD87" s="154"/>
      <c r="AE87" s="155" t="str">
        <f t="shared" si="28"/>
        <v/>
      </c>
      <c r="AF87" s="154"/>
      <c r="AG87" s="168"/>
      <c r="AH87" s="168"/>
      <c r="AI87" s="168"/>
      <c r="AK87" s="155" t="str">
        <f t="shared" si="29"/>
        <v/>
      </c>
      <c r="AM87" s="155" t="str">
        <f t="shared" si="30"/>
        <v/>
      </c>
      <c r="AN87" s="154"/>
      <c r="AO87" s="155" t="str">
        <f t="shared" si="31"/>
        <v/>
      </c>
      <c r="AP87" s="154"/>
      <c r="AQ87" s="170"/>
      <c r="AR87" s="154"/>
      <c r="AS87" s="155" t="str">
        <f t="shared" si="32"/>
        <v/>
      </c>
      <c r="AT87" s="154"/>
      <c r="AU87" s="155" t="str">
        <f t="shared" si="33"/>
        <v/>
      </c>
      <c r="AV87" s="154"/>
      <c r="AW87" s="154" t="str">
        <f t="shared" si="34"/>
        <v/>
      </c>
      <c r="AX87" s="154"/>
      <c r="AY87" s="154"/>
      <c r="AZ87" s="155" t="str">
        <f t="shared" si="35"/>
        <v/>
      </c>
      <c r="BA87" s="154"/>
      <c r="BB87" s="154">
        <v>1</v>
      </c>
      <c r="BC87" s="154"/>
      <c r="BD87" s="154">
        <v>2</v>
      </c>
      <c r="BE87" s="155">
        <f t="shared" si="36"/>
        <v>0</v>
      </c>
    </row>
    <row r="88" spans="1:57">
      <c r="A88" s="155" t="str">
        <f t="shared" si="38"/>
        <v/>
      </c>
      <c r="B88" s="155" t="str">
        <f t="shared" si="22"/>
        <v/>
      </c>
      <c r="F88" s="155" t="str">
        <f t="shared" si="37"/>
        <v xml:space="preserve">  </v>
      </c>
      <c r="G88" s="155">
        <v>85</v>
      </c>
      <c r="H88" s="155" t="str">
        <f t="shared" si="23"/>
        <v>-85</v>
      </c>
      <c r="I88" s="154"/>
      <c r="O88" s="164"/>
      <c r="S88" s="174" t="str">
        <f t="shared" si="39"/>
        <v/>
      </c>
      <c r="U88" s="174" t="str">
        <f t="shared" si="24"/>
        <v/>
      </c>
      <c r="V88" s="166"/>
      <c r="X88" s="155" t="str">
        <f t="shared" si="25"/>
        <v/>
      </c>
      <c r="Z88" s="155" t="str">
        <f t="shared" si="26"/>
        <v/>
      </c>
      <c r="AB88" s="154"/>
      <c r="AC88" s="155" t="str">
        <f t="shared" si="27"/>
        <v/>
      </c>
      <c r="AD88" s="154"/>
      <c r="AE88" s="155" t="str">
        <f t="shared" si="28"/>
        <v/>
      </c>
      <c r="AF88" s="154"/>
      <c r="AG88" s="168"/>
      <c r="AH88" s="168"/>
      <c r="AI88" s="168"/>
      <c r="AK88" s="155" t="str">
        <f t="shared" si="29"/>
        <v/>
      </c>
      <c r="AM88" s="155" t="str">
        <f t="shared" si="30"/>
        <v/>
      </c>
      <c r="AN88" s="154"/>
      <c r="AO88" s="155" t="str">
        <f t="shared" si="31"/>
        <v/>
      </c>
      <c r="AP88" s="154"/>
      <c r="AQ88" s="170"/>
      <c r="AR88" s="154"/>
      <c r="AS88" s="155" t="str">
        <f t="shared" si="32"/>
        <v/>
      </c>
      <c r="AT88" s="154"/>
      <c r="AU88" s="155" t="str">
        <f t="shared" si="33"/>
        <v/>
      </c>
      <c r="AV88" s="154"/>
      <c r="AW88" s="154" t="str">
        <f t="shared" si="34"/>
        <v/>
      </c>
      <c r="AX88" s="154"/>
      <c r="AY88" s="154"/>
      <c r="AZ88" s="155" t="str">
        <f t="shared" si="35"/>
        <v/>
      </c>
      <c r="BA88" s="154"/>
      <c r="BB88" s="154">
        <v>1</v>
      </c>
      <c r="BC88" s="154"/>
      <c r="BD88" s="154">
        <v>2</v>
      </c>
      <c r="BE88" s="155">
        <f>BA88+BC88</f>
        <v>0</v>
      </c>
    </row>
    <row r="89" spans="1:57">
      <c r="A89" s="155" t="str">
        <f t="shared" si="38"/>
        <v/>
      </c>
      <c r="B89" s="155" t="str">
        <f t="shared" si="22"/>
        <v/>
      </c>
      <c r="F89" s="155" t="str">
        <f t="shared" si="37"/>
        <v xml:space="preserve">  </v>
      </c>
      <c r="G89" s="155">
        <v>86</v>
      </c>
      <c r="H89" s="155" t="str">
        <f t="shared" si="23"/>
        <v>-86</v>
      </c>
      <c r="I89" s="154"/>
      <c r="O89" s="164"/>
      <c r="S89" s="174" t="str">
        <f t="shared" si="39"/>
        <v/>
      </c>
      <c r="U89" s="174" t="str">
        <f t="shared" si="24"/>
        <v/>
      </c>
      <c r="V89" s="166"/>
      <c r="X89" s="155" t="str">
        <f t="shared" si="25"/>
        <v/>
      </c>
      <c r="Z89" s="155" t="str">
        <f t="shared" si="26"/>
        <v/>
      </c>
      <c r="AB89" s="154"/>
      <c r="AC89" s="155" t="str">
        <f t="shared" si="27"/>
        <v/>
      </c>
      <c r="AD89" s="154"/>
      <c r="AE89" s="155" t="str">
        <f t="shared" si="28"/>
        <v/>
      </c>
      <c r="AF89" s="154"/>
      <c r="AG89" s="168"/>
      <c r="AH89" s="168"/>
      <c r="AI89" s="168"/>
      <c r="AK89" s="155" t="str">
        <f t="shared" si="29"/>
        <v/>
      </c>
      <c r="AM89" s="155" t="str">
        <f t="shared" si="30"/>
        <v/>
      </c>
      <c r="AN89" s="154"/>
      <c r="AO89" s="155" t="str">
        <f t="shared" si="31"/>
        <v/>
      </c>
      <c r="AP89" s="154"/>
      <c r="AQ89" s="170"/>
      <c r="AR89" s="154"/>
      <c r="AS89" s="155" t="str">
        <f t="shared" si="32"/>
        <v/>
      </c>
      <c r="AT89" s="154"/>
      <c r="AU89" s="155" t="str">
        <f t="shared" si="33"/>
        <v/>
      </c>
      <c r="AV89" s="154"/>
      <c r="AW89" s="154" t="str">
        <f t="shared" si="34"/>
        <v/>
      </c>
      <c r="AX89" s="154"/>
      <c r="AY89" s="154"/>
      <c r="AZ89" s="155" t="str">
        <f t="shared" si="35"/>
        <v/>
      </c>
      <c r="BA89" s="154"/>
      <c r="BB89" s="154">
        <v>1</v>
      </c>
      <c r="BC89" s="154"/>
      <c r="BD89" s="154">
        <v>2</v>
      </c>
      <c r="BE89" s="155">
        <f t="shared" ref="BE89:BE100" si="40">BA89+BC89</f>
        <v>0</v>
      </c>
    </row>
    <row r="90" spans="1:57">
      <c r="A90" s="155" t="str">
        <f t="shared" si="38"/>
        <v/>
      </c>
      <c r="B90" s="155" t="str">
        <f t="shared" si="22"/>
        <v/>
      </c>
      <c r="F90" s="155" t="str">
        <f t="shared" si="37"/>
        <v xml:space="preserve">  </v>
      </c>
      <c r="G90" s="155">
        <v>87</v>
      </c>
      <c r="H90" s="155" t="str">
        <f t="shared" si="23"/>
        <v>-87</v>
      </c>
      <c r="I90" s="154"/>
      <c r="O90" s="164"/>
      <c r="S90" s="174" t="str">
        <f t="shared" si="39"/>
        <v/>
      </c>
      <c r="U90" s="174" t="str">
        <f t="shared" si="24"/>
        <v/>
      </c>
      <c r="V90" s="166"/>
      <c r="X90" s="155" t="str">
        <f t="shared" si="25"/>
        <v/>
      </c>
      <c r="Z90" s="155" t="str">
        <f t="shared" si="26"/>
        <v/>
      </c>
      <c r="AB90" s="154"/>
      <c r="AC90" s="155" t="str">
        <f t="shared" si="27"/>
        <v/>
      </c>
      <c r="AD90" s="154"/>
      <c r="AE90" s="155" t="str">
        <f t="shared" si="28"/>
        <v/>
      </c>
      <c r="AF90" s="154"/>
      <c r="AG90" s="168"/>
      <c r="AH90" s="168"/>
      <c r="AI90" s="168"/>
      <c r="AK90" s="155" t="str">
        <f t="shared" si="29"/>
        <v/>
      </c>
      <c r="AM90" s="155" t="str">
        <f t="shared" si="30"/>
        <v/>
      </c>
      <c r="AN90" s="154"/>
      <c r="AO90" s="155" t="str">
        <f t="shared" si="31"/>
        <v/>
      </c>
      <c r="AP90" s="154"/>
      <c r="AQ90" s="170"/>
      <c r="AR90" s="154"/>
      <c r="AS90" s="155" t="str">
        <f t="shared" si="32"/>
        <v/>
      </c>
      <c r="AT90" s="154"/>
      <c r="AU90" s="155" t="str">
        <f t="shared" si="33"/>
        <v/>
      </c>
      <c r="AV90" s="154"/>
      <c r="AW90" s="154" t="str">
        <f t="shared" si="34"/>
        <v/>
      </c>
      <c r="AX90" s="154"/>
      <c r="AY90" s="154"/>
      <c r="AZ90" s="155" t="str">
        <f t="shared" si="35"/>
        <v/>
      </c>
      <c r="BA90" s="154"/>
      <c r="BB90" s="154">
        <v>1</v>
      </c>
      <c r="BC90" s="154"/>
      <c r="BD90" s="154">
        <v>2</v>
      </c>
      <c r="BE90" s="155">
        <f t="shared" si="40"/>
        <v>0</v>
      </c>
    </row>
    <row r="91" spans="1:57">
      <c r="A91" s="155" t="str">
        <f t="shared" si="38"/>
        <v/>
      </c>
      <c r="B91" s="155" t="str">
        <f t="shared" si="22"/>
        <v/>
      </c>
      <c r="F91" s="155" t="str">
        <f t="shared" si="37"/>
        <v xml:space="preserve">  </v>
      </c>
      <c r="G91" s="155">
        <v>88</v>
      </c>
      <c r="H91" s="155" t="str">
        <f t="shared" si="23"/>
        <v>-88</v>
      </c>
      <c r="I91" s="154"/>
      <c r="O91" s="164"/>
      <c r="S91" s="174" t="str">
        <f t="shared" si="39"/>
        <v/>
      </c>
      <c r="U91" s="174" t="str">
        <f t="shared" si="24"/>
        <v/>
      </c>
      <c r="V91" s="166"/>
      <c r="X91" s="155" t="str">
        <f t="shared" si="25"/>
        <v/>
      </c>
      <c r="Z91" s="155" t="str">
        <f t="shared" si="26"/>
        <v/>
      </c>
      <c r="AB91" s="154"/>
      <c r="AC91" s="155" t="str">
        <f t="shared" si="27"/>
        <v/>
      </c>
      <c r="AD91" s="154"/>
      <c r="AE91" s="155" t="str">
        <f t="shared" si="28"/>
        <v/>
      </c>
      <c r="AF91" s="154"/>
      <c r="AG91" s="168"/>
      <c r="AH91" s="168"/>
      <c r="AI91" s="168"/>
      <c r="AK91" s="155" t="str">
        <f t="shared" si="29"/>
        <v/>
      </c>
      <c r="AM91" s="155" t="str">
        <f t="shared" si="30"/>
        <v/>
      </c>
      <c r="AN91" s="154"/>
      <c r="AO91" s="155" t="str">
        <f t="shared" si="31"/>
        <v/>
      </c>
      <c r="AP91" s="154"/>
      <c r="AQ91" s="170"/>
      <c r="AR91" s="154"/>
      <c r="AS91" s="155" t="str">
        <f t="shared" si="32"/>
        <v/>
      </c>
      <c r="AT91" s="154"/>
      <c r="AU91" s="155" t="str">
        <f t="shared" si="33"/>
        <v/>
      </c>
      <c r="AV91" s="154"/>
      <c r="AW91" s="154" t="str">
        <f t="shared" si="34"/>
        <v/>
      </c>
      <c r="AX91" s="154"/>
      <c r="AY91" s="154"/>
      <c r="AZ91" s="155" t="str">
        <f t="shared" si="35"/>
        <v/>
      </c>
      <c r="BA91" s="154"/>
      <c r="BB91" s="154">
        <v>1</v>
      </c>
      <c r="BC91" s="154"/>
      <c r="BD91" s="154">
        <v>2</v>
      </c>
      <c r="BE91" s="155">
        <f t="shared" si="40"/>
        <v>0</v>
      </c>
    </row>
    <row r="92" spans="1:57">
      <c r="A92" s="155" t="str">
        <f t="shared" si="38"/>
        <v/>
      </c>
      <c r="B92" s="155" t="str">
        <f t="shared" si="22"/>
        <v/>
      </c>
      <c r="F92" s="155" t="str">
        <f t="shared" si="37"/>
        <v xml:space="preserve">  </v>
      </c>
      <c r="G92" s="155">
        <v>89</v>
      </c>
      <c r="H92" s="155" t="str">
        <f t="shared" si="23"/>
        <v>-89</v>
      </c>
      <c r="I92" s="154"/>
      <c r="O92" s="164"/>
      <c r="S92" s="174" t="str">
        <f t="shared" si="39"/>
        <v/>
      </c>
      <c r="U92" s="174" t="str">
        <f t="shared" si="24"/>
        <v/>
      </c>
      <c r="V92" s="166"/>
      <c r="X92" s="155" t="str">
        <f t="shared" si="25"/>
        <v/>
      </c>
      <c r="Z92" s="155" t="str">
        <f t="shared" si="26"/>
        <v/>
      </c>
      <c r="AB92" s="154"/>
      <c r="AC92" s="155" t="str">
        <f t="shared" si="27"/>
        <v/>
      </c>
      <c r="AD92" s="154"/>
      <c r="AE92" s="155" t="str">
        <f t="shared" si="28"/>
        <v/>
      </c>
      <c r="AF92" s="154"/>
      <c r="AG92" s="168"/>
      <c r="AH92" s="168"/>
      <c r="AI92" s="168"/>
      <c r="AK92" s="155" t="str">
        <f t="shared" si="29"/>
        <v/>
      </c>
      <c r="AM92" s="155" t="str">
        <f t="shared" si="30"/>
        <v/>
      </c>
      <c r="AN92" s="154"/>
      <c r="AO92" s="155" t="str">
        <f t="shared" si="31"/>
        <v/>
      </c>
      <c r="AP92" s="154"/>
      <c r="AQ92" s="170"/>
      <c r="AR92" s="154"/>
      <c r="AS92" s="155" t="str">
        <f t="shared" si="32"/>
        <v/>
      </c>
      <c r="AT92" s="154"/>
      <c r="AU92" s="155" t="str">
        <f t="shared" si="33"/>
        <v/>
      </c>
      <c r="AV92" s="154"/>
      <c r="AW92" s="154" t="str">
        <f t="shared" si="34"/>
        <v/>
      </c>
      <c r="AX92" s="154"/>
      <c r="AY92" s="154"/>
      <c r="AZ92" s="155" t="str">
        <f t="shared" si="35"/>
        <v/>
      </c>
      <c r="BA92" s="154"/>
      <c r="BB92" s="154">
        <v>1</v>
      </c>
      <c r="BC92" s="154"/>
      <c r="BD92" s="154">
        <v>2</v>
      </c>
      <c r="BE92" s="155">
        <f t="shared" si="40"/>
        <v>0</v>
      </c>
    </row>
    <row r="93" spans="1:57">
      <c r="A93" s="155" t="str">
        <f t="shared" si="38"/>
        <v/>
      </c>
      <c r="B93" s="155" t="str">
        <f t="shared" si="22"/>
        <v/>
      </c>
      <c r="F93" s="155" t="str">
        <f t="shared" si="37"/>
        <v xml:space="preserve">  </v>
      </c>
      <c r="G93" s="155">
        <v>90</v>
      </c>
      <c r="H93" s="155" t="str">
        <f t="shared" si="23"/>
        <v>-90</v>
      </c>
      <c r="I93" s="154"/>
      <c r="O93" s="164"/>
      <c r="S93" s="174" t="str">
        <f t="shared" si="39"/>
        <v/>
      </c>
      <c r="U93" s="174" t="str">
        <f t="shared" si="24"/>
        <v/>
      </c>
      <c r="V93" s="166"/>
      <c r="X93" s="155" t="str">
        <f t="shared" si="25"/>
        <v/>
      </c>
      <c r="Z93" s="155" t="str">
        <f t="shared" si="26"/>
        <v/>
      </c>
      <c r="AB93" s="154"/>
      <c r="AC93" s="155" t="str">
        <f t="shared" si="27"/>
        <v/>
      </c>
      <c r="AD93" s="154"/>
      <c r="AE93" s="155" t="str">
        <f t="shared" si="28"/>
        <v/>
      </c>
      <c r="AF93" s="154"/>
      <c r="AG93" s="168"/>
      <c r="AH93" s="168"/>
      <c r="AI93" s="168"/>
      <c r="AK93" s="155" t="str">
        <f t="shared" si="29"/>
        <v/>
      </c>
      <c r="AM93" s="155" t="str">
        <f t="shared" si="30"/>
        <v/>
      </c>
      <c r="AN93" s="154"/>
      <c r="AO93" s="155" t="str">
        <f t="shared" si="31"/>
        <v/>
      </c>
      <c r="AP93" s="154"/>
      <c r="AQ93" s="170"/>
      <c r="AR93" s="154"/>
      <c r="AS93" s="155" t="str">
        <f t="shared" si="32"/>
        <v/>
      </c>
      <c r="AT93" s="154"/>
      <c r="AU93" s="155" t="str">
        <f t="shared" si="33"/>
        <v/>
      </c>
      <c r="AV93" s="154"/>
      <c r="AW93" s="154" t="str">
        <f t="shared" si="34"/>
        <v/>
      </c>
      <c r="AX93" s="154"/>
      <c r="AY93" s="154"/>
      <c r="AZ93" s="155" t="str">
        <f t="shared" si="35"/>
        <v/>
      </c>
      <c r="BA93" s="154"/>
      <c r="BB93" s="154">
        <v>1</v>
      </c>
      <c r="BC93" s="154"/>
      <c r="BD93" s="154">
        <v>2</v>
      </c>
      <c r="BE93" s="155">
        <f t="shared" si="40"/>
        <v>0</v>
      </c>
    </row>
    <row r="94" spans="1:57">
      <c r="A94" s="155" t="str">
        <f t="shared" si="38"/>
        <v/>
      </c>
      <c r="B94" s="155" t="str">
        <f t="shared" si="22"/>
        <v/>
      </c>
      <c r="F94" s="155" t="str">
        <f t="shared" si="37"/>
        <v xml:space="preserve">  </v>
      </c>
      <c r="G94" s="155">
        <v>91</v>
      </c>
      <c r="H94" s="155" t="str">
        <f t="shared" si="23"/>
        <v>-91</v>
      </c>
      <c r="I94" s="154"/>
      <c r="O94" s="164"/>
      <c r="S94" s="174" t="str">
        <f t="shared" si="39"/>
        <v/>
      </c>
      <c r="U94" s="174" t="str">
        <f t="shared" si="24"/>
        <v/>
      </c>
      <c r="V94" s="166"/>
      <c r="X94" s="155" t="str">
        <f t="shared" si="25"/>
        <v/>
      </c>
      <c r="Z94" s="155" t="str">
        <f t="shared" si="26"/>
        <v/>
      </c>
      <c r="AB94" s="154"/>
      <c r="AC94" s="155" t="str">
        <f t="shared" si="27"/>
        <v/>
      </c>
      <c r="AD94" s="154"/>
      <c r="AE94" s="155" t="str">
        <f t="shared" si="28"/>
        <v/>
      </c>
      <c r="AF94" s="154"/>
      <c r="AG94" s="168"/>
      <c r="AH94" s="168"/>
      <c r="AI94" s="168"/>
      <c r="AK94" s="155" t="str">
        <f t="shared" si="29"/>
        <v/>
      </c>
      <c r="AM94" s="155" t="str">
        <f t="shared" si="30"/>
        <v/>
      </c>
      <c r="AN94" s="154"/>
      <c r="AO94" s="155" t="str">
        <f t="shared" si="31"/>
        <v/>
      </c>
      <c r="AP94" s="154"/>
      <c r="AQ94" s="170"/>
      <c r="AR94" s="154"/>
      <c r="AS94" s="155" t="str">
        <f t="shared" si="32"/>
        <v/>
      </c>
      <c r="AT94" s="154"/>
      <c r="AU94" s="155" t="str">
        <f t="shared" si="33"/>
        <v/>
      </c>
      <c r="AV94" s="154"/>
      <c r="AW94" s="154" t="str">
        <f t="shared" si="34"/>
        <v/>
      </c>
      <c r="AX94" s="154"/>
      <c r="AY94" s="154"/>
      <c r="AZ94" s="155" t="str">
        <f t="shared" si="35"/>
        <v/>
      </c>
      <c r="BA94" s="154"/>
      <c r="BB94" s="154">
        <v>1</v>
      </c>
      <c r="BC94" s="154"/>
      <c r="BD94" s="154">
        <v>2</v>
      </c>
      <c r="BE94" s="155">
        <f t="shared" si="40"/>
        <v>0</v>
      </c>
    </row>
    <row r="95" spans="1:57">
      <c r="A95" s="155" t="str">
        <f t="shared" si="38"/>
        <v/>
      </c>
      <c r="B95" s="155" t="str">
        <f t="shared" si="22"/>
        <v/>
      </c>
      <c r="F95" s="155" t="str">
        <f t="shared" si="37"/>
        <v xml:space="preserve">  </v>
      </c>
      <c r="G95" s="155">
        <v>92</v>
      </c>
      <c r="H95" s="155" t="str">
        <f t="shared" si="23"/>
        <v>-92</v>
      </c>
      <c r="I95" s="154"/>
      <c r="O95" s="164"/>
      <c r="S95" s="174" t="str">
        <f t="shared" si="39"/>
        <v/>
      </c>
      <c r="U95" s="174" t="str">
        <f t="shared" si="24"/>
        <v/>
      </c>
      <c r="V95" s="166"/>
      <c r="X95" s="155" t="str">
        <f t="shared" si="25"/>
        <v/>
      </c>
      <c r="Z95" s="155" t="str">
        <f t="shared" si="26"/>
        <v/>
      </c>
      <c r="AB95" s="154"/>
      <c r="AC95" s="155" t="str">
        <f t="shared" si="27"/>
        <v/>
      </c>
      <c r="AD95" s="154"/>
      <c r="AE95" s="155" t="str">
        <f t="shared" si="28"/>
        <v/>
      </c>
      <c r="AF95" s="154"/>
      <c r="AG95" s="168"/>
      <c r="AH95" s="168"/>
      <c r="AI95" s="168"/>
      <c r="AK95" s="155" t="str">
        <f t="shared" si="29"/>
        <v/>
      </c>
      <c r="AM95" s="155" t="str">
        <f t="shared" si="30"/>
        <v/>
      </c>
      <c r="AN95" s="154"/>
      <c r="AO95" s="155" t="str">
        <f t="shared" si="31"/>
        <v/>
      </c>
      <c r="AP95" s="154"/>
      <c r="AQ95" s="170"/>
      <c r="AR95" s="154"/>
      <c r="AS95" s="155" t="str">
        <f t="shared" si="32"/>
        <v/>
      </c>
      <c r="AT95" s="154"/>
      <c r="AU95" s="155" t="str">
        <f t="shared" si="33"/>
        <v/>
      </c>
      <c r="AV95" s="154"/>
      <c r="AW95" s="154" t="str">
        <f t="shared" si="34"/>
        <v/>
      </c>
      <c r="AX95" s="154"/>
      <c r="AY95" s="154"/>
      <c r="AZ95" s="155" t="str">
        <f t="shared" si="35"/>
        <v/>
      </c>
      <c r="BA95" s="154"/>
      <c r="BB95" s="154">
        <v>1</v>
      </c>
      <c r="BC95" s="154"/>
      <c r="BD95" s="154">
        <v>2</v>
      </c>
      <c r="BE95" s="155">
        <f t="shared" si="40"/>
        <v>0</v>
      </c>
    </row>
    <row r="96" spans="1:57">
      <c r="A96" s="155" t="str">
        <f t="shared" si="38"/>
        <v/>
      </c>
      <c r="B96" s="155" t="str">
        <f t="shared" si="22"/>
        <v/>
      </c>
      <c r="F96" s="155" t="str">
        <f t="shared" si="37"/>
        <v xml:space="preserve">  </v>
      </c>
      <c r="G96" s="155">
        <v>93</v>
      </c>
      <c r="H96" s="155" t="str">
        <f t="shared" si="23"/>
        <v>-93</v>
      </c>
      <c r="I96" s="154"/>
      <c r="O96" s="164"/>
      <c r="S96" s="174" t="str">
        <f t="shared" si="39"/>
        <v/>
      </c>
      <c r="U96" s="174" t="str">
        <f t="shared" si="24"/>
        <v/>
      </c>
      <c r="V96" s="166"/>
      <c r="X96" s="155" t="str">
        <f t="shared" si="25"/>
        <v/>
      </c>
      <c r="Z96" s="155" t="str">
        <f t="shared" si="26"/>
        <v/>
      </c>
      <c r="AB96" s="154"/>
      <c r="AC96" s="155" t="str">
        <f t="shared" si="27"/>
        <v/>
      </c>
      <c r="AD96" s="154"/>
      <c r="AE96" s="155" t="str">
        <f t="shared" si="28"/>
        <v/>
      </c>
      <c r="AF96" s="154"/>
      <c r="AG96" s="168"/>
      <c r="AH96" s="168"/>
      <c r="AI96" s="168"/>
      <c r="AK96" s="155" t="str">
        <f t="shared" si="29"/>
        <v/>
      </c>
      <c r="AM96" s="155" t="str">
        <f t="shared" si="30"/>
        <v/>
      </c>
      <c r="AN96" s="154"/>
      <c r="AO96" s="155" t="str">
        <f t="shared" si="31"/>
        <v/>
      </c>
      <c r="AP96" s="154"/>
      <c r="AQ96" s="170"/>
      <c r="AR96" s="154"/>
      <c r="AS96" s="155" t="str">
        <f t="shared" si="32"/>
        <v/>
      </c>
      <c r="AT96" s="154"/>
      <c r="AU96" s="155" t="str">
        <f t="shared" si="33"/>
        <v/>
      </c>
      <c r="AV96" s="154"/>
      <c r="AW96" s="154" t="str">
        <f t="shared" si="34"/>
        <v/>
      </c>
      <c r="AX96" s="154"/>
      <c r="AY96" s="154"/>
      <c r="AZ96" s="155" t="str">
        <f t="shared" si="35"/>
        <v/>
      </c>
      <c r="BA96" s="154"/>
      <c r="BB96" s="154">
        <v>1</v>
      </c>
      <c r="BC96" s="154"/>
      <c r="BD96" s="154">
        <v>2</v>
      </c>
      <c r="BE96" s="155">
        <f t="shared" si="40"/>
        <v>0</v>
      </c>
    </row>
    <row r="97" spans="1:57">
      <c r="A97" s="155" t="str">
        <f t="shared" si="38"/>
        <v/>
      </c>
      <c r="B97" s="155" t="str">
        <f t="shared" si="22"/>
        <v/>
      </c>
      <c r="F97" s="155" t="str">
        <f t="shared" si="37"/>
        <v xml:space="preserve">  </v>
      </c>
      <c r="G97" s="155">
        <v>94</v>
      </c>
      <c r="H97" s="155" t="str">
        <f t="shared" si="23"/>
        <v>-94</v>
      </c>
      <c r="I97" s="154"/>
      <c r="O97" s="164"/>
      <c r="S97" s="174" t="str">
        <f t="shared" si="39"/>
        <v/>
      </c>
      <c r="U97" s="174" t="str">
        <f t="shared" si="24"/>
        <v/>
      </c>
      <c r="V97" s="166"/>
      <c r="X97" s="155" t="str">
        <f t="shared" si="25"/>
        <v/>
      </c>
      <c r="Z97" s="155" t="str">
        <f t="shared" si="26"/>
        <v/>
      </c>
      <c r="AB97" s="154"/>
      <c r="AC97" s="155" t="str">
        <f t="shared" si="27"/>
        <v/>
      </c>
      <c r="AD97" s="154"/>
      <c r="AE97" s="155" t="str">
        <f t="shared" si="28"/>
        <v/>
      </c>
      <c r="AF97" s="154"/>
      <c r="AG97" s="168"/>
      <c r="AH97" s="168"/>
      <c r="AI97" s="168"/>
      <c r="AK97" s="155" t="str">
        <f t="shared" si="29"/>
        <v/>
      </c>
      <c r="AM97" s="155" t="str">
        <f t="shared" si="30"/>
        <v/>
      </c>
      <c r="AN97" s="154"/>
      <c r="AO97" s="155" t="str">
        <f t="shared" si="31"/>
        <v/>
      </c>
      <c r="AP97" s="154"/>
      <c r="AQ97" s="170"/>
      <c r="AR97" s="154"/>
      <c r="AS97" s="155" t="str">
        <f t="shared" si="32"/>
        <v/>
      </c>
      <c r="AT97" s="154"/>
      <c r="AU97" s="155" t="str">
        <f t="shared" si="33"/>
        <v/>
      </c>
      <c r="AV97" s="154"/>
      <c r="AW97" s="154" t="str">
        <f t="shared" si="34"/>
        <v/>
      </c>
      <c r="AX97" s="154"/>
      <c r="AY97" s="154"/>
      <c r="AZ97" s="155" t="str">
        <f t="shared" si="35"/>
        <v/>
      </c>
      <c r="BA97" s="154"/>
      <c r="BB97" s="154">
        <v>1</v>
      </c>
      <c r="BC97" s="154"/>
      <c r="BD97" s="154">
        <v>2</v>
      </c>
      <c r="BE97" s="155">
        <f t="shared" si="40"/>
        <v>0</v>
      </c>
    </row>
    <row r="98" spans="1:57">
      <c r="A98" s="155" t="str">
        <f t="shared" si="38"/>
        <v/>
      </c>
      <c r="B98" s="155" t="str">
        <f t="shared" si="22"/>
        <v/>
      </c>
      <c r="F98" s="155" t="str">
        <f t="shared" si="37"/>
        <v xml:space="preserve">  </v>
      </c>
      <c r="G98" s="155">
        <v>95</v>
      </c>
      <c r="H98" s="155" t="str">
        <f t="shared" si="23"/>
        <v>-95</v>
      </c>
      <c r="I98" s="154"/>
      <c r="O98" s="164"/>
      <c r="S98" s="174" t="str">
        <f t="shared" si="39"/>
        <v/>
      </c>
      <c r="U98" s="174" t="str">
        <f t="shared" si="24"/>
        <v/>
      </c>
      <c r="V98" s="166"/>
      <c r="X98" s="155" t="str">
        <f t="shared" si="25"/>
        <v/>
      </c>
      <c r="Z98" s="155" t="str">
        <f t="shared" si="26"/>
        <v/>
      </c>
      <c r="AB98" s="154"/>
      <c r="AC98" s="155" t="str">
        <f t="shared" si="27"/>
        <v/>
      </c>
      <c r="AD98" s="154"/>
      <c r="AE98" s="154" t="str">
        <f t="shared" si="28"/>
        <v/>
      </c>
      <c r="AF98" s="154"/>
      <c r="AG98" s="168"/>
      <c r="AH98" s="168"/>
      <c r="AI98" s="168"/>
      <c r="AK98" s="155" t="str">
        <f t="shared" si="29"/>
        <v/>
      </c>
      <c r="AM98" s="155" t="str">
        <f t="shared" si="30"/>
        <v/>
      </c>
      <c r="AN98" s="154"/>
      <c r="AO98" s="155" t="str">
        <f t="shared" si="31"/>
        <v/>
      </c>
      <c r="AP98" s="154"/>
      <c r="AQ98" s="170"/>
      <c r="AR98" s="154"/>
      <c r="AS98" s="155" t="str">
        <f t="shared" si="32"/>
        <v/>
      </c>
      <c r="AT98" s="154"/>
      <c r="AU98" s="155" t="str">
        <f t="shared" si="33"/>
        <v/>
      </c>
      <c r="AV98" s="154"/>
      <c r="AW98" s="154" t="str">
        <f t="shared" si="34"/>
        <v/>
      </c>
      <c r="AX98" s="154"/>
      <c r="AY98" s="154"/>
      <c r="AZ98" s="155" t="str">
        <f t="shared" si="35"/>
        <v/>
      </c>
      <c r="BA98" s="154"/>
      <c r="BB98" s="154">
        <v>1</v>
      </c>
      <c r="BC98" s="154"/>
      <c r="BD98" s="154">
        <v>2</v>
      </c>
      <c r="BE98" s="155">
        <f t="shared" si="40"/>
        <v>0</v>
      </c>
    </row>
    <row r="99" spans="1:57">
      <c r="A99" s="155" t="str">
        <f t="shared" si="38"/>
        <v/>
      </c>
      <c r="B99" s="155" t="str">
        <f t="shared" si="22"/>
        <v/>
      </c>
      <c r="I99" s="154"/>
      <c r="O99" s="164"/>
      <c r="S99" s="174" t="str">
        <f t="shared" si="39"/>
        <v/>
      </c>
      <c r="U99" s="174" t="str">
        <f t="shared" si="24"/>
        <v/>
      </c>
      <c r="V99" s="166">
        <v>2</v>
      </c>
      <c r="X99" s="155" t="str">
        <f t="shared" si="25"/>
        <v/>
      </c>
      <c r="Z99" s="155" t="str">
        <f t="shared" si="26"/>
        <v/>
      </c>
      <c r="AB99" s="154"/>
      <c r="AC99" s="155" t="str">
        <f t="shared" si="27"/>
        <v/>
      </c>
      <c r="AD99" s="154"/>
      <c r="AE99" s="154" t="str">
        <f t="shared" si="28"/>
        <v/>
      </c>
      <c r="AF99" s="154"/>
      <c r="AG99" s="168"/>
      <c r="AH99" s="168"/>
      <c r="AI99" s="168"/>
      <c r="AK99" s="155" t="str">
        <f t="shared" si="29"/>
        <v/>
      </c>
      <c r="AM99" s="155" t="str">
        <f t="shared" si="30"/>
        <v/>
      </c>
      <c r="AN99" s="154"/>
      <c r="AO99" s="155" t="str">
        <f t="shared" si="31"/>
        <v/>
      </c>
      <c r="AP99" s="154"/>
      <c r="AQ99" s="172"/>
      <c r="AR99" s="154"/>
      <c r="AS99" s="155" t="str">
        <f t="shared" si="32"/>
        <v/>
      </c>
      <c r="AT99" s="154"/>
      <c r="AU99" s="155" t="str">
        <f t="shared" si="33"/>
        <v/>
      </c>
      <c r="AV99" s="154"/>
      <c r="AW99" s="154" t="str">
        <f t="shared" si="34"/>
        <v/>
      </c>
      <c r="AX99" s="154"/>
      <c r="AY99" s="154"/>
      <c r="AZ99" s="155" t="str">
        <f t="shared" si="35"/>
        <v/>
      </c>
      <c r="BA99" s="154"/>
      <c r="BB99" s="154">
        <v>1</v>
      </c>
      <c r="BC99" s="154"/>
      <c r="BD99" s="154">
        <v>2</v>
      </c>
      <c r="BE99" s="155">
        <f t="shared" si="40"/>
        <v>0</v>
      </c>
    </row>
    <row r="100" spans="1:57">
      <c r="A100" s="154" t="str">
        <f t="shared" si="38"/>
        <v/>
      </c>
      <c r="B100" s="155" t="str">
        <f t="shared" si="22"/>
        <v/>
      </c>
      <c r="I100" s="154"/>
      <c r="L100" s="154" t="s">
        <v>6934</v>
      </c>
      <c r="O100" s="164"/>
      <c r="S100" s="174" t="str">
        <f t="shared" si="39"/>
        <v/>
      </c>
      <c r="U100" s="174" t="str">
        <f t="shared" ref="U100" si="41">IFERROR(VLOOKUP(T100,PARAM_MARITAL_STATUS,2,FALSE),"")</f>
        <v/>
      </c>
      <c r="V100" s="166"/>
      <c r="X100" s="155" t="str">
        <f t="shared" si="25"/>
        <v/>
      </c>
      <c r="Z100" s="154" t="str">
        <f t="shared" si="26"/>
        <v/>
      </c>
      <c r="AB100" s="154"/>
      <c r="AC100" s="155" t="str">
        <f t="shared" si="27"/>
        <v/>
      </c>
      <c r="AD100" s="154"/>
      <c r="AE100" s="154" t="str">
        <f t="shared" si="28"/>
        <v/>
      </c>
      <c r="AF100" s="154"/>
      <c r="AG100" s="168"/>
      <c r="AH100" s="168"/>
      <c r="AI100" s="168"/>
      <c r="AK100" s="155" t="str">
        <f t="shared" si="29"/>
        <v/>
      </c>
      <c r="AM100" s="155" t="str">
        <f t="shared" si="30"/>
        <v/>
      </c>
      <c r="AN100" s="154"/>
      <c r="AO100" s="155" t="str">
        <f t="shared" si="31"/>
        <v/>
      </c>
      <c r="AP100" s="154"/>
      <c r="AQ100" s="170"/>
      <c r="AR100" s="154"/>
      <c r="AS100" s="155" t="str">
        <f t="shared" si="32"/>
        <v/>
      </c>
      <c r="AT100" s="154"/>
      <c r="AU100" s="154" t="str">
        <f t="shared" si="33"/>
        <v/>
      </c>
      <c r="AV100" s="154"/>
      <c r="AW100" s="154" t="str">
        <f t="shared" si="34"/>
        <v/>
      </c>
      <c r="AX100" s="154"/>
      <c r="AY100" s="154"/>
      <c r="AZ100" s="155" t="str">
        <f t="shared" ref="AZ100" si="42">IFERROR(VLOOKUP(AY100,PARAM_LANGUE,2,FALSE),"")</f>
        <v/>
      </c>
      <c r="BA100" s="154"/>
      <c r="BB100" s="154">
        <v>1</v>
      </c>
      <c r="BC100" s="154"/>
      <c r="BD100" s="154">
        <v>2</v>
      </c>
      <c r="BE100" s="155">
        <f t="shared" si="40"/>
        <v>0</v>
      </c>
    </row>
    <row r="101" spans="1:57">
      <c r="I101" s="154"/>
      <c r="X101" s="155"/>
      <c r="AB101" s="154"/>
      <c r="AC101" s="154"/>
      <c r="AD101" s="154"/>
      <c r="AE101" s="154"/>
      <c r="AF101" s="154"/>
      <c r="AG101" s="168"/>
      <c r="AH101" s="168"/>
      <c r="AI101" s="168"/>
      <c r="AN101" s="154"/>
      <c r="AO101" s="155"/>
      <c r="AP101" s="154"/>
      <c r="AQ101" s="154"/>
      <c r="AR101" s="154"/>
      <c r="AS101" s="155"/>
      <c r="AT101" s="154"/>
      <c r="AU101" s="154"/>
      <c r="AV101" s="154"/>
      <c r="AW101" s="154"/>
      <c r="AX101" s="154"/>
      <c r="AY101" s="154"/>
      <c r="BA101" s="154"/>
      <c r="BB101" s="154"/>
      <c r="BC101" s="154"/>
      <c r="BD101" s="154"/>
      <c r="BE101" s="154"/>
    </row>
    <row r="102" spans="1:57">
      <c r="I102" s="154"/>
      <c r="X102" s="155"/>
      <c r="AB102" s="154"/>
      <c r="AC102" s="154"/>
      <c r="AD102" s="154"/>
      <c r="AE102" s="154"/>
      <c r="AF102" s="154"/>
      <c r="AG102" s="168"/>
      <c r="AH102" s="168"/>
      <c r="AI102" s="168"/>
      <c r="AN102" s="154"/>
      <c r="AO102" s="155"/>
      <c r="AP102" s="154"/>
      <c r="AQ102" s="154"/>
      <c r="AR102" s="154"/>
      <c r="AS102" s="155"/>
      <c r="AT102" s="154"/>
      <c r="AU102" s="154"/>
      <c r="AV102" s="154"/>
      <c r="AW102" s="154"/>
      <c r="AX102" s="154"/>
      <c r="AY102" s="154"/>
      <c r="BA102" s="154"/>
      <c r="BB102" s="154"/>
      <c r="BC102" s="154"/>
      <c r="BD102" s="154"/>
      <c r="BE102" s="154"/>
    </row>
    <row r="103" spans="1:57">
      <c r="I103" s="154"/>
      <c r="AB103" s="154"/>
      <c r="AC103" s="154"/>
      <c r="AD103" s="154"/>
      <c r="AE103" s="154"/>
      <c r="AF103" s="154"/>
      <c r="AG103" s="168"/>
      <c r="AH103" s="168"/>
      <c r="AI103" s="168"/>
      <c r="AN103" s="154"/>
      <c r="AO103" s="155"/>
      <c r="AP103" s="154"/>
      <c r="AQ103" s="154"/>
      <c r="AR103" s="154"/>
      <c r="AS103" s="155"/>
      <c r="AT103" s="154"/>
      <c r="AU103" s="154"/>
      <c r="AV103" s="154"/>
      <c r="AW103" s="154"/>
      <c r="AX103" s="154"/>
      <c r="AY103" s="154"/>
      <c r="BA103" s="154"/>
      <c r="BB103" s="154"/>
      <c r="BC103" s="154"/>
      <c r="BD103" s="154"/>
      <c r="BE103" s="154"/>
    </row>
    <row r="104" spans="1:57">
      <c r="I104" s="154"/>
      <c r="AB104" s="154"/>
      <c r="AC104" s="154"/>
      <c r="AD104" s="154"/>
      <c r="AE104" s="154"/>
      <c r="AF104" s="154"/>
      <c r="AG104" s="168"/>
      <c r="AH104" s="168"/>
      <c r="AI104" s="168"/>
      <c r="AN104" s="154"/>
      <c r="AO104" s="155"/>
      <c r="AP104" s="154"/>
      <c r="AQ104" s="154"/>
      <c r="AR104" s="154"/>
      <c r="AS104" s="155"/>
      <c r="AT104" s="154"/>
      <c r="AU104" s="154"/>
      <c r="AV104" s="154"/>
      <c r="AW104" s="154"/>
      <c r="AX104" s="154"/>
      <c r="AY104" s="154"/>
      <c r="BA104" s="154"/>
      <c r="BB104" s="154"/>
      <c r="BC104" s="154"/>
      <c r="BD104" s="154"/>
      <c r="BE104" s="154"/>
    </row>
    <row r="105" spans="1:57">
      <c r="I105" s="154"/>
      <c r="AB105" s="154"/>
      <c r="AC105" s="154"/>
      <c r="AD105" s="154"/>
      <c r="AE105" s="154"/>
      <c r="AF105" s="154"/>
      <c r="AG105" s="168"/>
      <c r="AH105" s="168"/>
      <c r="AI105" s="168"/>
      <c r="AN105" s="154"/>
      <c r="AO105" s="155"/>
      <c r="AP105" s="154"/>
      <c r="AQ105" s="154"/>
      <c r="AR105" s="154"/>
      <c r="AS105" s="155"/>
      <c r="AT105" s="154"/>
      <c r="AU105" s="154"/>
      <c r="AV105" s="154"/>
      <c r="AW105" s="154"/>
      <c r="AX105" s="154"/>
      <c r="AY105" s="154"/>
      <c r="BA105" s="154"/>
      <c r="BB105" s="154"/>
      <c r="BC105" s="154"/>
      <c r="BD105" s="154"/>
      <c r="BE105" s="154"/>
    </row>
    <row r="106" spans="1:57">
      <c r="I106" s="154"/>
      <c r="AB106" s="154"/>
      <c r="AC106" s="154"/>
      <c r="AD106" s="154"/>
      <c r="AE106" s="154"/>
      <c r="AF106" s="154"/>
      <c r="AG106" s="168"/>
      <c r="AH106" s="168"/>
      <c r="AI106" s="168"/>
      <c r="AN106" s="154"/>
      <c r="AO106" s="155"/>
      <c r="AP106" s="154"/>
      <c r="AQ106" s="154"/>
      <c r="AR106" s="154"/>
      <c r="AS106" s="155"/>
      <c r="AT106" s="154"/>
      <c r="AU106" s="154"/>
      <c r="AV106" s="154"/>
      <c r="AW106" s="154"/>
      <c r="AX106" s="154"/>
      <c r="AY106" s="154"/>
      <c r="BA106" s="154"/>
      <c r="BB106" s="154"/>
      <c r="BC106" s="154"/>
      <c r="BD106" s="154"/>
      <c r="BE106" s="154"/>
    </row>
    <row r="107" spans="1:57">
      <c r="I107" s="154"/>
      <c r="AB107" s="154"/>
      <c r="AC107" s="154"/>
      <c r="AD107" s="154"/>
      <c r="AE107" s="154"/>
      <c r="AF107" s="154"/>
      <c r="AG107" s="168"/>
      <c r="AH107" s="168"/>
      <c r="AI107" s="168"/>
      <c r="AN107" s="154"/>
      <c r="AO107" s="155"/>
      <c r="AP107" s="154"/>
      <c r="AQ107" s="154"/>
      <c r="AR107" s="154"/>
      <c r="AS107" s="155"/>
      <c r="AT107" s="154"/>
      <c r="AU107" s="154"/>
      <c r="AV107" s="154"/>
      <c r="AW107" s="154"/>
      <c r="AX107" s="154"/>
      <c r="AY107" s="154"/>
      <c r="BA107" s="154"/>
      <c r="BB107" s="154"/>
      <c r="BC107" s="154"/>
      <c r="BD107" s="154"/>
      <c r="BE107" s="154"/>
    </row>
    <row r="108" spans="1:57">
      <c r="I108" s="154"/>
      <c r="AB108" s="154"/>
      <c r="AC108" s="154"/>
      <c r="AD108" s="154"/>
      <c r="AE108" s="154"/>
      <c r="AF108" s="154"/>
      <c r="AG108" s="168"/>
      <c r="AH108" s="168"/>
      <c r="AI108" s="168"/>
      <c r="AN108" s="154"/>
      <c r="AO108" s="155"/>
      <c r="AP108" s="154"/>
      <c r="AQ108" s="154"/>
      <c r="AR108" s="154"/>
      <c r="AS108" s="155"/>
      <c r="AT108" s="154"/>
      <c r="AU108" s="154"/>
      <c r="AV108" s="154"/>
      <c r="AW108" s="154"/>
      <c r="AX108" s="154"/>
      <c r="AY108" s="154"/>
      <c r="BA108" s="154"/>
      <c r="BB108" s="154"/>
      <c r="BC108" s="154"/>
      <c r="BD108" s="154"/>
      <c r="BE108" s="154"/>
    </row>
    <row r="109" spans="1:57">
      <c r="I109" s="154"/>
      <c r="AB109" s="154"/>
      <c r="AC109" s="154"/>
      <c r="AD109" s="154"/>
      <c r="AE109" s="154"/>
      <c r="AF109" s="154"/>
      <c r="AG109" s="168"/>
      <c r="AH109" s="168"/>
      <c r="AI109" s="168"/>
      <c r="AN109" s="154"/>
      <c r="AO109" s="155"/>
      <c r="AP109" s="154"/>
      <c r="AQ109" s="154"/>
      <c r="AR109" s="154"/>
      <c r="AS109" s="155"/>
      <c r="AT109" s="154"/>
      <c r="AU109" s="154"/>
      <c r="AV109" s="154"/>
      <c r="AW109" s="154"/>
      <c r="AX109" s="154"/>
      <c r="AY109" s="154"/>
      <c r="BA109" s="154"/>
      <c r="BB109" s="154"/>
      <c r="BC109" s="154"/>
      <c r="BD109" s="154"/>
      <c r="BE109" s="154"/>
    </row>
    <row r="110" spans="1:57">
      <c r="I110" s="154"/>
      <c r="AB110" s="154"/>
      <c r="AC110" s="154"/>
      <c r="AD110" s="154"/>
      <c r="AE110" s="154"/>
      <c r="AF110" s="154"/>
      <c r="AG110" s="168"/>
      <c r="AH110" s="168"/>
      <c r="AI110" s="168"/>
      <c r="AN110" s="154"/>
      <c r="AO110" s="155"/>
      <c r="AP110" s="154"/>
      <c r="AQ110" s="154"/>
      <c r="AR110" s="154"/>
      <c r="AS110" s="155"/>
      <c r="AT110" s="154"/>
      <c r="AU110" s="154"/>
      <c r="AV110" s="154"/>
      <c r="AW110" s="154"/>
      <c r="AX110" s="154"/>
      <c r="AY110" s="154"/>
      <c r="BA110" s="154"/>
      <c r="BB110" s="154"/>
      <c r="BC110" s="154"/>
      <c r="BD110" s="154"/>
      <c r="BE110" s="154"/>
    </row>
    <row r="111" spans="1:57">
      <c r="I111" s="154"/>
      <c r="AB111" s="154"/>
      <c r="AC111" s="154"/>
      <c r="AD111" s="154"/>
      <c r="AE111" s="154"/>
      <c r="AF111" s="154"/>
      <c r="AG111" s="168"/>
      <c r="AH111" s="168"/>
      <c r="AI111" s="168"/>
      <c r="AN111" s="154"/>
      <c r="AO111" s="155"/>
      <c r="AP111" s="154"/>
      <c r="AQ111" s="154"/>
      <c r="AR111" s="154"/>
      <c r="AS111" s="155"/>
      <c r="AT111" s="154"/>
      <c r="AU111" s="154"/>
      <c r="AV111" s="154"/>
      <c r="AW111" s="154"/>
      <c r="AX111" s="154"/>
      <c r="AY111" s="154"/>
      <c r="BA111" s="154"/>
      <c r="BB111" s="154"/>
      <c r="BC111" s="154"/>
      <c r="BD111" s="154"/>
      <c r="BE111" s="154"/>
    </row>
    <row r="112" spans="1:57">
      <c r="I112" s="154"/>
      <c r="AB112" s="154"/>
      <c r="AC112" s="154"/>
      <c r="AD112" s="154"/>
      <c r="AE112" s="154"/>
      <c r="AF112" s="154"/>
      <c r="AG112" s="168"/>
      <c r="AH112" s="168"/>
      <c r="AI112" s="168"/>
      <c r="AN112" s="154"/>
      <c r="AO112" s="155"/>
      <c r="AP112" s="154"/>
      <c r="AQ112" s="154"/>
      <c r="AR112" s="154"/>
      <c r="AS112" s="155"/>
      <c r="AT112" s="154"/>
      <c r="AU112" s="154"/>
      <c r="AV112" s="154"/>
      <c r="AW112" s="154"/>
      <c r="AX112" s="154"/>
      <c r="AY112" s="154"/>
      <c r="BA112" s="154"/>
      <c r="BB112" s="154"/>
      <c r="BC112" s="154"/>
      <c r="BD112" s="154"/>
      <c r="BE112" s="154"/>
    </row>
    <row r="113" spans="9:57">
      <c r="I113" s="154"/>
      <c r="AB113" s="154"/>
      <c r="AC113" s="154"/>
      <c r="AD113" s="154"/>
      <c r="AE113" s="154"/>
      <c r="AF113" s="154"/>
      <c r="AG113" s="168"/>
      <c r="AH113" s="168"/>
      <c r="AI113" s="168"/>
      <c r="AN113" s="154"/>
      <c r="AO113" s="155"/>
      <c r="AP113" s="154"/>
      <c r="AQ113" s="154"/>
      <c r="AR113" s="154"/>
      <c r="AS113" s="155"/>
      <c r="AT113" s="154"/>
      <c r="AU113" s="154"/>
      <c r="AV113" s="154"/>
      <c r="AW113" s="154"/>
      <c r="AX113" s="154"/>
      <c r="AY113" s="154"/>
      <c r="BA113" s="154"/>
      <c r="BB113" s="154"/>
      <c r="BC113" s="154"/>
      <c r="BD113" s="154"/>
      <c r="BE113" s="154"/>
    </row>
    <row r="114" spans="9:57">
      <c r="I114" s="154"/>
      <c r="AB114" s="154"/>
      <c r="AC114" s="154"/>
      <c r="AD114" s="154"/>
      <c r="AE114" s="154"/>
      <c r="AF114" s="154"/>
      <c r="AG114" s="168"/>
      <c r="AH114" s="168"/>
      <c r="AI114" s="168"/>
      <c r="AN114" s="154"/>
      <c r="AO114" s="155"/>
      <c r="AP114" s="154"/>
      <c r="AQ114" s="154"/>
      <c r="AR114" s="154"/>
      <c r="AS114" s="155"/>
      <c r="AT114" s="154"/>
      <c r="AU114" s="154"/>
      <c r="AV114" s="154"/>
      <c r="AW114" s="154"/>
      <c r="AX114" s="154"/>
      <c r="AY114" s="154"/>
      <c r="BA114" s="154"/>
      <c r="BB114" s="154"/>
      <c r="BC114" s="154"/>
      <c r="BD114" s="154"/>
      <c r="BE114" s="154"/>
    </row>
    <row r="115" spans="9:57">
      <c r="I115" s="154"/>
      <c r="AB115" s="154"/>
      <c r="AC115" s="154"/>
      <c r="AD115" s="154"/>
      <c r="AE115" s="154"/>
      <c r="AF115" s="154"/>
      <c r="AG115" s="168"/>
      <c r="AH115" s="168"/>
      <c r="AI115" s="168"/>
      <c r="AN115" s="154"/>
      <c r="AO115" s="155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BA115" s="154"/>
      <c r="BB115" s="154"/>
      <c r="BC115" s="154"/>
      <c r="BD115" s="154"/>
      <c r="BE115" s="154"/>
    </row>
    <row r="116" spans="9:57">
      <c r="I116" s="154"/>
      <c r="AB116" s="154"/>
      <c r="AC116" s="154"/>
      <c r="AD116" s="154"/>
      <c r="AE116" s="154"/>
      <c r="AF116" s="154"/>
      <c r="AG116" s="168"/>
      <c r="AH116" s="168"/>
      <c r="AI116" s="168"/>
      <c r="AN116" s="154"/>
      <c r="AO116" s="155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BA116" s="154"/>
      <c r="BB116" s="154"/>
      <c r="BC116" s="154"/>
      <c r="BD116" s="154"/>
      <c r="BE116" s="154"/>
    </row>
    <row r="117" spans="9:57">
      <c r="I117" s="154"/>
      <c r="AB117" s="154"/>
      <c r="AC117" s="154"/>
      <c r="AD117" s="154"/>
      <c r="AE117" s="154"/>
      <c r="AF117" s="154"/>
      <c r="AG117" s="168"/>
      <c r="AH117" s="168"/>
      <c r="AI117" s="168"/>
      <c r="AN117" s="154"/>
      <c r="AO117" s="155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BA117" s="154"/>
      <c r="BB117" s="154"/>
      <c r="BC117" s="154"/>
      <c r="BD117" s="154"/>
      <c r="BE117" s="154"/>
    </row>
    <row r="118" spans="9:57">
      <c r="I118" s="154"/>
      <c r="AB118" s="154"/>
      <c r="AC118" s="154"/>
      <c r="AD118" s="154"/>
      <c r="AE118" s="154"/>
      <c r="AF118" s="154"/>
      <c r="AG118" s="168"/>
      <c r="AH118" s="168"/>
      <c r="AI118" s="168"/>
      <c r="AN118" s="154"/>
      <c r="AO118" s="155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BA118" s="154"/>
      <c r="BB118" s="154"/>
      <c r="BC118" s="154"/>
      <c r="BD118" s="154"/>
      <c r="BE118" s="154"/>
    </row>
    <row r="119" spans="9:57">
      <c r="I119" s="154"/>
      <c r="AB119" s="154"/>
      <c r="AC119" s="154"/>
      <c r="AD119" s="154"/>
      <c r="AE119" s="154"/>
      <c r="AF119" s="154"/>
      <c r="AG119" s="168"/>
      <c r="AH119" s="168"/>
      <c r="AI119" s="168"/>
      <c r="AN119" s="154"/>
      <c r="AO119" s="155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BA119" s="154"/>
      <c r="BB119" s="154"/>
      <c r="BC119" s="154"/>
      <c r="BD119" s="154"/>
      <c r="BE119" s="154"/>
    </row>
    <row r="120" spans="9:57">
      <c r="I120" s="154"/>
      <c r="AB120" s="154"/>
      <c r="AC120" s="154"/>
      <c r="AD120" s="154"/>
      <c r="AE120" s="154"/>
      <c r="AF120" s="154"/>
      <c r="AG120" s="168"/>
      <c r="AH120" s="168"/>
      <c r="AI120" s="168"/>
      <c r="AN120" s="154"/>
      <c r="AO120" s="155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BA120" s="154"/>
      <c r="BB120" s="154"/>
      <c r="BC120" s="154"/>
      <c r="BD120" s="154"/>
      <c r="BE120" s="154"/>
    </row>
    <row r="121" spans="9:57">
      <c r="AE121" s="155"/>
      <c r="AG121" s="173"/>
      <c r="AH121" s="173"/>
      <c r="AI121" s="173"/>
      <c r="AO121" s="155"/>
    </row>
    <row r="122" spans="9:57">
      <c r="AE122" s="155"/>
      <c r="AG122" s="173"/>
      <c r="AH122" s="173"/>
      <c r="AI122" s="173"/>
      <c r="AO122" s="155"/>
    </row>
    <row r="123" spans="9:57">
      <c r="AE123" s="155"/>
      <c r="AG123" s="173"/>
      <c r="AH123" s="173"/>
      <c r="AI123" s="173"/>
      <c r="AO123" s="155"/>
    </row>
    <row r="124" spans="9:57">
      <c r="AE124" s="155"/>
      <c r="AG124" s="173"/>
      <c r="AH124" s="173"/>
      <c r="AI124" s="173"/>
    </row>
    <row r="125" spans="9:57">
      <c r="AE125" s="155"/>
      <c r="AG125" s="173"/>
      <c r="AH125" s="173"/>
      <c r="AI125" s="173"/>
    </row>
    <row r="126" spans="9:57">
      <c r="AE126" s="155"/>
      <c r="AG126" s="173"/>
      <c r="AH126" s="173"/>
      <c r="AI126" s="173"/>
    </row>
    <row r="127" spans="9:57">
      <c r="AE127" s="155"/>
      <c r="AG127" s="173"/>
      <c r="AH127" s="173"/>
      <c r="AI127" s="173"/>
    </row>
  </sheetData>
  <sheetProtection password="82E6" sheet="1" objects="1" scenarios="1" selectLockedCells="1"/>
  <dataConsolidate/>
  <mergeCells count="28">
    <mergeCell ref="K2:K3"/>
    <mergeCell ref="L2:L3"/>
    <mergeCell ref="S2:S3"/>
    <mergeCell ref="U2:U3"/>
    <mergeCell ref="Q2:Q3"/>
    <mergeCell ref="M2:O2"/>
    <mergeCell ref="P2:P3"/>
    <mergeCell ref="AN2:AQ2"/>
    <mergeCell ref="BA2:BE2"/>
    <mergeCell ref="R2:R3"/>
    <mergeCell ref="T2:T3"/>
    <mergeCell ref="V2:V3"/>
    <mergeCell ref="AR2:AX2"/>
    <mergeCell ref="AL2:AL3"/>
    <mergeCell ref="AG2:AI2"/>
    <mergeCell ref="W2:AA2"/>
    <mergeCell ref="AB2:AF2"/>
    <mergeCell ref="AJ2:AJ3"/>
    <mergeCell ref="I1:J1"/>
    <mergeCell ref="E2:E3"/>
    <mergeCell ref="D2:D3"/>
    <mergeCell ref="A2:A3"/>
    <mergeCell ref="B2:B3"/>
    <mergeCell ref="G2:G3"/>
    <mergeCell ref="C2:C3"/>
    <mergeCell ref="I2:I3"/>
    <mergeCell ref="H2:H3"/>
    <mergeCell ref="J2:J3"/>
  </mergeCells>
  <dataValidations xWindow="1265" yWindow="309" count="30">
    <dataValidation type="list" allowBlank="1" showInputMessage="1" showErrorMessage="1" sqref="Y4:Y100 AD4:AD100">
      <formula1>INDIRECT(W4)</formula1>
    </dataValidation>
    <dataValidation type="list" allowBlank="1" showInputMessage="1" showErrorMessage="1" prompt="لتغيير القضاء، قم بافراغ البلدة" sqref="W4:W100">
      <formula1>IF($Y4="",الأقضية,INDIRECT("fakeRange"))</formula1>
    </dataValidation>
    <dataValidation type="list" allowBlank="1" showInputMessage="1" showErrorMessage="1" prompt="لتغيير القضاء، قم بافراغ البلدة" sqref="AB4:AB100">
      <formula1>IF($AD4="",اقضية_السكن,INDIRECT("fakeRange"))</formula1>
    </dataValidation>
    <dataValidation type="list" allowBlank="1" showInputMessage="1" showErrorMessage="1" prompt="لتغيير الوضع في الوظيفة، قم بافراغ نوع المستند ورقمه وتاريخه" sqref="AL4:AL100">
      <formula1>IF(AND($AJ4&lt;&gt;"",$AN4="",$AP4="",$AQ4=""),الوضع_في_الوظيفة,INDIRECT("fakeRange"))</formula1>
    </dataValidation>
    <dataValidation type="whole" allowBlank="1" showInputMessage="1" showErrorMessage="1" error="التخرج بين عمر 18 والسنة الحالية" sqref="AZ4:AZ100">
      <formula1>YEAR(P4)+18</formula1>
      <formula2>YEAR(today_date)</formula2>
    </dataValidation>
    <dataValidation type="custom" allowBlank="1" showInputMessage="1" showErrorMessage="1" error="ادخال رقم المستند فقط في حال كان المعلم في الملاك الرسمي" prompt="ادخال رقم المستند فقط في حال كان المعلم في الملاك الرسمي" sqref="AP4:AP99">
      <formula1>IF(OR(AM4=2,AM4=3,AM4=99),"error",AP4)</formula1>
    </dataValidation>
    <dataValidation type="custom" allowBlank="1" showInputMessage="1" showErrorMessage="1" sqref="AQ4:AQ99">
      <formula1>IF(OR(AM4=2,AM4=3,AM4=99),"error",AQ4)</formula1>
    </dataValidation>
    <dataValidation type="custom" allowBlank="1" showInputMessage="1" showErrorMessage="1" error="اليوم والشهر غير متطابقيين_x000a__x000a_" sqref="N4:N100 AH4:AH100">
      <formula1>IF(OR(AND(N4=4,M4=31),AND(N4=6,M4=31),AND(N4=9,M4=31),AND(N4=11,M4=31),OR(N4&lt;1,N4&gt;12),AND(N4=2,M4&gt;29)),"error",N4)</formula1>
    </dataValidation>
    <dataValidation type="custom" allowBlank="1" showInputMessage="1" showErrorMessage="1" error="الوضع العائلي اعزب _x000a_يجب الغاء عدد الاولاد_x000a__x000a_" sqref="V5:V100">
      <formula1>IF(U5=1,"error",V5)</formula1>
    </dataValidation>
    <dataValidation type="list" allowBlank="1" showInputMessage="1" showErrorMessage="1" error="التخرج بين عمر 18 والسنة الحالية" sqref="AY4:AY100">
      <formula1>لغات_اساسية</formula1>
    </dataValidation>
    <dataValidation type="list" allowBlank="1" showInputMessage="1" showErrorMessage="1" sqref="AJ4:AJ100">
      <formula1>الوظيفة_الفعلية</formula1>
    </dataValidation>
    <dataValidation type="list" allowBlank="1" showInputMessage="1" showErrorMessage="1" sqref="AR4:AR100">
      <formula1>الشهادات</formula1>
    </dataValidation>
    <dataValidation type="list" allowBlank="1" showInputMessage="1" showErrorMessage="1" sqref="AT4:AT100">
      <formula1>مصدر_الشهادة</formula1>
    </dataValidation>
    <dataValidation type="list" allowBlank="1" showInputMessage="1" showErrorMessage="1" sqref="AV4:AV100">
      <formula1>اختصاص_الشهادة</formula1>
    </dataValidation>
    <dataValidation type="list" allowBlank="1" showInputMessage="1" showErrorMessage="1" sqref="AN4:AN100">
      <formula1>مستند_التعيين</formula1>
    </dataValidation>
    <dataValidation type="whole" allowBlank="1" showInputMessage="1" showErrorMessage="1" error="مياشرة التعليم فوق 18 سنة _x000a__x000a_" sqref="AI4:AI100">
      <formula1>O4+18</formula1>
      <formula2>2017</formula2>
    </dataValidation>
    <dataValidation type="whole" allowBlank="1" showInputMessage="1" showErrorMessage="1" error="سنة التخرج اكبر من 18 سنة واصغر من السنة الحالية_x000a_" sqref="AX4:AX100">
      <formula1>O4+18</formula1>
      <formula2>2017</formula2>
    </dataValidation>
    <dataValidation type="list" allowBlank="1" showInputMessage="1" showErrorMessage="1" sqref="Q4:Q100">
      <formula1>الجنس</formula1>
    </dataValidation>
    <dataValidation type="list" allowBlank="1" showInputMessage="1" showErrorMessage="1" sqref="R4:R100">
      <formula1>الجنسية</formula1>
    </dataValidation>
    <dataValidation type="list" allowBlank="1" showInputMessage="1" showErrorMessage="1" sqref="T4:T100">
      <formula1>الوضع_العائلي</formula1>
    </dataValidation>
    <dataValidation type="custom" allowBlank="1" showInputMessage="1" showErrorMessage="1" error="رقم الهاتف من 8 ارقام" sqref="AF4:AF49">
      <formula1>IF(AF4="",TRUE,IF(OR(ISERROR(SUMPRODUCT(SEARCH(MID(AF4,ROW(INDIRECT("1:"&amp;LEN(AF4))),1),"012345678"))),LEN(AF4)&lt;&gt;8),FALSE,TRUE))</formula1>
    </dataValidation>
    <dataValidation type="whole" allowBlank="1" showInputMessage="1" showErrorMessage="1" error="اليوم بين 1 و31" sqref="AG4:AG100 M4:M100">
      <formula1>1</formula1>
      <formula2>31</formula2>
    </dataValidation>
    <dataValidation type="custom" allowBlank="1" showInputMessage="1" showErrorMessage="1" error="احرف اللغة العربية فقط" sqref="P4:P100">
      <formula1>IF(P4="",TRUE,IF(ISERROR(SUMPRODUCT(SEARCH(MID(P4,ROW(INDIRECT("1:"&amp;LEN(P4))),1),"ابتثجحخدذرزسشصضطظعغفقكلمنهويئءؤأ"))),FALSE,TRUE))</formula1>
    </dataValidation>
    <dataValidation type="custom" allowBlank="1" showInputMessage="1" showErrorMessage="1" error="احرف اللغة العربية فقط" sqref="C4:E49 F4:F100">
      <formula1>IF(C4="",TRUE,IF(ISERROR(SUMPRODUCT(SEARCH(MID(C4,ROW(INDIRECT("1:"&amp;LEN(C4))),1),"ةى آابتثجحخدذرزسشصضطظعغفقكلمنهويئءؤأ"))),FALSE,TRUE))</formula1>
    </dataValidation>
    <dataValidation type="whole" allowBlank="1" showInputMessage="1" showErrorMessage="1" error="ارقام فقط" sqref="K4:K100">
      <formula1>0</formula1>
      <formula2>999999999</formula2>
    </dataValidation>
    <dataValidation type="custom" allowBlank="1" showInputMessage="1" showErrorMessage="1" error="احرف اللغة العربية فقط" sqref="I4:J49">
      <formula1>IF(I4="",TRUE,IF(ISERROR(SUMPRODUCT(SEARCH(MID(I4,ROW(INDIRECT("1:"&amp;LEN(I4))),1)," ةى آابتثجحخدذرزسشصضطظعغفقكلمنهويئءؤأ "))),FALSE,TRUE))</formula1>
    </dataValidation>
    <dataValidation type="whole" allowBlank="1" showInputMessage="1" showErrorMessage="1" error="العمر بين 18 و 80 سنة_x000a__x000a_" sqref="O4:O100">
      <formula1>1945</formula1>
      <formula2>1999</formula2>
    </dataValidation>
    <dataValidation type="custom" allowBlank="1" showInputMessage="1" showErrorMessage="1" error="الوضع العائلي اعزب _x000a_يجب الغاء عدد الاولاد_x000a__x000a_" sqref="V4">
      <formula1>IF(U4=1,"error",V4)</formula1>
    </dataValidation>
    <dataValidation type="whole" allowBlank="1" showInputMessage="1" showErrorMessage="1" error="مجموع عدد الساعات الغير تعليمية يجب ان لا يتجاوز 35 ساعة_x000a_" sqref="BE4:BE100">
      <formula1>0</formula1>
      <formula2>35</formula2>
    </dataValidation>
    <dataValidation type="custom" allowBlank="1" showInputMessage="1" showErrorMessage="1" error="مجموع عدد الساعات الغير تعليمية يجب ان لا يتجاوز 35 ساعة" sqref="BC4:BC100">
      <formula1>IF((BA4+BC4)&gt;35,"error",BC4)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265" yWindow="309" count="4">
        <x14:dataValidation type="list" allowBlank="1" showInputMessage="1" showErrorMessage="1">
          <x14:formula1>
            <xm:f>parameters!$U$5:$U$318</xm:f>
          </x14:formula1>
          <xm:sqref>A4</xm:sqref>
        </x14:dataValidation>
        <x14:dataValidation type="whole" operator="lessThan" allowBlank="1" showInputMessage="1" showErrorMessage="1">
          <x14:formula1>
            <xm:f>parameters!$W$55</xm:f>
          </x14:formula1>
          <xm:sqref>BB4:BB49</xm:sqref>
        </x14:dataValidation>
        <x14:dataValidation type="whole" allowBlank="1" showInputMessage="1" showErrorMessage="1">
          <x14:formula1>
            <xm:f>0</xm:f>
          </x14:formula1>
          <x14:formula2>
            <xm:f>parameters!$W$5</xm:f>
          </x14:formula2>
          <xm:sqref>AW4:AZ100</xm:sqref>
        </x14:dataValidation>
        <x14:dataValidation type="list" allowBlank="1" showInputMessage="1" showErrorMessage="1">
          <x14:formula1>
            <xm:f>parameters!$U$5:$U$21</xm:f>
          </x14:formula1>
          <xm:sqref>A4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V2612"/>
  <sheetViews>
    <sheetView rightToLeft="1" workbookViewId="0">
      <pane ySplit="1" topLeftCell="A2" activePane="bottomLeft" state="frozen"/>
      <selection pane="bottomLeft" activeCell="I2" sqref="I2"/>
    </sheetView>
  </sheetViews>
  <sheetFormatPr defaultRowHeight="15"/>
  <cols>
    <col min="1" max="1" width="22" style="67" customWidth="1"/>
    <col min="2" max="2" width="15.85546875" hidden="1" customWidth="1"/>
    <col min="3" max="3" width="25.42578125" style="67" customWidth="1"/>
    <col min="4" max="4" width="17.85546875" hidden="1" customWidth="1"/>
    <col min="5" max="5" width="21.85546875" style="67" customWidth="1"/>
    <col min="6" max="6" width="12.85546875" hidden="1" customWidth="1"/>
    <col min="7" max="7" width="16.28515625" style="67" customWidth="1"/>
    <col min="8" max="8" width="8.28515625" hidden="1" customWidth="1"/>
    <col min="9" max="9" width="13.42578125" style="67" customWidth="1"/>
    <col min="10" max="10" width="18.28515625" style="91" hidden="1" customWidth="1"/>
    <col min="11" max="11" width="4.28515625" style="91" hidden="1" customWidth="1"/>
    <col min="12" max="12" width="11.140625" style="91" hidden="1" customWidth="1"/>
    <col min="13" max="13" width="14.140625" style="91" hidden="1" customWidth="1"/>
    <col min="14" max="14" width="9" style="91" hidden="1" customWidth="1"/>
    <col min="15" max="19" width="9" customWidth="1"/>
    <col min="57" max="71" width="0" hidden="1" customWidth="1"/>
    <col min="73" max="74" width="0" hidden="1" customWidth="1"/>
  </cols>
  <sheetData>
    <row r="1" spans="1:74" ht="15.75" thickBot="1">
      <c r="A1" s="77" t="s">
        <v>6425</v>
      </c>
      <c r="B1" s="65"/>
      <c r="C1" s="77" t="s">
        <v>6426</v>
      </c>
      <c r="D1" s="65"/>
      <c r="E1" s="77" t="s">
        <v>6427</v>
      </c>
      <c r="F1" s="65"/>
      <c r="G1" s="77" t="s">
        <v>6428</v>
      </c>
      <c r="H1" s="65"/>
      <c r="I1" s="77" t="s">
        <v>6429</v>
      </c>
      <c r="L1" s="91" t="s">
        <v>6593</v>
      </c>
      <c r="M1" s="91" t="s">
        <v>6594</v>
      </c>
      <c r="BE1" s="94"/>
      <c r="BF1" s="94"/>
      <c r="BG1" s="94"/>
      <c r="BH1" s="94"/>
      <c r="BI1" s="94"/>
      <c r="BJ1" s="94"/>
      <c r="BL1" s="257" t="s">
        <v>6588</v>
      </c>
      <c r="BM1" s="257"/>
    </row>
    <row r="2" spans="1:74">
      <c r="A2" s="92"/>
      <c r="B2" s="91" t="str">
        <f t="shared" ref="B2:B65" si="0">IFERROR(VLOOKUP(A2,PROF_NAMES_CODE,3,FALSE),"")</f>
        <v/>
      </c>
      <c r="D2" t="str">
        <f t="shared" ref="D2:D65" si="1">IFERROR(VLOOKUP(C2,PARAM_CLASSES,2,FALSE),"")</f>
        <v/>
      </c>
      <c r="F2" s="91" t="str">
        <f t="shared" ref="F2:F65" si="2">IFERROR(VLOOKUP(E2,PARAM_MATIERE,2,FALSE),"")</f>
        <v/>
      </c>
      <c r="H2" s="91" t="str">
        <f t="shared" ref="H2:H65" si="3">IFERROR(VLOOKUP(G2,PARAM_LANGUE,2,FALSE),"")</f>
        <v/>
      </c>
      <c r="I2" s="92"/>
      <c r="J2" s="114" t="str">
        <f>IFERROR(IF(H2&lt;&gt;"",IF(OR(H2=2,H2=3),IF(N2&lt;&gt;H2,"هذه اللغة لا يتقنها المعلم",""),""),""),"")</f>
        <v/>
      </c>
      <c r="L2" s="91" t="str">
        <f>المعلمون!F4</f>
        <v xml:space="preserve">  </v>
      </c>
      <c r="M2" s="91" t="str">
        <f>المعلمون!AZ4</f>
        <v/>
      </c>
      <c r="N2" s="91" t="e">
        <f>VLOOKUP(A2,$L$2:$M$11,2,FALSE)</f>
        <v>#N/A</v>
      </c>
      <c r="BE2" s="100" t="str">
        <f>IFERROR(VLOOKUP(ROWS(BE$2:$BE2),$BG$2:$BI$1001,3,0),"")</f>
        <v/>
      </c>
      <c r="BF2" s="100" t="str">
        <f>IFERROR(VLOOKUP(ROWS(BF$2:$BF2),$BG$2:$BI$1001,2,0),"")</f>
        <v/>
      </c>
      <c r="BG2" s="96">
        <f>IF(ISNUMBER(SEARCH("نعم",BJ2)),MAX($BG$1:BG1)+1,0)</f>
        <v>1</v>
      </c>
      <c r="BH2" s="95" t="str">
        <f>IF(C2=0,"",C2)</f>
        <v/>
      </c>
      <c r="BI2" s="95" t="str">
        <f>D2</f>
        <v/>
      </c>
      <c r="BJ2" s="95" t="str">
        <f>IF(COUNTIF( BH$2:BH2, BH2 )=1,"نعم","كلا")</f>
        <v>نعم</v>
      </c>
      <c r="BL2" s="105" t="str">
        <f t="shared" ref="BL2:BL20" si="4">VLOOKUP(BM2,$BE$2:$BF$20,2,FALSE)</f>
        <v/>
      </c>
      <c r="BM2" s="106" t="str">
        <f t="shared" ref="BM2:BM20" si="5">IFERROR(SMALL($BE$2:$BE$20,BN2),"")</f>
        <v/>
      </c>
      <c r="BN2" s="94">
        <v>1</v>
      </c>
      <c r="BO2" s="101" t="str">
        <f>IF(OR($BM2=11,$BM2=12,$BM2=13,$BM2=21),$BL2,"")</f>
        <v/>
      </c>
      <c r="BP2" s="101" t="str">
        <f>IF(OR($BM2=11,$BM2=12,$BM2=13,$BM2=21),$BM2,"")</f>
        <v/>
      </c>
      <c r="BR2" s="101" t="str">
        <f>IF(OR($BM2=11,$BM2=12,$BM2=13),$BL2,"")</f>
        <v/>
      </c>
      <c r="BS2" s="101" t="str">
        <f>IF(OR($BM2=11,$BM2=12,$BM2=13),$BM2,"")</f>
        <v/>
      </c>
      <c r="BU2" s="91" t="str">
        <f>IF($BM2=21,$BL2,"")</f>
        <v/>
      </c>
      <c r="BV2" s="91" t="str">
        <f>IF($BM2=21,$BM2,"")</f>
        <v/>
      </c>
    </row>
    <row r="3" spans="1:74">
      <c r="B3" s="91" t="str">
        <f t="shared" si="0"/>
        <v/>
      </c>
      <c r="D3" s="91" t="str">
        <f t="shared" si="1"/>
        <v/>
      </c>
      <c r="F3" s="91" t="str">
        <f t="shared" si="2"/>
        <v/>
      </c>
      <c r="H3" s="91" t="str">
        <f t="shared" si="3"/>
        <v/>
      </c>
      <c r="I3" s="92"/>
      <c r="J3" s="114" t="str">
        <f t="shared" ref="J3:J65" si="6">IFERROR(IF(H3&lt;&gt;"",IF(N3&lt;&gt;9,IF(N3&lt;&gt;H3,"هذه اللغة لا يتقنها المعلم",""),""),""),"")</f>
        <v/>
      </c>
      <c r="L3" s="91" t="str">
        <f>المعلمون!F5</f>
        <v xml:space="preserve">  </v>
      </c>
      <c r="M3" s="91" t="str">
        <f>المعلمون!AZ5</f>
        <v/>
      </c>
      <c r="N3" s="91" t="e">
        <f t="shared" ref="N3:N28" si="7">VLOOKUP(A3,$L$2:$M$11,2,FALSE)</f>
        <v>#N/A</v>
      </c>
      <c r="BE3" s="98" t="str">
        <f>IFERROR(VLOOKUP(ROWS(BE$2:$BE3),$BG$2:$BI$1001,3,0),"")</f>
        <v/>
      </c>
      <c r="BF3" s="98" t="str">
        <f>IFERROR(VLOOKUP(ROWS(BF$2:$BF3),$BG$2:$BI$1001,2,0),"")</f>
        <v/>
      </c>
      <c r="BG3" s="96">
        <f>IF(ISNUMBER(SEARCH("نعم",BJ3)),MAX($BG$1:BG2)+1,0)</f>
        <v>0</v>
      </c>
      <c r="BH3" s="95" t="str">
        <f t="shared" ref="BH3:BH66" si="8">IF(C3=0,"",C3)</f>
        <v/>
      </c>
      <c r="BI3" s="95" t="str">
        <f t="shared" ref="BI3:BI66" si="9">D3</f>
        <v/>
      </c>
      <c r="BJ3" s="95" t="str">
        <f>IF(COUNTIF( BH$2:BH3, BH3 )=1,"نعم","كلا")</f>
        <v>كلا</v>
      </c>
      <c r="BK3" s="91"/>
      <c r="BL3" s="102" t="str">
        <f t="shared" si="4"/>
        <v/>
      </c>
      <c r="BM3" s="101" t="str">
        <f t="shared" si="5"/>
        <v/>
      </c>
      <c r="BN3" s="94">
        <v>2</v>
      </c>
      <c r="BO3" s="101" t="str">
        <f>IF(OR($BM3=11,$BM3=12,$BM3=13,$BM3=21),$BL3,"")</f>
        <v/>
      </c>
      <c r="BP3" s="101" t="str">
        <f>IF(OR($BM3=11,$BM3=12,$BM3=13,$BM3=21),$BM3,"")</f>
        <v/>
      </c>
      <c r="BR3" s="101" t="str">
        <f>IF(OR($BM3=11,$BM3=12,$BM3=13),$BL3,"")</f>
        <v/>
      </c>
      <c r="BS3" s="101" t="str">
        <f>IF(OR($BM3=11,$BM3=12,$BM3=13),$BM3,"")</f>
        <v/>
      </c>
      <c r="BU3" s="91" t="str">
        <f>IF($BM3=21,$BL3,"")</f>
        <v/>
      </c>
      <c r="BV3" s="91" t="str">
        <f>IF($BM3=21,$BM3,"")</f>
        <v/>
      </c>
    </row>
    <row r="4" spans="1:74">
      <c r="B4" s="91" t="str">
        <f t="shared" si="0"/>
        <v/>
      </c>
      <c r="D4" s="91" t="str">
        <f t="shared" si="1"/>
        <v/>
      </c>
      <c r="F4" s="91" t="str">
        <f t="shared" si="2"/>
        <v/>
      </c>
      <c r="H4" s="91" t="str">
        <f t="shared" si="3"/>
        <v/>
      </c>
      <c r="I4" s="92"/>
      <c r="J4" s="114" t="str">
        <f t="shared" si="6"/>
        <v/>
      </c>
      <c r="L4" s="91" t="str">
        <f>المعلمون!F6</f>
        <v xml:space="preserve">  </v>
      </c>
      <c r="M4" s="91" t="str">
        <f>المعلمون!AZ6</f>
        <v/>
      </c>
      <c r="N4" s="91" t="e">
        <f t="shared" si="7"/>
        <v>#N/A</v>
      </c>
      <c r="BE4" s="98" t="str">
        <f>IFERROR(VLOOKUP(ROWS(BE$2:$BE4),$BG$2:$BI$1001,3,0),"")</f>
        <v/>
      </c>
      <c r="BF4" s="98" t="str">
        <f>IFERROR(VLOOKUP(ROWS(BF$2:$BF4),$BG$2:$BI$1001,2,0),"")</f>
        <v/>
      </c>
      <c r="BG4" s="96">
        <f>IF(ISNUMBER(SEARCH("نعم",BJ4)),MAX($BG$1:BG3)+1,0)</f>
        <v>0</v>
      </c>
      <c r="BH4" s="95" t="str">
        <f t="shared" si="8"/>
        <v/>
      </c>
      <c r="BI4" s="95" t="str">
        <f t="shared" si="9"/>
        <v/>
      </c>
      <c r="BJ4" s="95" t="str">
        <f>IF(COUNTIF( BH$2:BH4, BH4 )=1,"نعم","كلا")</f>
        <v>كلا</v>
      </c>
      <c r="BK4" s="91"/>
      <c r="BL4" s="102" t="str">
        <f t="shared" si="4"/>
        <v/>
      </c>
      <c r="BM4" s="101" t="str">
        <f t="shared" si="5"/>
        <v/>
      </c>
      <c r="BN4" s="94">
        <v>3</v>
      </c>
      <c r="BO4" s="101" t="str">
        <f>IF(OR($BM4=11,$BM4=12,$BM4=13,$BM4=21),$BL4,"")</f>
        <v/>
      </c>
      <c r="BP4" s="101" t="str">
        <f>IF(OR($BM4=11,$BM4=12,$BM4=13,$BM4=21),$BM4,"")</f>
        <v/>
      </c>
      <c r="BR4" s="91" t="str">
        <f>IF(OR($BM4=11,$BM4=12,$BM4=13),$BL4,"")</f>
        <v/>
      </c>
      <c r="BS4" s="91" t="str">
        <f>IF(OR($BM4=11,$BM4=12,$BM4=13),$BM4,"")</f>
        <v/>
      </c>
      <c r="BU4" s="101" t="str">
        <f>IF($BM4=21,$BL4,"")</f>
        <v/>
      </c>
      <c r="BV4" s="101" t="str">
        <f>IF($BM4=21,$BM4,"")</f>
        <v/>
      </c>
    </row>
    <row r="5" spans="1:74">
      <c r="B5" s="91" t="str">
        <f t="shared" si="0"/>
        <v/>
      </c>
      <c r="D5" s="91" t="str">
        <f t="shared" si="1"/>
        <v/>
      </c>
      <c r="F5" s="91" t="str">
        <f t="shared" si="2"/>
        <v/>
      </c>
      <c r="H5" s="91" t="str">
        <f t="shared" si="3"/>
        <v/>
      </c>
      <c r="I5" s="92"/>
      <c r="J5" s="114" t="str">
        <f t="shared" si="6"/>
        <v/>
      </c>
      <c r="L5" s="91" t="str">
        <f>المعلمون!F7</f>
        <v xml:space="preserve">  </v>
      </c>
      <c r="M5" s="91" t="str">
        <f>المعلمون!AZ7</f>
        <v/>
      </c>
      <c r="N5" s="91" t="e">
        <f t="shared" si="7"/>
        <v>#N/A</v>
      </c>
      <c r="BE5" s="98" t="str">
        <f>IFERROR(VLOOKUP(ROWS(BE$2:$BE5),$BG$2:$BI$1001,3,0),"")</f>
        <v/>
      </c>
      <c r="BF5" s="98" t="str">
        <f>IFERROR(VLOOKUP(ROWS(BF$2:$BF5),$BG$2:$BI$1001,2,0),"")</f>
        <v/>
      </c>
      <c r="BG5" s="96">
        <f>IF(ISNUMBER(SEARCH("نعم",BJ5)),MAX($BG$1:BG4)+1,0)</f>
        <v>0</v>
      </c>
      <c r="BH5" s="95" t="str">
        <f t="shared" si="8"/>
        <v/>
      </c>
      <c r="BI5" s="95" t="str">
        <f t="shared" si="9"/>
        <v/>
      </c>
      <c r="BJ5" s="95" t="str">
        <f>IF(COUNTIF( BH$2:BH5, BH5 )=1,"نعم","كلا")</f>
        <v>كلا</v>
      </c>
      <c r="BK5" s="91"/>
      <c r="BL5" s="102" t="str">
        <f t="shared" si="4"/>
        <v/>
      </c>
      <c r="BM5" s="101" t="str">
        <f t="shared" si="5"/>
        <v/>
      </c>
      <c r="BN5" s="94">
        <v>4</v>
      </c>
      <c r="BO5" s="91" t="str">
        <f>IF(OR($BM5=11,$BM5=12,$BM5=13,$BM5=21),$BL5,"")</f>
        <v/>
      </c>
      <c r="BP5" s="91" t="str">
        <f>IF(OR($BM5=11,$BM5=12,$BM5=13,$BM5=21),$BM5,"")</f>
        <v/>
      </c>
      <c r="BU5" s="91" t="str">
        <f>IF($BM5=21,$BL5,"")</f>
        <v/>
      </c>
      <c r="BV5" s="91" t="str">
        <f>IF($BM5=21,$BM5,"")</f>
        <v/>
      </c>
    </row>
    <row r="6" spans="1:74">
      <c r="B6" s="91" t="str">
        <f t="shared" si="0"/>
        <v/>
      </c>
      <c r="D6" s="91" t="str">
        <f t="shared" si="1"/>
        <v/>
      </c>
      <c r="F6" s="91" t="str">
        <f t="shared" si="2"/>
        <v/>
      </c>
      <c r="H6" s="91" t="str">
        <f t="shared" si="3"/>
        <v/>
      </c>
      <c r="I6" s="92"/>
      <c r="J6" s="114" t="str">
        <f t="shared" si="6"/>
        <v/>
      </c>
      <c r="L6" s="91" t="str">
        <f>المعلمون!F8</f>
        <v xml:space="preserve">  </v>
      </c>
      <c r="M6" s="91" t="str">
        <f>المعلمون!AZ8</f>
        <v/>
      </c>
      <c r="N6" s="91" t="e">
        <f t="shared" si="7"/>
        <v>#N/A</v>
      </c>
      <c r="BE6" s="98" t="str">
        <f>IFERROR(VLOOKUP(ROWS(BE$2:$BE6),$BG$2:$BI$1001,3,0),"")</f>
        <v/>
      </c>
      <c r="BF6" s="98" t="str">
        <f>IFERROR(VLOOKUP(ROWS(BF$2:$BF6),$BG$2:$BI$1001,2,0),"")</f>
        <v/>
      </c>
      <c r="BG6" s="96">
        <f>IF(ISNUMBER(SEARCH("نعم",BJ6)),MAX($BG$1:BG5)+1,0)</f>
        <v>0</v>
      </c>
      <c r="BH6" s="95" t="str">
        <f t="shared" si="8"/>
        <v/>
      </c>
      <c r="BI6" s="95" t="str">
        <f t="shared" si="9"/>
        <v/>
      </c>
      <c r="BJ6" s="95" t="str">
        <f>IF(COUNTIF( BH$2:BH6, BH6 )=1,"نعم","كلا")</f>
        <v>كلا</v>
      </c>
      <c r="BK6" s="91"/>
      <c r="BL6" s="102" t="str">
        <f t="shared" si="4"/>
        <v/>
      </c>
      <c r="BM6" s="101" t="str">
        <f t="shared" si="5"/>
        <v/>
      </c>
      <c r="BN6" s="94">
        <v>5</v>
      </c>
    </row>
    <row r="7" spans="1:74">
      <c r="B7" s="91" t="str">
        <f t="shared" si="0"/>
        <v/>
      </c>
      <c r="D7" s="91" t="str">
        <f t="shared" si="1"/>
        <v/>
      </c>
      <c r="F7" s="91" t="str">
        <f t="shared" si="2"/>
        <v/>
      </c>
      <c r="H7" s="91" t="str">
        <f t="shared" si="3"/>
        <v/>
      </c>
      <c r="I7" s="92"/>
      <c r="J7" s="114" t="str">
        <f t="shared" si="6"/>
        <v/>
      </c>
      <c r="L7" s="91" t="str">
        <f>المعلمون!F9</f>
        <v xml:space="preserve">  </v>
      </c>
      <c r="M7" s="91" t="str">
        <f>المعلمون!AZ9</f>
        <v/>
      </c>
      <c r="N7" s="91" t="e">
        <f t="shared" si="7"/>
        <v>#N/A</v>
      </c>
      <c r="BE7" s="98" t="str">
        <f>IFERROR(VLOOKUP(ROWS(BE$2:$BE7),$BG$2:$BI$1001,3,0),"")</f>
        <v/>
      </c>
      <c r="BF7" s="98" t="str">
        <f>IFERROR(VLOOKUP(ROWS(BF$2:$BF7),$BG$2:$BI$1001,2,0),"")</f>
        <v/>
      </c>
      <c r="BG7" s="96">
        <f>IF(ISNUMBER(SEARCH("نعم",BJ7)),MAX($BG$1:BG6)+1,0)</f>
        <v>0</v>
      </c>
      <c r="BH7" s="95" t="str">
        <f t="shared" si="8"/>
        <v/>
      </c>
      <c r="BI7" s="95" t="str">
        <f t="shared" si="9"/>
        <v/>
      </c>
      <c r="BJ7" s="95" t="str">
        <f>IF(COUNTIF( BH$2:BH7, BH7 )=1,"نعم","كلا")</f>
        <v>كلا</v>
      </c>
      <c r="BK7" s="91"/>
      <c r="BL7" s="102" t="str">
        <f t="shared" si="4"/>
        <v/>
      </c>
      <c r="BM7" s="101" t="str">
        <f t="shared" si="5"/>
        <v/>
      </c>
      <c r="BN7" s="94">
        <v>6</v>
      </c>
    </row>
    <row r="8" spans="1:74">
      <c r="B8" s="91" t="str">
        <f t="shared" si="0"/>
        <v/>
      </c>
      <c r="D8" s="91" t="str">
        <f t="shared" si="1"/>
        <v/>
      </c>
      <c r="F8" s="91" t="str">
        <f t="shared" si="2"/>
        <v/>
      </c>
      <c r="H8" s="91" t="str">
        <f t="shared" si="3"/>
        <v/>
      </c>
      <c r="I8" s="92"/>
      <c r="J8" s="114" t="str">
        <f t="shared" si="6"/>
        <v/>
      </c>
      <c r="L8" s="91" t="str">
        <f>المعلمون!F10</f>
        <v xml:space="preserve">  </v>
      </c>
      <c r="M8" s="91" t="str">
        <f>المعلمون!AZ10</f>
        <v/>
      </c>
      <c r="N8" s="91" t="e">
        <f t="shared" si="7"/>
        <v>#N/A</v>
      </c>
      <c r="BE8" s="98" t="str">
        <f>IFERROR(VLOOKUP(ROWS(BE$2:$BE8),$BG$2:$BI$1001,3,0),"")</f>
        <v/>
      </c>
      <c r="BF8" s="98" t="str">
        <f>IFERROR(VLOOKUP(ROWS(BF$2:$BF8),$BG$2:$BI$1001,2,0),"")</f>
        <v/>
      </c>
      <c r="BG8" s="96">
        <f>IF(ISNUMBER(SEARCH("نعم",BJ8)),MAX($BG$1:BG7)+1,0)</f>
        <v>0</v>
      </c>
      <c r="BH8" s="95" t="str">
        <f t="shared" si="8"/>
        <v/>
      </c>
      <c r="BI8" s="95" t="str">
        <f t="shared" si="9"/>
        <v/>
      </c>
      <c r="BJ8" s="95" t="str">
        <f>IF(COUNTIF( BH$2:BH8, BH8 )=1,"نعم","كلا")</f>
        <v>كلا</v>
      </c>
      <c r="BK8" s="91"/>
      <c r="BL8" s="102" t="str">
        <f t="shared" si="4"/>
        <v/>
      </c>
      <c r="BM8" s="101" t="str">
        <f t="shared" si="5"/>
        <v/>
      </c>
      <c r="BN8" s="94">
        <v>7</v>
      </c>
    </row>
    <row r="9" spans="1:74">
      <c r="B9" s="91" t="str">
        <f t="shared" si="0"/>
        <v/>
      </c>
      <c r="D9" s="91" t="str">
        <f t="shared" si="1"/>
        <v/>
      </c>
      <c r="F9" s="91" t="str">
        <f t="shared" si="2"/>
        <v/>
      </c>
      <c r="H9" s="91" t="str">
        <f t="shared" si="3"/>
        <v/>
      </c>
      <c r="I9" s="92"/>
      <c r="J9" s="114" t="str">
        <f t="shared" si="6"/>
        <v/>
      </c>
      <c r="L9" s="91" t="str">
        <f>المعلمون!F11</f>
        <v xml:space="preserve">  </v>
      </c>
      <c r="M9" s="91" t="str">
        <f>المعلمون!AZ11</f>
        <v/>
      </c>
      <c r="N9" s="91" t="e">
        <f t="shared" si="7"/>
        <v>#N/A</v>
      </c>
      <c r="BE9" s="98" t="str">
        <f>IFERROR(VLOOKUP(ROWS(BE$2:$BE9),$BG$2:$BI$1001,3,0),"")</f>
        <v/>
      </c>
      <c r="BF9" s="98" t="str">
        <f>IFERROR(VLOOKUP(ROWS(BF$2:$BF9),$BG$2:$BI$1001,2,0),"")</f>
        <v/>
      </c>
      <c r="BG9" s="96">
        <f>IF(ISNUMBER(SEARCH("نعم",BJ9)),MAX($BG$1:BG8)+1,0)</f>
        <v>0</v>
      </c>
      <c r="BH9" s="95" t="str">
        <f t="shared" si="8"/>
        <v/>
      </c>
      <c r="BI9" s="95" t="str">
        <f t="shared" si="9"/>
        <v/>
      </c>
      <c r="BJ9" s="95" t="str">
        <f>IF(COUNTIF( BH$2:BH9, BH9 )=1,"نعم","كلا")</f>
        <v>كلا</v>
      </c>
      <c r="BK9" s="91"/>
      <c r="BL9" s="102" t="str">
        <f t="shared" si="4"/>
        <v/>
      </c>
      <c r="BM9" s="101" t="str">
        <f t="shared" si="5"/>
        <v/>
      </c>
      <c r="BN9" s="94">
        <v>8</v>
      </c>
    </row>
    <row r="10" spans="1:74">
      <c r="B10" s="91" t="str">
        <f t="shared" si="0"/>
        <v/>
      </c>
      <c r="D10" s="91" t="str">
        <f t="shared" si="1"/>
        <v/>
      </c>
      <c r="F10" s="91" t="str">
        <f t="shared" si="2"/>
        <v/>
      </c>
      <c r="H10" s="91" t="str">
        <f t="shared" si="3"/>
        <v/>
      </c>
      <c r="I10" s="92"/>
      <c r="J10" s="114" t="str">
        <f t="shared" si="6"/>
        <v/>
      </c>
      <c r="L10" s="91" t="str">
        <f>المعلمون!F12</f>
        <v xml:space="preserve">  </v>
      </c>
      <c r="M10" s="91" t="str">
        <f>المعلمون!AZ12</f>
        <v/>
      </c>
      <c r="N10" s="91" t="e">
        <f t="shared" si="7"/>
        <v>#N/A</v>
      </c>
      <c r="BE10" s="98" t="str">
        <f>IFERROR(VLOOKUP(ROWS(BE$2:$BE10),$BG$2:$BI$1001,3,0),"")</f>
        <v/>
      </c>
      <c r="BF10" s="98" t="str">
        <f>IFERROR(VLOOKUP(ROWS(BF$2:$BF10),$BG$2:$BI$1001,2,0),"")</f>
        <v/>
      </c>
      <c r="BG10" s="96">
        <f>IF(ISNUMBER(SEARCH("نعم",BJ10)),MAX($BG$1:BG9)+1,0)</f>
        <v>0</v>
      </c>
      <c r="BH10" s="95" t="str">
        <f t="shared" si="8"/>
        <v/>
      </c>
      <c r="BI10" s="95" t="str">
        <f t="shared" si="9"/>
        <v/>
      </c>
      <c r="BJ10" s="95" t="str">
        <f>IF(COUNTIF( BH$2:BH10, BH10 )=1,"نعم","كلا")</f>
        <v>كلا</v>
      </c>
      <c r="BK10" s="91"/>
      <c r="BL10" s="102" t="str">
        <f t="shared" si="4"/>
        <v/>
      </c>
      <c r="BM10" s="101" t="str">
        <f t="shared" si="5"/>
        <v/>
      </c>
      <c r="BN10" s="94">
        <v>9</v>
      </c>
    </row>
    <row r="11" spans="1:74">
      <c r="B11" s="91" t="str">
        <f t="shared" si="0"/>
        <v/>
      </c>
      <c r="D11" s="91" t="str">
        <f t="shared" si="1"/>
        <v/>
      </c>
      <c r="F11" s="91" t="str">
        <f t="shared" si="2"/>
        <v/>
      </c>
      <c r="H11" s="91" t="str">
        <f t="shared" si="3"/>
        <v/>
      </c>
      <c r="I11" s="92"/>
      <c r="J11" s="114" t="str">
        <f t="shared" si="6"/>
        <v/>
      </c>
      <c r="L11" s="91" t="str">
        <f>المعلمون!F13</f>
        <v xml:space="preserve">  </v>
      </c>
      <c r="M11" s="91" t="str">
        <f>المعلمون!AZ13</f>
        <v/>
      </c>
      <c r="N11" s="91" t="e">
        <f t="shared" si="7"/>
        <v>#N/A</v>
      </c>
      <c r="BE11" s="98" t="str">
        <f>IFERROR(VLOOKUP(ROWS(BE$2:$BE11),$BG$2:$BI$1001,3,0),"")</f>
        <v/>
      </c>
      <c r="BF11" s="98" t="str">
        <f>IFERROR(VLOOKUP(ROWS(BF$2:$BF11),$BG$2:$BI$1001,2,0),"")</f>
        <v/>
      </c>
      <c r="BG11" s="96">
        <f>IF(ISNUMBER(SEARCH("نعم",BJ11)),MAX($BG$1:BG10)+1,0)</f>
        <v>0</v>
      </c>
      <c r="BH11" s="95" t="str">
        <f t="shared" si="8"/>
        <v/>
      </c>
      <c r="BI11" s="95" t="str">
        <f t="shared" si="9"/>
        <v/>
      </c>
      <c r="BJ11" s="95" t="str">
        <f>IF(COUNTIF( BH$2:BH11, BH11 )=1,"نعم","كلا")</f>
        <v>كلا</v>
      </c>
      <c r="BK11" s="91"/>
      <c r="BL11" s="102" t="str">
        <f t="shared" si="4"/>
        <v/>
      </c>
      <c r="BM11" s="101" t="str">
        <f t="shared" si="5"/>
        <v/>
      </c>
      <c r="BN11" s="94">
        <v>10</v>
      </c>
    </row>
    <row r="12" spans="1:74">
      <c r="B12" s="91" t="str">
        <f t="shared" si="0"/>
        <v/>
      </c>
      <c r="D12" s="91" t="str">
        <f t="shared" si="1"/>
        <v/>
      </c>
      <c r="F12" s="91" t="str">
        <f t="shared" si="2"/>
        <v/>
      </c>
      <c r="H12" s="91" t="str">
        <f t="shared" si="3"/>
        <v/>
      </c>
      <c r="I12" s="92"/>
      <c r="J12" s="114" t="str">
        <f t="shared" si="6"/>
        <v/>
      </c>
      <c r="L12" s="91" t="str">
        <f>المعلمون!F14</f>
        <v xml:space="preserve">  </v>
      </c>
      <c r="M12" s="91" t="str">
        <f>المعلمون!AZ14</f>
        <v/>
      </c>
      <c r="N12" s="91" t="e">
        <f t="shared" si="7"/>
        <v>#N/A</v>
      </c>
      <c r="BE12" s="98" t="str">
        <f>IFERROR(VLOOKUP(ROWS(BE$2:$BE12),$BG$2:$BI$1001,3,0),"")</f>
        <v/>
      </c>
      <c r="BF12" s="98" t="str">
        <f>IFERROR(VLOOKUP(ROWS(BF$2:$BF12),$BG$2:$BI$1001,2,0),"")</f>
        <v/>
      </c>
      <c r="BG12" s="96">
        <f>IF(ISNUMBER(SEARCH("نعم",BJ12)),MAX($BG$1:BG11)+1,0)</f>
        <v>0</v>
      </c>
      <c r="BH12" s="95" t="str">
        <f t="shared" si="8"/>
        <v/>
      </c>
      <c r="BI12" s="95" t="str">
        <f t="shared" si="9"/>
        <v/>
      </c>
      <c r="BJ12" s="95" t="str">
        <f>IF(COUNTIF( BH$2:BH12, BH12 )=1,"نعم","كلا")</f>
        <v>كلا</v>
      </c>
      <c r="BK12" s="91"/>
      <c r="BL12" s="102" t="str">
        <f t="shared" si="4"/>
        <v/>
      </c>
      <c r="BM12" s="101" t="str">
        <f t="shared" si="5"/>
        <v/>
      </c>
      <c r="BN12" s="94">
        <v>11</v>
      </c>
    </row>
    <row r="13" spans="1:74">
      <c r="B13" s="91" t="str">
        <f t="shared" si="0"/>
        <v/>
      </c>
      <c r="D13" s="91" t="str">
        <f t="shared" si="1"/>
        <v/>
      </c>
      <c r="F13" s="91" t="str">
        <f t="shared" si="2"/>
        <v/>
      </c>
      <c r="H13" s="91" t="str">
        <f t="shared" si="3"/>
        <v/>
      </c>
      <c r="I13" s="92"/>
      <c r="J13" s="114" t="str">
        <f t="shared" si="6"/>
        <v/>
      </c>
      <c r="L13" s="91" t="str">
        <f>المعلمون!F15</f>
        <v xml:space="preserve">  </v>
      </c>
      <c r="M13" s="91" t="str">
        <f>المعلمون!AZ15</f>
        <v/>
      </c>
      <c r="N13" s="91" t="e">
        <f t="shared" si="7"/>
        <v>#N/A</v>
      </c>
      <c r="BE13" s="98" t="str">
        <f>IFERROR(VLOOKUP(ROWS(BE$2:$BE13),$BG$2:$BI$1001,3,0),"")</f>
        <v/>
      </c>
      <c r="BF13" s="98" t="str">
        <f>IFERROR(VLOOKUP(ROWS(BF$2:$BF13),$BG$2:$BI$1001,2,0),"")</f>
        <v/>
      </c>
      <c r="BG13" s="96">
        <f>IF(ISNUMBER(SEARCH("نعم",BJ13)),MAX($BG$1:BG12)+1,0)</f>
        <v>0</v>
      </c>
      <c r="BH13" s="95" t="str">
        <f t="shared" si="8"/>
        <v/>
      </c>
      <c r="BI13" s="95" t="str">
        <f t="shared" si="9"/>
        <v/>
      </c>
      <c r="BJ13" s="95" t="str">
        <f>IF(COUNTIF( BH$2:BH13, BH13 )=1,"نعم","كلا")</f>
        <v>كلا</v>
      </c>
      <c r="BK13" s="91"/>
      <c r="BL13" s="102" t="str">
        <f t="shared" si="4"/>
        <v/>
      </c>
      <c r="BM13" s="101" t="str">
        <f t="shared" si="5"/>
        <v/>
      </c>
      <c r="BN13" s="94">
        <v>12</v>
      </c>
    </row>
    <row r="14" spans="1:74">
      <c r="B14" s="91" t="str">
        <f t="shared" si="0"/>
        <v/>
      </c>
      <c r="D14" s="91" t="str">
        <f t="shared" si="1"/>
        <v/>
      </c>
      <c r="F14" s="91" t="str">
        <f t="shared" si="2"/>
        <v/>
      </c>
      <c r="H14" s="91" t="str">
        <f t="shared" si="3"/>
        <v/>
      </c>
      <c r="I14" s="92"/>
      <c r="J14" s="114" t="str">
        <f t="shared" si="6"/>
        <v/>
      </c>
      <c r="L14" s="91" t="str">
        <f>المعلمون!F16</f>
        <v xml:space="preserve">  </v>
      </c>
      <c r="M14" s="91" t="str">
        <f>المعلمون!AZ16</f>
        <v/>
      </c>
      <c r="N14" s="91" t="e">
        <f t="shared" si="7"/>
        <v>#N/A</v>
      </c>
      <c r="BE14" s="98" t="str">
        <f>IFERROR(VLOOKUP(ROWS(BE$2:$BE14),$BG$2:$BI$1001,3,0),"")</f>
        <v/>
      </c>
      <c r="BF14" s="98" t="str">
        <f>IFERROR(VLOOKUP(ROWS(BF$2:$BF14),$BG$2:$BI$1001,2,0),"")</f>
        <v/>
      </c>
      <c r="BG14" s="96">
        <f>IF(ISNUMBER(SEARCH("نعم",BJ14)),MAX($BG$1:BG13)+1,0)</f>
        <v>0</v>
      </c>
      <c r="BH14" s="95" t="str">
        <f t="shared" si="8"/>
        <v/>
      </c>
      <c r="BI14" s="95" t="str">
        <f t="shared" si="9"/>
        <v/>
      </c>
      <c r="BJ14" s="95" t="str">
        <f>IF(COUNTIF( BH$2:BH14, BH14 )=1,"نعم","كلا")</f>
        <v>كلا</v>
      </c>
      <c r="BK14" s="91"/>
      <c r="BL14" s="102" t="str">
        <f t="shared" si="4"/>
        <v/>
      </c>
      <c r="BM14" s="101" t="str">
        <f t="shared" si="5"/>
        <v/>
      </c>
      <c r="BN14" s="94">
        <v>13</v>
      </c>
    </row>
    <row r="15" spans="1:74">
      <c r="B15" s="91" t="str">
        <f t="shared" si="0"/>
        <v/>
      </c>
      <c r="D15" s="91" t="str">
        <f t="shared" si="1"/>
        <v/>
      </c>
      <c r="F15" s="91" t="str">
        <f t="shared" si="2"/>
        <v/>
      </c>
      <c r="H15" s="91" t="str">
        <f t="shared" si="3"/>
        <v/>
      </c>
      <c r="I15" s="92"/>
      <c r="J15" s="114" t="str">
        <f t="shared" si="6"/>
        <v/>
      </c>
      <c r="L15" s="91" t="str">
        <f>المعلمون!F17</f>
        <v xml:space="preserve">  </v>
      </c>
      <c r="M15" s="91" t="str">
        <f>المعلمون!AZ17</f>
        <v/>
      </c>
      <c r="N15" s="91" t="e">
        <f t="shared" si="7"/>
        <v>#N/A</v>
      </c>
      <c r="BE15" s="98" t="str">
        <f>IFERROR(VLOOKUP(ROWS(BE$2:$BE15),$BG$2:$BI$1001,3,0),"")</f>
        <v/>
      </c>
      <c r="BF15" s="98" t="str">
        <f>IFERROR(VLOOKUP(ROWS(BF$2:$BF15),$BG$2:$BI$1001,2,0),"")</f>
        <v/>
      </c>
      <c r="BG15" s="96">
        <f>IF(ISNUMBER(SEARCH("نعم",BJ15)),MAX($BG$1:BG14)+1,0)</f>
        <v>0</v>
      </c>
      <c r="BH15" s="95" t="str">
        <f t="shared" si="8"/>
        <v/>
      </c>
      <c r="BI15" s="95" t="str">
        <f t="shared" si="9"/>
        <v/>
      </c>
      <c r="BJ15" s="95" t="str">
        <f>IF(COUNTIF( BH$2:BH15, BH15 )=1,"نعم","كلا")</f>
        <v>كلا</v>
      </c>
      <c r="BK15" s="91"/>
      <c r="BL15" s="102" t="str">
        <f t="shared" si="4"/>
        <v/>
      </c>
      <c r="BM15" s="101" t="str">
        <f t="shared" si="5"/>
        <v/>
      </c>
      <c r="BN15" s="94">
        <v>14</v>
      </c>
    </row>
    <row r="16" spans="1:74">
      <c r="B16" s="91" t="str">
        <f t="shared" si="0"/>
        <v/>
      </c>
      <c r="D16" s="91" t="str">
        <f t="shared" si="1"/>
        <v/>
      </c>
      <c r="F16" s="91" t="str">
        <f t="shared" si="2"/>
        <v/>
      </c>
      <c r="H16" s="91" t="str">
        <f t="shared" si="3"/>
        <v/>
      </c>
      <c r="I16" s="92"/>
      <c r="J16" s="114" t="str">
        <f t="shared" si="6"/>
        <v/>
      </c>
      <c r="L16" s="91" t="str">
        <f>المعلمون!F18</f>
        <v xml:space="preserve">  </v>
      </c>
      <c r="M16" s="91" t="str">
        <f>المعلمون!AZ18</f>
        <v/>
      </c>
      <c r="N16" s="91" t="e">
        <f t="shared" si="7"/>
        <v>#N/A</v>
      </c>
      <c r="BE16" s="98" t="str">
        <f>IFERROR(VLOOKUP(ROWS(BE$2:$BE16),$BG$2:$BI$1001,3,0),"")</f>
        <v/>
      </c>
      <c r="BF16" s="98" t="str">
        <f>IFERROR(VLOOKUP(ROWS(BF$2:$BF16),$BG$2:$BI$1001,2,0),"")</f>
        <v/>
      </c>
      <c r="BG16" s="96">
        <f>IF(ISNUMBER(SEARCH("نعم",BJ16)),MAX($BG$1:BG15)+1,0)</f>
        <v>0</v>
      </c>
      <c r="BH16" s="95" t="str">
        <f t="shared" si="8"/>
        <v/>
      </c>
      <c r="BI16" s="95" t="str">
        <f t="shared" si="9"/>
        <v/>
      </c>
      <c r="BJ16" s="95" t="str">
        <f>IF(COUNTIF( BH$2:BH16, BH16 )=1,"نعم","كلا")</f>
        <v>كلا</v>
      </c>
      <c r="BK16" s="91"/>
      <c r="BL16" s="102" t="str">
        <f t="shared" si="4"/>
        <v/>
      </c>
      <c r="BM16" s="101" t="str">
        <f t="shared" si="5"/>
        <v/>
      </c>
      <c r="BN16" s="94">
        <v>15</v>
      </c>
    </row>
    <row r="17" spans="2:66">
      <c r="B17" s="91" t="str">
        <f t="shared" si="0"/>
        <v/>
      </c>
      <c r="D17" s="91" t="str">
        <f t="shared" si="1"/>
        <v/>
      </c>
      <c r="F17" s="91" t="str">
        <f t="shared" si="2"/>
        <v/>
      </c>
      <c r="H17" s="91" t="str">
        <f t="shared" si="3"/>
        <v/>
      </c>
      <c r="I17" s="92"/>
      <c r="J17" s="114" t="str">
        <f t="shared" si="6"/>
        <v/>
      </c>
      <c r="L17" s="91" t="str">
        <f>المعلمون!F19</f>
        <v xml:space="preserve">  </v>
      </c>
      <c r="M17" s="91" t="str">
        <f>المعلمون!AZ19</f>
        <v/>
      </c>
      <c r="N17" s="91" t="e">
        <f t="shared" si="7"/>
        <v>#N/A</v>
      </c>
      <c r="BE17" s="98" t="str">
        <f>IFERROR(VLOOKUP(ROWS(BE$2:$BE17),$BG$2:$BI$1001,3,0),"")</f>
        <v/>
      </c>
      <c r="BF17" s="98" t="str">
        <f>IFERROR(VLOOKUP(ROWS(BF$2:$BF17),$BG$2:$BI$1001,2,0),"")</f>
        <v/>
      </c>
      <c r="BG17" s="96">
        <f>IF(ISNUMBER(SEARCH("نعم",BJ17)),MAX($BG$1:BG16)+1,0)</f>
        <v>0</v>
      </c>
      <c r="BH17" s="95" t="str">
        <f t="shared" si="8"/>
        <v/>
      </c>
      <c r="BI17" s="95" t="str">
        <f t="shared" si="9"/>
        <v/>
      </c>
      <c r="BJ17" s="95" t="str">
        <f>IF(COUNTIF( BH$2:BH17, BH17 )=1,"نعم","كلا")</f>
        <v>كلا</v>
      </c>
      <c r="BK17" s="91"/>
      <c r="BL17" s="102" t="str">
        <f t="shared" si="4"/>
        <v/>
      </c>
      <c r="BM17" s="101" t="str">
        <f t="shared" si="5"/>
        <v/>
      </c>
      <c r="BN17" s="94">
        <v>16</v>
      </c>
    </row>
    <row r="18" spans="2:66">
      <c r="B18" s="91" t="str">
        <f t="shared" si="0"/>
        <v/>
      </c>
      <c r="D18" s="91" t="str">
        <f t="shared" si="1"/>
        <v/>
      </c>
      <c r="F18" s="91" t="str">
        <f t="shared" si="2"/>
        <v/>
      </c>
      <c r="H18" s="91" t="str">
        <f t="shared" si="3"/>
        <v/>
      </c>
      <c r="I18" s="92"/>
      <c r="J18" s="114" t="str">
        <f t="shared" si="6"/>
        <v/>
      </c>
      <c r="L18" s="91" t="str">
        <f>المعلمون!F20</f>
        <v xml:space="preserve">  </v>
      </c>
      <c r="M18" s="91" t="str">
        <f>المعلمون!AZ20</f>
        <v/>
      </c>
      <c r="N18" s="91" t="e">
        <f t="shared" si="7"/>
        <v>#N/A</v>
      </c>
      <c r="BE18" s="98" t="str">
        <f>IFERROR(VLOOKUP(ROWS(BE$2:$BE18),$BG$2:$BI$1001,3,0),"")</f>
        <v/>
      </c>
      <c r="BF18" s="98" t="str">
        <f>IFERROR(VLOOKUP(ROWS(BF$2:$BF18),$BG$2:$BI$1001,2,0),"")</f>
        <v/>
      </c>
      <c r="BG18" s="96">
        <f>IF(ISNUMBER(SEARCH("نعم",BJ18)),MAX($BG$1:BG17)+1,0)</f>
        <v>0</v>
      </c>
      <c r="BH18" s="95" t="str">
        <f t="shared" si="8"/>
        <v/>
      </c>
      <c r="BI18" s="95" t="str">
        <f t="shared" si="9"/>
        <v/>
      </c>
      <c r="BJ18" s="95" t="str">
        <f>IF(COUNTIF( BH$2:BH18, BH18 )=1,"نعم","كلا")</f>
        <v>كلا</v>
      </c>
      <c r="BK18" s="91"/>
      <c r="BL18" s="102" t="str">
        <f t="shared" si="4"/>
        <v/>
      </c>
      <c r="BM18" s="101" t="str">
        <f t="shared" si="5"/>
        <v/>
      </c>
      <c r="BN18" s="94">
        <v>17</v>
      </c>
    </row>
    <row r="19" spans="2:66">
      <c r="B19" s="91" t="str">
        <f t="shared" si="0"/>
        <v/>
      </c>
      <c r="D19" s="91" t="str">
        <f t="shared" si="1"/>
        <v/>
      </c>
      <c r="F19" s="91" t="str">
        <f t="shared" si="2"/>
        <v/>
      </c>
      <c r="H19" s="91" t="str">
        <f t="shared" si="3"/>
        <v/>
      </c>
      <c r="I19" s="92"/>
      <c r="J19" s="114" t="str">
        <f t="shared" si="6"/>
        <v/>
      </c>
      <c r="L19" s="91" t="str">
        <f>المعلمون!F21</f>
        <v xml:space="preserve">  </v>
      </c>
      <c r="M19" s="91" t="str">
        <f>المعلمون!AZ21</f>
        <v/>
      </c>
      <c r="N19" s="91" t="e">
        <f t="shared" si="7"/>
        <v>#N/A</v>
      </c>
      <c r="BE19" s="98" t="str">
        <f>IFERROR(VLOOKUP(ROWS(BE$2:$BE19),$BG$2:$BI$1001,3,0),"")</f>
        <v/>
      </c>
      <c r="BF19" s="98" t="str">
        <f>IFERROR(VLOOKUP(ROWS(BF$2:$BF19),$BG$2:$BI$1001,2,0),"")</f>
        <v/>
      </c>
      <c r="BG19" s="96">
        <f>IF(ISNUMBER(SEARCH("نعم",BJ19)),MAX($BG$1:BG18)+1,0)</f>
        <v>0</v>
      </c>
      <c r="BH19" s="95" t="str">
        <f t="shared" si="8"/>
        <v/>
      </c>
      <c r="BI19" s="95" t="str">
        <f t="shared" si="9"/>
        <v/>
      </c>
      <c r="BJ19" s="95" t="str">
        <f>IF(COUNTIF( BH$2:BH19, BH19 )=1,"نعم","كلا")</f>
        <v>كلا</v>
      </c>
      <c r="BK19" s="91"/>
      <c r="BL19" s="102" t="str">
        <f t="shared" si="4"/>
        <v/>
      </c>
      <c r="BM19" s="101" t="str">
        <f t="shared" si="5"/>
        <v/>
      </c>
      <c r="BN19" s="94">
        <v>18</v>
      </c>
    </row>
    <row r="20" spans="2:66" ht="15.75" thickBot="1">
      <c r="B20" s="91" t="str">
        <f t="shared" si="0"/>
        <v/>
      </c>
      <c r="D20" s="91" t="str">
        <f t="shared" si="1"/>
        <v/>
      </c>
      <c r="F20" s="91" t="str">
        <f t="shared" si="2"/>
        <v/>
      </c>
      <c r="H20" s="91" t="str">
        <f t="shared" si="3"/>
        <v/>
      </c>
      <c r="I20" s="92"/>
      <c r="J20" s="114" t="str">
        <f t="shared" si="6"/>
        <v/>
      </c>
      <c r="L20" s="91" t="str">
        <f>المعلمون!F22</f>
        <v xml:space="preserve">  </v>
      </c>
      <c r="M20" s="91" t="str">
        <f>المعلمون!AZ22</f>
        <v/>
      </c>
      <c r="N20" s="91" t="e">
        <f t="shared" si="7"/>
        <v>#N/A</v>
      </c>
      <c r="BE20" s="99" t="str">
        <f>IFERROR(VLOOKUP(ROWS(BE$2:$BE20),$BG$2:$BI$1001,3,0),"")</f>
        <v/>
      </c>
      <c r="BF20" s="99" t="str">
        <f>IFERROR(VLOOKUP(ROWS(BF$2:$BF20),$BG$2:$BI$1001,2,0),"")</f>
        <v/>
      </c>
      <c r="BG20" s="96">
        <f>IF(ISNUMBER(SEARCH("نعم",BJ20)),MAX($BG$1:BG19)+1,0)</f>
        <v>0</v>
      </c>
      <c r="BH20" s="95" t="str">
        <f t="shared" si="8"/>
        <v/>
      </c>
      <c r="BI20" s="95" t="str">
        <f t="shared" si="9"/>
        <v/>
      </c>
      <c r="BJ20" s="95" t="str">
        <f>IF(COUNTIF( BH$2:BH20, BH20 )=1,"نعم","كلا")</f>
        <v>كلا</v>
      </c>
      <c r="BK20" s="91"/>
      <c r="BL20" s="103" t="str">
        <f t="shared" si="4"/>
        <v/>
      </c>
      <c r="BM20" s="104" t="str">
        <f t="shared" si="5"/>
        <v/>
      </c>
      <c r="BN20" s="94">
        <v>19</v>
      </c>
    </row>
    <row r="21" spans="2:66">
      <c r="B21" s="91" t="str">
        <f t="shared" si="0"/>
        <v/>
      </c>
      <c r="D21" s="91" t="str">
        <f t="shared" si="1"/>
        <v/>
      </c>
      <c r="F21" s="91" t="str">
        <f t="shared" si="2"/>
        <v/>
      </c>
      <c r="H21" s="91" t="str">
        <f t="shared" si="3"/>
        <v/>
      </c>
      <c r="I21" s="92"/>
      <c r="J21" s="114" t="str">
        <f t="shared" si="6"/>
        <v/>
      </c>
      <c r="L21" s="91" t="str">
        <f>المعلمون!F23</f>
        <v xml:space="preserve">  </v>
      </c>
      <c r="M21" s="91" t="str">
        <f>المعلمون!AZ23</f>
        <v/>
      </c>
      <c r="N21" s="91" t="e">
        <f t="shared" si="7"/>
        <v>#N/A</v>
      </c>
      <c r="BE21" s="97" t="str">
        <f>IFERROR(VLOOKUP(ROWS(BE$2:$BE21),$BG$2:$BI$1001,3,0),"")</f>
        <v/>
      </c>
      <c r="BF21" s="97" t="str">
        <f>IFERROR(VLOOKUP(ROWS(BF$2:$BF21),$BG$2:$BI$1001,2,0),"")</f>
        <v/>
      </c>
      <c r="BG21" s="95">
        <f>IF(ISNUMBER(SEARCH("نعم",BJ21)),MAX($BG$1:BG20)+1,0)</f>
        <v>0</v>
      </c>
      <c r="BH21" s="95" t="str">
        <f t="shared" si="8"/>
        <v/>
      </c>
      <c r="BI21" s="95" t="str">
        <f t="shared" si="9"/>
        <v/>
      </c>
      <c r="BJ21" s="95" t="str">
        <f>IF(COUNTIF( BH$2:BH21, BH21 )=1,"نعم","كلا")</f>
        <v>كلا</v>
      </c>
      <c r="BK21" s="91"/>
      <c r="BL21" s="91"/>
    </row>
    <row r="22" spans="2:66">
      <c r="B22" s="91" t="str">
        <f t="shared" si="0"/>
        <v/>
      </c>
      <c r="D22" s="91" t="str">
        <f t="shared" si="1"/>
        <v/>
      </c>
      <c r="F22" s="91" t="str">
        <f t="shared" si="2"/>
        <v/>
      </c>
      <c r="H22" s="91" t="str">
        <f t="shared" si="3"/>
        <v/>
      </c>
      <c r="I22" s="92"/>
      <c r="J22" s="114" t="str">
        <f t="shared" si="6"/>
        <v/>
      </c>
      <c r="L22" s="91" t="str">
        <f>المعلمون!F24</f>
        <v xml:space="preserve">  </v>
      </c>
      <c r="M22" s="91" t="str">
        <f>المعلمون!AZ24</f>
        <v/>
      </c>
      <c r="N22" s="91" t="e">
        <f t="shared" si="7"/>
        <v>#N/A</v>
      </c>
      <c r="BE22" s="95" t="str">
        <f>IFERROR(VLOOKUP(ROWS(BE$2:$BE22),$BG$2:$BI$1001,3,0),"")</f>
        <v/>
      </c>
      <c r="BF22" s="95" t="str">
        <f>IFERROR(VLOOKUP(ROWS(BF$2:$BF22),$BG$2:$BI$1001,2,0),"")</f>
        <v/>
      </c>
      <c r="BG22" s="95">
        <f>IF(ISNUMBER(SEARCH("نعم",BJ22)),MAX($BG$1:BG21)+1,0)</f>
        <v>0</v>
      </c>
      <c r="BH22" s="95" t="str">
        <f t="shared" si="8"/>
        <v/>
      </c>
      <c r="BI22" s="95" t="str">
        <f t="shared" si="9"/>
        <v/>
      </c>
      <c r="BJ22" s="95" t="str">
        <f>IF(COUNTIF( BH$2:BH22, BH22 )=1,"نعم","كلا")</f>
        <v>كلا</v>
      </c>
      <c r="BK22" s="91"/>
      <c r="BL22" s="91"/>
    </row>
    <row r="23" spans="2:66">
      <c r="B23" s="91" t="str">
        <f t="shared" si="0"/>
        <v/>
      </c>
      <c r="D23" s="91" t="str">
        <f t="shared" si="1"/>
        <v/>
      </c>
      <c r="F23" s="91" t="str">
        <f t="shared" si="2"/>
        <v/>
      </c>
      <c r="H23" s="91" t="str">
        <f t="shared" si="3"/>
        <v/>
      </c>
      <c r="I23" s="92"/>
      <c r="J23" s="114" t="str">
        <f t="shared" si="6"/>
        <v/>
      </c>
      <c r="L23" s="91" t="str">
        <f>المعلمون!F25</f>
        <v xml:space="preserve">  </v>
      </c>
      <c r="M23" s="91" t="str">
        <f>المعلمون!AZ25</f>
        <v/>
      </c>
      <c r="N23" s="91" t="e">
        <f t="shared" si="7"/>
        <v>#N/A</v>
      </c>
      <c r="BE23" s="95" t="str">
        <f>IFERROR(VLOOKUP(ROWS(BE$2:$BE23),$BG$2:$BI$1001,3,0),"")</f>
        <v/>
      </c>
      <c r="BF23" s="95" t="str">
        <f>IFERROR(VLOOKUP(ROWS(BF$2:$BF23),$BG$2:$BI$1001,2,0),"")</f>
        <v/>
      </c>
      <c r="BG23" s="95">
        <f>IF(ISNUMBER(SEARCH("نعم",BJ23)),MAX($BG$1:BG22)+1,0)</f>
        <v>0</v>
      </c>
      <c r="BH23" s="95" t="str">
        <f t="shared" si="8"/>
        <v/>
      </c>
      <c r="BI23" s="95" t="str">
        <f t="shared" si="9"/>
        <v/>
      </c>
      <c r="BJ23" s="95" t="str">
        <f>IF(COUNTIF( BH$2:BH23, BH23 )=1,"نعم","كلا")</f>
        <v>كلا</v>
      </c>
      <c r="BL23" s="91"/>
    </row>
    <row r="24" spans="2:66">
      <c r="B24" s="91" t="str">
        <f t="shared" si="0"/>
        <v/>
      </c>
      <c r="D24" s="91" t="str">
        <f t="shared" si="1"/>
        <v/>
      </c>
      <c r="F24" s="91" t="str">
        <f t="shared" si="2"/>
        <v/>
      </c>
      <c r="H24" s="91" t="str">
        <f t="shared" si="3"/>
        <v/>
      </c>
      <c r="I24" s="92"/>
      <c r="J24" s="114" t="str">
        <f t="shared" si="6"/>
        <v/>
      </c>
      <c r="L24" s="91" t="str">
        <f>المعلمون!F26</f>
        <v xml:space="preserve">  </v>
      </c>
      <c r="M24" s="91" t="str">
        <f>المعلمون!AZ26</f>
        <v/>
      </c>
      <c r="N24" s="91" t="e">
        <f t="shared" si="7"/>
        <v>#N/A</v>
      </c>
      <c r="BE24" s="95" t="str">
        <f>IFERROR(VLOOKUP(ROWS(BE$2:$BE24),$BG$2:$BI$1001,3,0),"")</f>
        <v/>
      </c>
      <c r="BF24" s="95" t="str">
        <f>IFERROR(VLOOKUP(ROWS(BF$2:$BF24),$BG$2:$BI$1001,2,0),"")</f>
        <v/>
      </c>
      <c r="BG24" s="95">
        <f>IF(ISNUMBER(SEARCH("نعم",BJ24)),MAX($BG$1:BG23)+1,0)</f>
        <v>0</v>
      </c>
      <c r="BH24" s="95" t="str">
        <f t="shared" si="8"/>
        <v/>
      </c>
      <c r="BI24" s="95" t="str">
        <f t="shared" si="9"/>
        <v/>
      </c>
      <c r="BJ24" s="95" t="str">
        <f>IF(COUNTIF( BH$2:BH24, BH24 )=1,"نعم","كلا")</f>
        <v>كلا</v>
      </c>
      <c r="BL24" s="91"/>
    </row>
    <row r="25" spans="2:66">
      <c r="B25" s="91" t="str">
        <f t="shared" si="0"/>
        <v/>
      </c>
      <c r="D25" s="91" t="str">
        <f t="shared" si="1"/>
        <v/>
      </c>
      <c r="F25" s="91" t="str">
        <f t="shared" si="2"/>
        <v/>
      </c>
      <c r="H25" s="91" t="str">
        <f t="shared" si="3"/>
        <v/>
      </c>
      <c r="I25" s="92"/>
      <c r="J25" s="114" t="str">
        <f t="shared" si="6"/>
        <v/>
      </c>
      <c r="L25" s="91" t="str">
        <f>المعلمون!F27</f>
        <v xml:space="preserve">  </v>
      </c>
      <c r="M25" s="91" t="str">
        <f>المعلمون!AZ27</f>
        <v/>
      </c>
      <c r="N25" s="91" t="e">
        <f t="shared" si="7"/>
        <v>#N/A</v>
      </c>
      <c r="BE25" s="95" t="str">
        <f>IFERROR(VLOOKUP(ROWS(BE$2:$BE25),$BG$2:$BI$1001,3,0),"")</f>
        <v/>
      </c>
      <c r="BF25" s="95" t="str">
        <f>IFERROR(VLOOKUP(ROWS(BF$2:$BF25),$BG$2:$BI$1001,2,0),"")</f>
        <v/>
      </c>
      <c r="BG25" s="95">
        <f>IF(ISNUMBER(SEARCH("نعم",BJ25)),MAX($BG$1:BG24)+1,0)</f>
        <v>0</v>
      </c>
      <c r="BH25" s="95" t="str">
        <f t="shared" si="8"/>
        <v/>
      </c>
      <c r="BI25" s="95" t="str">
        <f t="shared" si="9"/>
        <v/>
      </c>
      <c r="BJ25" s="95" t="str">
        <f>IF(COUNTIF( BH$2:BH25, BH25 )=1,"نعم","كلا")</f>
        <v>كلا</v>
      </c>
      <c r="BL25" s="91"/>
    </row>
    <row r="26" spans="2:66">
      <c r="B26" s="91" t="str">
        <f t="shared" si="0"/>
        <v/>
      </c>
      <c r="D26" s="91" t="str">
        <f t="shared" si="1"/>
        <v/>
      </c>
      <c r="F26" s="91" t="str">
        <f t="shared" si="2"/>
        <v/>
      </c>
      <c r="H26" s="91" t="str">
        <f t="shared" si="3"/>
        <v/>
      </c>
      <c r="I26" s="92"/>
      <c r="J26" s="114" t="str">
        <f t="shared" si="6"/>
        <v/>
      </c>
      <c r="L26" s="91" t="str">
        <f>المعلمون!F28</f>
        <v xml:space="preserve">  </v>
      </c>
      <c r="M26" s="91" t="str">
        <f>المعلمون!AZ28</f>
        <v/>
      </c>
      <c r="N26" s="91" t="e">
        <f t="shared" si="7"/>
        <v>#N/A</v>
      </c>
      <c r="BE26" s="95" t="str">
        <f>IFERROR(VLOOKUP(ROWS(BE$2:$BE26),$BG$2:$BI$1001,3,0),"")</f>
        <v/>
      </c>
      <c r="BF26" s="95" t="str">
        <f>IFERROR(VLOOKUP(ROWS(BF$2:$BF26),$BG$2:$BI$1001,2,0),"")</f>
        <v/>
      </c>
      <c r="BG26" s="95">
        <f>IF(ISNUMBER(SEARCH("نعم",BJ26)),MAX($BG$1:BG25)+1,0)</f>
        <v>0</v>
      </c>
      <c r="BH26" s="95" t="str">
        <f t="shared" si="8"/>
        <v/>
      </c>
      <c r="BI26" s="95" t="str">
        <f t="shared" si="9"/>
        <v/>
      </c>
      <c r="BJ26" s="95" t="str">
        <f>IF(COUNTIF( BH$2:BH26, BH26 )=1,"نعم","كلا")</f>
        <v>كلا</v>
      </c>
      <c r="BL26" s="91"/>
    </row>
    <row r="27" spans="2:66">
      <c r="B27" s="91" t="str">
        <f t="shared" si="0"/>
        <v/>
      </c>
      <c r="D27" s="91" t="str">
        <f t="shared" si="1"/>
        <v/>
      </c>
      <c r="F27" s="91" t="str">
        <f t="shared" si="2"/>
        <v/>
      </c>
      <c r="H27" s="91" t="str">
        <f t="shared" si="3"/>
        <v/>
      </c>
      <c r="I27" s="92"/>
      <c r="J27" s="114" t="str">
        <f t="shared" si="6"/>
        <v/>
      </c>
      <c r="L27" s="91" t="str">
        <f>المعلمون!F29</f>
        <v xml:space="preserve">  </v>
      </c>
      <c r="M27" s="91" t="str">
        <f>المعلمون!AZ29</f>
        <v/>
      </c>
      <c r="N27" s="91" t="e">
        <f t="shared" si="7"/>
        <v>#N/A</v>
      </c>
      <c r="BE27" s="95" t="str">
        <f>IFERROR(VLOOKUP(ROWS(BE$2:$BE27),$BG$2:$BI$1001,3,0),"")</f>
        <v/>
      </c>
      <c r="BF27" s="95" t="str">
        <f>IFERROR(VLOOKUP(ROWS(BF$2:$BF27),$BG$2:$BI$1001,2,0),"")</f>
        <v/>
      </c>
      <c r="BG27" s="95">
        <f>IF(ISNUMBER(SEARCH("نعم",BJ27)),MAX($BG$1:BG26)+1,0)</f>
        <v>0</v>
      </c>
      <c r="BH27" s="95" t="str">
        <f t="shared" si="8"/>
        <v/>
      </c>
      <c r="BI27" s="95" t="str">
        <f t="shared" si="9"/>
        <v/>
      </c>
      <c r="BJ27" s="95" t="str">
        <f>IF(COUNTIF( BH$2:BH27, BH27 )=1,"نعم","كلا")</f>
        <v>كلا</v>
      </c>
      <c r="BL27" s="91"/>
    </row>
    <row r="28" spans="2:66">
      <c r="B28" s="91" t="str">
        <f t="shared" si="0"/>
        <v/>
      </c>
      <c r="D28" s="91" t="str">
        <f t="shared" si="1"/>
        <v/>
      </c>
      <c r="F28" s="91" t="str">
        <f t="shared" si="2"/>
        <v/>
      </c>
      <c r="H28" s="91" t="str">
        <f t="shared" si="3"/>
        <v/>
      </c>
      <c r="I28" s="92"/>
      <c r="J28" s="114" t="str">
        <f t="shared" si="6"/>
        <v/>
      </c>
      <c r="L28" s="91" t="str">
        <f>المعلمون!F30</f>
        <v xml:space="preserve">  </v>
      </c>
      <c r="M28" s="91" t="str">
        <f>المعلمون!AZ30</f>
        <v/>
      </c>
      <c r="N28" s="91" t="e">
        <f t="shared" si="7"/>
        <v>#N/A</v>
      </c>
      <c r="BE28" s="95" t="str">
        <f>IFERROR(VLOOKUP(ROWS(BE$2:$BE28),$BG$2:$BI$1001,3,0),"")</f>
        <v/>
      </c>
      <c r="BF28" s="95" t="str">
        <f>IFERROR(VLOOKUP(ROWS(BF$2:$BF28),$BG$2:$BI$1001,2,0),"")</f>
        <v/>
      </c>
      <c r="BG28" s="95">
        <f>IF(ISNUMBER(SEARCH("نعم",BJ28)),MAX($BG$1:BG27)+1,0)</f>
        <v>0</v>
      </c>
      <c r="BH28" s="95" t="str">
        <f t="shared" si="8"/>
        <v/>
      </c>
      <c r="BI28" s="95" t="str">
        <f t="shared" si="9"/>
        <v/>
      </c>
      <c r="BJ28" s="95" t="str">
        <f>IF(COUNTIF( BH$2:BH28, BH28 )=1,"نعم","كلا")</f>
        <v>كلا</v>
      </c>
      <c r="BL28" s="91"/>
    </row>
    <row r="29" spans="2:66">
      <c r="B29" s="91" t="str">
        <f t="shared" si="0"/>
        <v/>
      </c>
      <c r="D29" s="91" t="str">
        <f t="shared" si="1"/>
        <v/>
      </c>
      <c r="F29" s="91" t="str">
        <f t="shared" si="2"/>
        <v/>
      </c>
      <c r="H29" s="91" t="str">
        <f t="shared" si="3"/>
        <v/>
      </c>
      <c r="I29" s="92"/>
      <c r="J29" s="114" t="str">
        <f t="shared" si="6"/>
        <v/>
      </c>
      <c r="L29" s="91" t="str">
        <f>المعلمون!F31</f>
        <v xml:space="preserve">  </v>
      </c>
      <c r="M29" s="91" t="str">
        <f>المعلمون!AZ31</f>
        <v/>
      </c>
      <c r="BE29" s="95" t="str">
        <f>IFERROR(VLOOKUP(ROWS(BE$2:$BE29),$BG$2:$BI$1001,3,0),"")</f>
        <v/>
      </c>
      <c r="BF29" s="95" t="str">
        <f>IFERROR(VLOOKUP(ROWS(BF$2:$BF29),$BG$2:$BI$1001,2,0),"")</f>
        <v/>
      </c>
      <c r="BG29" s="95">
        <f>IF(ISNUMBER(SEARCH("نعم",BJ29)),MAX($BG$1:BG28)+1,0)</f>
        <v>0</v>
      </c>
      <c r="BH29" s="95" t="str">
        <f t="shared" si="8"/>
        <v/>
      </c>
      <c r="BI29" s="95" t="str">
        <f t="shared" si="9"/>
        <v/>
      </c>
      <c r="BJ29" s="95" t="str">
        <f>IF(COUNTIF( BH$2:BH29, BH29 )=1,"نعم","كلا")</f>
        <v>كلا</v>
      </c>
      <c r="BL29" s="91"/>
    </row>
    <row r="30" spans="2:66">
      <c r="B30" s="91" t="str">
        <f t="shared" si="0"/>
        <v/>
      </c>
      <c r="D30" s="91" t="str">
        <f t="shared" si="1"/>
        <v/>
      </c>
      <c r="F30" s="91" t="str">
        <f t="shared" si="2"/>
        <v/>
      </c>
      <c r="H30" s="91" t="str">
        <f t="shared" si="3"/>
        <v/>
      </c>
      <c r="I30" s="92"/>
      <c r="J30" s="114" t="str">
        <f t="shared" si="6"/>
        <v/>
      </c>
      <c r="L30" s="91" t="str">
        <f>المعلمون!F32</f>
        <v xml:space="preserve">  </v>
      </c>
      <c r="M30" s="91" t="str">
        <f>المعلمون!AZ32</f>
        <v/>
      </c>
      <c r="BE30" s="95" t="str">
        <f>IFERROR(VLOOKUP(ROWS(BE$2:$BE30),$BG$2:$BI$1001,3,0),"")</f>
        <v/>
      </c>
      <c r="BF30" s="95" t="str">
        <f>IFERROR(VLOOKUP(ROWS(BF$2:$BF30),$BG$2:$BI$1001,2,0),"")</f>
        <v/>
      </c>
      <c r="BG30" s="95">
        <f>IF(ISNUMBER(SEARCH("نعم",BJ30)),MAX($BG$1:BG29)+1,0)</f>
        <v>0</v>
      </c>
      <c r="BH30" s="95" t="str">
        <f t="shared" si="8"/>
        <v/>
      </c>
      <c r="BI30" s="95" t="str">
        <f t="shared" si="9"/>
        <v/>
      </c>
      <c r="BJ30" s="95" t="str">
        <f>IF(COUNTIF( BH$2:BH30, BH30 )=1,"نعم","كلا")</f>
        <v>كلا</v>
      </c>
      <c r="BL30" s="91"/>
    </row>
    <row r="31" spans="2:66">
      <c r="B31" s="91" t="str">
        <f t="shared" si="0"/>
        <v/>
      </c>
      <c r="D31" s="91" t="str">
        <f t="shared" si="1"/>
        <v/>
      </c>
      <c r="F31" s="91" t="str">
        <f t="shared" si="2"/>
        <v/>
      </c>
      <c r="H31" s="91" t="str">
        <f t="shared" si="3"/>
        <v/>
      </c>
      <c r="I31" s="92"/>
      <c r="J31" s="114" t="str">
        <f t="shared" si="6"/>
        <v/>
      </c>
      <c r="L31" s="91" t="str">
        <f>المعلمون!F33</f>
        <v xml:space="preserve">  </v>
      </c>
      <c r="M31" s="91" t="str">
        <f>المعلمون!AZ33</f>
        <v/>
      </c>
      <c r="BE31" s="95" t="str">
        <f>IFERROR(VLOOKUP(ROWS(BE$2:$BE31),$BG$2:$BI$1001,3,0),"")</f>
        <v/>
      </c>
      <c r="BF31" s="95" t="str">
        <f>IFERROR(VLOOKUP(ROWS(BF$2:$BF31),$BG$2:$BI$1001,2,0),"")</f>
        <v/>
      </c>
      <c r="BG31" s="95">
        <f>IF(ISNUMBER(SEARCH("نعم",BJ31)),MAX($BG$1:BG30)+1,0)</f>
        <v>0</v>
      </c>
      <c r="BH31" s="95" t="str">
        <f t="shared" si="8"/>
        <v/>
      </c>
      <c r="BI31" s="95" t="str">
        <f t="shared" si="9"/>
        <v/>
      </c>
      <c r="BJ31" s="95" t="str">
        <f>IF(COUNTIF( BH$2:BH31, BH31 )=1,"نعم","كلا")</f>
        <v>كلا</v>
      </c>
      <c r="BL31" s="91"/>
    </row>
    <row r="32" spans="2:66">
      <c r="B32" s="91" t="str">
        <f t="shared" si="0"/>
        <v/>
      </c>
      <c r="D32" s="91" t="str">
        <f t="shared" si="1"/>
        <v/>
      </c>
      <c r="F32" s="91" t="str">
        <f t="shared" si="2"/>
        <v/>
      </c>
      <c r="H32" s="91" t="str">
        <f t="shared" si="3"/>
        <v/>
      </c>
      <c r="I32" s="92"/>
      <c r="J32" s="114" t="str">
        <f t="shared" si="6"/>
        <v/>
      </c>
      <c r="L32" s="91" t="str">
        <f>المعلمون!F34</f>
        <v xml:space="preserve">  </v>
      </c>
      <c r="M32" s="91" t="str">
        <f>المعلمون!AZ34</f>
        <v/>
      </c>
      <c r="BE32" s="95" t="str">
        <f>IFERROR(VLOOKUP(ROWS(BE$2:$BE32),$BG$2:$BI$1001,3,0),"")</f>
        <v/>
      </c>
      <c r="BF32" s="95" t="str">
        <f>IFERROR(VLOOKUP(ROWS(BF$2:$BF32),$BG$2:$BI$1001,2,0),"")</f>
        <v/>
      </c>
      <c r="BG32" s="95">
        <f>IF(ISNUMBER(SEARCH("نعم",BJ32)),MAX($BG$1:BG31)+1,0)</f>
        <v>0</v>
      </c>
      <c r="BH32" s="95" t="str">
        <f t="shared" si="8"/>
        <v/>
      </c>
      <c r="BI32" s="95" t="str">
        <f t="shared" si="9"/>
        <v/>
      </c>
      <c r="BJ32" s="95" t="str">
        <f>IF(COUNTIF( BH$2:BH32, BH32 )=1,"نعم","كلا")</f>
        <v>كلا</v>
      </c>
      <c r="BL32" s="91"/>
    </row>
    <row r="33" spans="2:64">
      <c r="B33" s="91" t="str">
        <f t="shared" si="0"/>
        <v/>
      </c>
      <c r="D33" s="91" t="str">
        <f t="shared" si="1"/>
        <v/>
      </c>
      <c r="F33" s="91" t="str">
        <f t="shared" si="2"/>
        <v/>
      </c>
      <c r="H33" s="91" t="str">
        <f t="shared" si="3"/>
        <v/>
      </c>
      <c r="I33" s="92"/>
      <c r="J33" s="114" t="str">
        <f t="shared" si="6"/>
        <v/>
      </c>
      <c r="L33" s="91" t="str">
        <f>المعلمون!F35</f>
        <v xml:space="preserve">  </v>
      </c>
      <c r="M33" s="91" t="str">
        <f>المعلمون!AZ35</f>
        <v/>
      </c>
      <c r="BE33" s="95" t="str">
        <f>IFERROR(VLOOKUP(ROWS(BE$2:$BE33),$BG$2:$BI$1001,3,0),"")</f>
        <v/>
      </c>
      <c r="BF33" s="95" t="str">
        <f>IFERROR(VLOOKUP(ROWS(BF$2:$BF33),$BG$2:$BI$1001,2,0),"")</f>
        <v/>
      </c>
      <c r="BG33" s="95">
        <f>IF(ISNUMBER(SEARCH("نعم",BJ33)),MAX($BG$1:BG32)+1,0)</f>
        <v>0</v>
      </c>
      <c r="BH33" s="95" t="str">
        <f t="shared" si="8"/>
        <v/>
      </c>
      <c r="BI33" s="95" t="str">
        <f t="shared" si="9"/>
        <v/>
      </c>
      <c r="BJ33" s="95" t="str">
        <f>IF(COUNTIF( BH$2:BH33, BH33 )=1,"نعم","كلا")</f>
        <v>كلا</v>
      </c>
      <c r="BL33" s="91"/>
    </row>
    <row r="34" spans="2:64">
      <c r="B34" s="91" t="str">
        <f t="shared" si="0"/>
        <v/>
      </c>
      <c r="D34" s="91" t="str">
        <f t="shared" si="1"/>
        <v/>
      </c>
      <c r="F34" s="91" t="str">
        <f t="shared" si="2"/>
        <v/>
      </c>
      <c r="H34" s="91" t="str">
        <f t="shared" si="3"/>
        <v/>
      </c>
      <c r="I34" s="92"/>
      <c r="J34" s="114" t="str">
        <f t="shared" si="6"/>
        <v/>
      </c>
      <c r="L34" s="91" t="str">
        <f>المعلمون!F36</f>
        <v xml:space="preserve">  </v>
      </c>
      <c r="M34" s="91" t="str">
        <f>المعلمون!AZ36</f>
        <v/>
      </c>
      <c r="BE34" s="95" t="str">
        <f>IFERROR(VLOOKUP(ROWS(BE$2:$BE34),$BG$2:$BI$1001,3,0),"")</f>
        <v/>
      </c>
      <c r="BF34" s="95" t="str">
        <f>IFERROR(VLOOKUP(ROWS(BF$2:$BF34),$BG$2:$BI$1001,2,0),"")</f>
        <v/>
      </c>
      <c r="BG34" s="95">
        <f>IF(ISNUMBER(SEARCH("نعم",BJ34)),MAX($BG$1:BG33)+1,0)</f>
        <v>0</v>
      </c>
      <c r="BH34" s="95" t="str">
        <f t="shared" si="8"/>
        <v/>
      </c>
      <c r="BI34" s="95" t="str">
        <f t="shared" si="9"/>
        <v/>
      </c>
      <c r="BJ34" s="95" t="str">
        <f>IF(COUNTIF( BH$2:BH34, BH34 )=1,"نعم","كلا")</f>
        <v>كلا</v>
      </c>
      <c r="BL34" s="91"/>
    </row>
    <row r="35" spans="2:64">
      <c r="B35" s="91" t="str">
        <f t="shared" si="0"/>
        <v/>
      </c>
      <c r="D35" s="91" t="str">
        <f t="shared" si="1"/>
        <v/>
      </c>
      <c r="F35" s="91" t="str">
        <f t="shared" si="2"/>
        <v/>
      </c>
      <c r="H35" s="91" t="str">
        <f t="shared" si="3"/>
        <v/>
      </c>
      <c r="I35" s="92"/>
      <c r="J35" s="114" t="str">
        <f t="shared" si="6"/>
        <v/>
      </c>
      <c r="L35" s="91" t="str">
        <f>المعلمون!F37</f>
        <v xml:space="preserve">  </v>
      </c>
      <c r="M35" s="91" t="str">
        <f>المعلمون!AZ37</f>
        <v/>
      </c>
      <c r="BE35" s="95" t="str">
        <f>IFERROR(VLOOKUP(ROWS(BE$2:$BE35),$BG$2:$BI$1001,3,0),"")</f>
        <v/>
      </c>
      <c r="BF35" s="95" t="str">
        <f>IFERROR(VLOOKUP(ROWS(BF$2:$BF35),$BG$2:$BI$1001,2,0),"")</f>
        <v/>
      </c>
      <c r="BG35" s="95">
        <f>IF(ISNUMBER(SEARCH("نعم",BJ35)),MAX($BG$1:BG34)+1,0)</f>
        <v>0</v>
      </c>
      <c r="BH35" s="95" t="str">
        <f t="shared" si="8"/>
        <v/>
      </c>
      <c r="BI35" s="95" t="str">
        <f t="shared" si="9"/>
        <v/>
      </c>
      <c r="BJ35" s="95" t="str">
        <f>IF(COUNTIF( BH$2:BH35, BH35 )=1,"نعم","كلا")</f>
        <v>كلا</v>
      </c>
      <c r="BL35" s="91"/>
    </row>
    <row r="36" spans="2:64">
      <c r="B36" s="91" t="str">
        <f t="shared" si="0"/>
        <v/>
      </c>
      <c r="D36" s="91" t="str">
        <f t="shared" si="1"/>
        <v/>
      </c>
      <c r="F36" s="91" t="str">
        <f t="shared" si="2"/>
        <v/>
      </c>
      <c r="H36" s="91" t="str">
        <f t="shared" si="3"/>
        <v/>
      </c>
      <c r="I36" s="92"/>
      <c r="J36" s="114" t="str">
        <f t="shared" si="6"/>
        <v/>
      </c>
      <c r="L36" s="91" t="str">
        <f>المعلمون!F38</f>
        <v xml:space="preserve">  </v>
      </c>
      <c r="M36" s="91" t="str">
        <f>المعلمون!AZ38</f>
        <v/>
      </c>
      <c r="BE36" s="95" t="str">
        <f>IFERROR(VLOOKUP(ROWS(BE$2:$BE36),$BG$2:$BI$1001,3,0),"")</f>
        <v/>
      </c>
      <c r="BF36" s="95" t="str">
        <f>IFERROR(VLOOKUP(ROWS(BF$2:$BF36),$BG$2:$BI$1001,2,0),"")</f>
        <v/>
      </c>
      <c r="BG36" s="95">
        <f>IF(ISNUMBER(SEARCH("نعم",BJ36)),MAX($BG$1:BG35)+1,0)</f>
        <v>0</v>
      </c>
      <c r="BH36" s="95" t="str">
        <f t="shared" si="8"/>
        <v/>
      </c>
      <c r="BI36" s="95" t="str">
        <f t="shared" si="9"/>
        <v/>
      </c>
      <c r="BJ36" s="95" t="str">
        <f>IF(COUNTIF( BH$2:BH36, BH36 )=1,"نعم","كلا")</f>
        <v>كلا</v>
      </c>
      <c r="BL36" s="91"/>
    </row>
    <row r="37" spans="2:64">
      <c r="B37" s="91" t="str">
        <f t="shared" si="0"/>
        <v/>
      </c>
      <c r="D37" s="91" t="str">
        <f t="shared" si="1"/>
        <v/>
      </c>
      <c r="F37" s="91" t="str">
        <f t="shared" si="2"/>
        <v/>
      </c>
      <c r="H37" s="91" t="str">
        <f t="shared" si="3"/>
        <v/>
      </c>
      <c r="I37" s="92"/>
      <c r="J37" s="114" t="str">
        <f t="shared" si="6"/>
        <v/>
      </c>
      <c r="L37" s="91" t="str">
        <f>المعلمون!F39</f>
        <v xml:space="preserve">  </v>
      </c>
      <c r="M37" s="91" t="str">
        <f>المعلمون!AZ39</f>
        <v/>
      </c>
      <c r="BE37" s="95" t="str">
        <f>IFERROR(VLOOKUP(ROWS(BE$2:$BE37),$BG$2:$BI$1001,3,0),"")</f>
        <v/>
      </c>
      <c r="BF37" s="95" t="str">
        <f>IFERROR(VLOOKUP(ROWS(BF$2:$BF37),$BG$2:$BI$1001,2,0),"")</f>
        <v/>
      </c>
      <c r="BG37" s="95">
        <f>IF(ISNUMBER(SEARCH("نعم",BJ37)),MAX($BG$1:BG36)+1,0)</f>
        <v>0</v>
      </c>
      <c r="BH37" s="95" t="str">
        <f t="shared" si="8"/>
        <v/>
      </c>
      <c r="BI37" s="95" t="str">
        <f t="shared" si="9"/>
        <v/>
      </c>
      <c r="BJ37" s="95" t="str">
        <f>IF(COUNTIF( BH$2:BH37, BH37 )=1,"نعم","كلا")</f>
        <v>كلا</v>
      </c>
      <c r="BL37" s="91"/>
    </row>
    <row r="38" spans="2:64">
      <c r="B38" s="91" t="str">
        <f t="shared" si="0"/>
        <v/>
      </c>
      <c r="D38" s="91" t="str">
        <f t="shared" si="1"/>
        <v/>
      </c>
      <c r="F38" s="91" t="str">
        <f t="shared" si="2"/>
        <v/>
      </c>
      <c r="H38" s="91" t="str">
        <f t="shared" si="3"/>
        <v/>
      </c>
      <c r="I38" s="92"/>
      <c r="J38" s="114" t="str">
        <f t="shared" si="6"/>
        <v/>
      </c>
      <c r="L38" s="91" t="str">
        <f>المعلمون!F40</f>
        <v xml:space="preserve">  </v>
      </c>
      <c r="M38" s="91" t="str">
        <f>المعلمون!AZ40</f>
        <v/>
      </c>
      <c r="BE38" s="95" t="str">
        <f>IFERROR(VLOOKUP(ROWS(BE$2:$BE38),$BG$2:$BI$1001,3,0),"")</f>
        <v/>
      </c>
      <c r="BF38" s="95" t="str">
        <f>IFERROR(VLOOKUP(ROWS(BF$2:$BF38),$BG$2:$BI$1001,2,0),"")</f>
        <v/>
      </c>
      <c r="BG38" s="95">
        <f>IF(ISNUMBER(SEARCH("نعم",BJ38)),MAX($BG$1:BG37)+1,0)</f>
        <v>0</v>
      </c>
      <c r="BH38" s="95" t="str">
        <f t="shared" si="8"/>
        <v/>
      </c>
      <c r="BI38" s="95" t="str">
        <f t="shared" si="9"/>
        <v/>
      </c>
      <c r="BJ38" s="95" t="str">
        <f>IF(COUNTIF( BH$2:BH38, BH38 )=1,"نعم","كلا")</f>
        <v>كلا</v>
      </c>
      <c r="BL38" s="91"/>
    </row>
    <row r="39" spans="2:64">
      <c r="B39" s="91" t="str">
        <f t="shared" si="0"/>
        <v/>
      </c>
      <c r="D39" s="91" t="str">
        <f t="shared" si="1"/>
        <v/>
      </c>
      <c r="F39" s="91" t="str">
        <f t="shared" si="2"/>
        <v/>
      </c>
      <c r="H39" s="91" t="str">
        <f t="shared" si="3"/>
        <v/>
      </c>
      <c r="I39" s="92"/>
      <c r="J39" s="114" t="str">
        <f t="shared" si="6"/>
        <v/>
      </c>
      <c r="L39" s="91" t="str">
        <f>المعلمون!F41</f>
        <v xml:space="preserve">  </v>
      </c>
      <c r="M39" s="91" t="str">
        <f>المعلمون!AZ41</f>
        <v/>
      </c>
      <c r="BE39" s="95" t="str">
        <f>IFERROR(VLOOKUP(ROWS(BE$2:$BE39),$BG$2:$BI$1001,3,0),"")</f>
        <v/>
      </c>
      <c r="BF39" s="95" t="str">
        <f>IFERROR(VLOOKUP(ROWS(BF$2:$BF39),$BG$2:$BI$1001,2,0),"")</f>
        <v/>
      </c>
      <c r="BG39" s="95">
        <f>IF(ISNUMBER(SEARCH("نعم",BJ39)),MAX($BG$1:BG38)+1,0)</f>
        <v>0</v>
      </c>
      <c r="BH39" s="95" t="str">
        <f t="shared" si="8"/>
        <v/>
      </c>
      <c r="BI39" s="95" t="str">
        <f t="shared" si="9"/>
        <v/>
      </c>
      <c r="BJ39" s="95" t="str">
        <f>IF(COUNTIF( BH$2:BH39, BH39 )=1,"نعم","كلا")</f>
        <v>كلا</v>
      </c>
      <c r="BL39" s="91"/>
    </row>
    <row r="40" spans="2:64">
      <c r="B40" s="91" t="str">
        <f t="shared" si="0"/>
        <v/>
      </c>
      <c r="D40" s="91" t="str">
        <f t="shared" si="1"/>
        <v/>
      </c>
      <c r="F40" s="91" t="str">
        <f t="shared" si="2"/>
        <v/>
      </c>
      <c r="H40" s="91" t="str">
        <f t="shared" si="3"/>
        <v/>
      </c>
      <c r="I40" s="92"/>
      <c r="J40" s="114" t="str">
        <f t="shared" si="6"/>
        <v/>
      </c>
      <c r="L40" s="91" t="str">
        <f>المعلمون!F42</f>
        <v xml:space="preserve">  </v>
      </c>
      <c r="M40" s="91" t="str">
        <f>المعلمون!AZ42</f>
        <v/>
      </c>
      <c r="BE40" s="95" t="str">
        <f>IFERROR(VLOOKUP(ROWS(BE$2:$BE40),$BG$2:$BI$1001,3,0),"")</f>
        <v/>
      </c>
      <c r="BF40" s="95" t="str">
        <f>IFERROR(VLOOKUP(ROWS(BF$2:$BF40),$BG$2:$BI$1001,2,0),"")</f>
        <v/>
      </c>
      <c r="BG40" s="95">
        <f>IF(ISNUMBER(SEARCH("نعم",BJ40)),MAX($BG$1:BG39)+1,0)</f>
        <v>0</v>
      </c>
      <c r="BH40" s="95" t="str">
        <f t="shared" si="8"/>
        <v/>
      </c>
      <c r="BI40" s="95" t="str">
        <f t="shared" si="9"/>
        <v/>
      </c>
      <c r="BJ40" s="95" t="str">
        <f>IF(COUNTIF( BH$2:BH40, BH40 )=1,"نعم","كلا")</f>
        <v>كلا</v>
      </c>
      <c r="BL40" s="91"/>
    </row>
    <row r="41" spans="2:64">
      <c r="B41" s="91" t="str">
        <f t="shared" si="0"/>
        <v/>
      </c>
      <c r="D41" s="91" t="str">
        <f t="shared" si="1"/>
        <v/>
      </c>
      <c r="F41" s="91" t="str">
        <f t="shared" si="2"/>
        <v/>
      </c>
      <c r="H41" s="91" t="str">
        <f t="shared" si="3"/>
        <v/>
      </c>
      <c r="I41" s="92"/>
      <c r="J41" s="114" t="str">
        <f t="shared" si="6"/>
        <v/>
      </c>
      <c r="L41" s="91" t="str">
        <f>المعلمون!F43</f>
        <v xml:space="preserve">  </v>
      </c>
      <c r="M41" s="91" t="str">
        <f>المعلمون!AZ43</f>
        <v/>
      </c>
      <c r="BE41" s="95" t="str">
        <f>IFERROR(VLOOKUP(ROWS(BE$2:$BE41),$BG$2:$BI$1001,3,0),"")</f>
        <v/>
      </c>
      <c r="BF41" s="95" t="str">
        <f>IFERROR(VLOOKUP(ROWS(BF$2:$BF41),$BG$2:$BI$1001,2,0),"")</f>
        <v/>
      </c>
      <c r="BG41" s="95">
        <f>IF(ISNUMBER(SEARCH("نعم",BJ41)),MAX($BG$1:BG40)+1,0)</f>
        <v>0</v>
      </c>
      <c r="BH41" s="95" t="str">
        <f t="shared" si="8"/>
        <v/>
      </c>
      <c r="BI41" s="95" t="str">
        <f t="shared" si="9"/>
        <v/>
      </c>
      <c r="BJ41" s="95" t="str">
        <f>IF(COUNTIF( BH$2:BH41, BH41 )=1,"نعم","كلا")</f>
        <v>كلا</v>
      </c>
      <c r="BL41" s="91"/>
    </row>
    <row r="42" spans="2:64">
      <c r="B42" s="91" t="str">
        <f t="shared" si="0"/>
        <v/>
      </c>
      <c r="D42" s="91" t="str">
        <f t="shared" si="1"/>
        <v/>
      </c>
      <c r="F42" s="91" t="str">
        <f t="shared" si="2"/>
        <v/>
      </c>
      <c r="H42" s="91" t="str">
        <f t="shared" si="3"/>
        <v/>
      </c>
      <c r="I42" s="92"/>
      <c r="J42" s="114" t="str">
        <f t="shared" si="6"/>
        <v/>
      </c>
      <c r="L42" s="91" t="str">
        <f>المعلمون!F44</f>
        <v xml:space="preserve">  </v>
      </c>
      <c r="M42" s="91" t="str">
        <f>المعلمون!AZ44</f>
        <v/>
      </c>
      <c r="BE42" s="95" t="str">
        <f>IFERROR(VLOOKUP(ROWS(BE$2:$BE42),$BG$2:$BI$1001,3,0),"")</f>
        <v/>
      </c>
      <c r="BF42" s="95" t="str">
        <f>IFERROR(VLOOKUP(ROWS(BF$2:$BF42),$BG$2:$BI$1001,2,0),"")</f>
        <v/>
      </c>
      <c r="BG42" s="95">
        <f>IF(ISNUMBER(SEARCH("نعم",BJ42)),MAX($BG$1:BG41)+1,0)</f>
        <v>0</v>
      </c>
      <c r="BH42" s="95" t="str">
        <f t="shared" si="8"/>
        <v/>
      </c>
      <c r="BI42" s="95" t="str">
        <f t="shared" si="9"/>
        <v/>
      </c>
      <c r="BJ42" s="95" t="str">
        <f>IF(COUNTIF( BH$2:BH42, BH42 )=1,"نعم","كلا")</f>
        <v>كلا</v>
      </c>
      <c r="BL42" s="91"/>
    </row>
    <row r="43" spans="2:64">
      <c r="B43" s="91" t="str">
        <f t="shared" si="0"/>
        <v/>
      </c>
      <c r="D43" s="91" t="str">
        <f t="shared" si="1"/>
        <v/>
      </c>
      <c r="F43" s="91" t="str">
        <f t="shared" si="2"/>
        <v/>
      </c>
      <c r="H43" s="91" t="str">
        <f t="shared" si="3"/>
        <v/>
      </c>
      <c r="I43" s="92"/>
      <c r="J43" s="114" t="str">
        <f t="shared" si="6"/>
        <v/>
      </c>
      <c r="L43" s="91" t="str">
        <f>المعلمون!F45</f>
        <v xml:space="preserve">  </v>
      </c>
      <c r="M43" s="91" t="str">
        <f>المعلمون!AZ45</f>
        <v/>
      </c>
      <c r="BE43" s="95" t="str">
        <f>IFERROR(VLOOKUP(ROWS(BE$2:$BE43),$BG$2:$BI$1001,3,0),"")</f>
        <v/>
      </c>
      <c r="BF43" s="95" t="str">
        <f>IFERROR(VLOOKUP(ROWS(BF$2:$BF43),$BG$2:$BI$1001,2,0),"")</f>
        <v/>
      </c>
      <c r="BG43" s="95">
        <f>IF(ISNUMBER(SEARCH("نعم",BJ43)),MAX($BG$1:BG42)+1,0)</f>
        <v>0</v>
      </c>
      <c r="BH43" s="95" t="str">
        <f t="shared" si="8"/>
        <v/>
      </c>
      <c r="BI43" s="95" t="str">
        <f t="shared" si="9"/>
        <v/>
      </c>
      <c r="BJ43" s="95" t="str">
        <f>IF(COUNTIF( BH$2:BH43, BH43 )=1,"نعم","كلا")</f>
        <v>كلا</v>
      </c>
      <c r="BL43" s="91"/>
    </row>
    <row r="44" spans="2:64">
      <c r="B44" s="91" t="str">
        <f t="shared" si="0"/>
        <v/>
      </c>
      <c r="D44" s="91" t="str">
        <f t="shared" si="1"/>
        <v/>
      </c>
      <c r="F44" s="91" t="str">
        <f t="shared" si="2"/>
        <v/>
      </c>
      <c r="H44" s="91" t="str">
        <f t="shared" si="3"/>
        <v/>
      </c>
      <c r="I44" s="92"/>
      <c r="J44" s="114" t="str">
        <f t="shared" si="6"/>
        <v/>
      </c>
      <c r="L44" s="91" t="str">
        <f>المعلمون!F46</f>
        <v xml:space="preserve">  </v>
      </c>
      <c r="M44" s="91" t="str">
        <f>المعلمون!AZ46</f>
        <v/>
      </c>
      <c r="BE44" s="95" t="str">
        <f>IFERROR(VLOOKUP(ROWS(BE$2:$BE44),$BG$2:$BI$1001,3,0),"")</f>
        <v/>
      </c>
      <c r="BF44" s="95" t="str">
        <f>IFERROR(VLOOKUP(ROWS(BF$2:$BF44),$BG$2:$BI$1001,2,0),"")</f>
        <v/>
      </c>
      <c r="BG44" s="95">
        <f>IF(ISNUMBER(SEARCH("نعم",BJ44)),MAX($BG$1:BG43)+1,0)</f>
        <v>0</v>
      </c>
      <c r="BH44" s="95" t="str">
        <f t="shared" si="8"/>
        <v/>
      </c>
      <c r="BI44" s="95" t="str">
        <f t="shared" si="9"/>
        <v/>
      </c>
      <c r="BJ44" s="95" t="str">
        <f>IF(COUNTIF( BH$2:BH44, BH44 )=1,"نعم","كلا")</f>
        <v>كلا</v>
      </c>
      <c r="BL44" s="91"/>
    </row>
    <row r="45" spans="2:64">
      <c r="B45" s="91" t="str">
        <f t="shared" si="0"/>
        <v/>
      </c>
      <c r="D45" s="91" t="str">
        <f t="shared" si="1"/>
        <v/>
      </c>
      <c r="F45" s="91" t="str">
        <f t="shared" si="2"/>
        <v/>
      </c>
      <c r="H45" s="91" t="str">
        <f t="shared" si="3"/>
        <v/>
      </c>
      <c r="I45" s="92"/>
      <c r="J45" s="114" t="str">
        <f t="shared" si="6"/>
        <v/>
      </c>
      <c r="L45" s="91" t="str">
        <f>المعلمون!F47</f>
        <v xml:space="preserve">  </v>
      </c>
      <c r="M45" s="91" t="str">
        <f>المعلمون!AZ47</f>
        <v/>
      </c>
      <c r="BE45" s="95" t="str">
        <f>IFERROR(VLOOKUP(ROWS(BE$2:$BE45),$BG$2:$BI$1001,3,0),"")</f>
        <v/>
      </c>
      <c r="BF45" s="95" t="str">
        <f>IFERROR(VLOOKUP(ROWS(BF$2:$BF45),$BG$2:$BI$1001,2,0),"")</f>
        <v/>
      </c>
      <c r="BG45" s="95">
        <f>IF(ISNUMBER(SEARCH("نعم",BJ45)),MAX($BG$1:BG44)+1,0)</f>
        <v>0</v>
      </c>
      <c r="BH45" s="95" t="str">
        <f t="shared" si="8"/>
        <v/>
      </c>
      <c r="BI45" s="95" t="str">
        <f t="shared" si="9"/>
        <v/>
      </c>
      <c r="BJ45" s="95" t="str">
        <f>IF(COUNTIF( BH$2:BH45, BH45 )=1,"نعم","كلا")</f>
        <v>كلا</v>
      </c>
      <c r="BL45" s="91"/>
    </row>
    <row r="46" spans="2:64">
      <c r="B46" s="91" t="str">
        <f t="shared" si="0"/>
        <v/>
      </c>
      <c r="D46" s="91" t="str">
        <f t="shared" si="1"/>
        <v/>
      </c>
      <c r="F46" s="91" t="str">
        <f t="shared" si="2"/>
        <v/>
      </c>
      <c r="H46" s="91" t="str">
        <f t="shared" si="3"/>
        <v/>
      </c>
      <c r="I46" s="92"/>
      <c r="J46" s="114" t="str">
        <f t="shared" si="6"/>
        <v/>
      </c>
      <c r="L46" s="91" t="str">
        <f>المعلمون!F48</f>
        <v xml:space="preserve">  </v>
      </c>
      <c r="M46" s="91" t="str">
        <f>المعلمون!AZ48</f>
        <v/>
      </c>
      <c r="BE46" s="95" t="str">
        <f>IFERROR(VLOOKUP(ROWS(BE$2:$BE46),$BG$2:$BI$1001,3,0),"")</f>
        <v/>
      </c>
      <c r="BF46" s="95" t="str">
        <f>IFERROR(VLOOKUP(ROWS(BF$2:$BF46),$BG$2:$BI$1001,2,0),"")</f>
        <v/>
      </c>
      <c r="BG46" s="95">
        <f>IF(ISNUMBER(SEARCH("نعم",BJ46)),MAX($BG$1:BG45)+1,0)</f>
        <v>0</v>
      </c>
      <c r="BH46" s="95" t="str">
        <f t="shared" si="8"/>
        <v/>
      </c>
      <c r="BI46" s="95" t="str">
        <f t="shared" si="9"/>
        <v/>
      </c>
      <c r="BJ46" s="95" t="str">
        <f>IF(COUNTIF( BH$2:BH46, BH46 )=1,"نعم","كلا")</f>
        <v>كلا</v>
      </c>
      <c r="BL46" s="91"/>
    </row>
    <row r="47" spans="2:64">
      <c r="B47" s="91" t="str">
        <f t="shared" si="0"/>
        <v/>
      </c>
      <c r="D47" s="91" t="str">
        <f t="shared" si="1"/>
        <v/>
      </c>
      <c r="F47" s="91" t="str">
        <f t="shared" si="2"/>
        <v/>
      </c>
      <c r="H47" s="91" t="str">
        <f t="shared" si="3"/>
        <v/>
      </c>
      <c r="I47" s="92"/>
      <c r="J47" s="114" t="str">
        <f t="shared" si="6"/>
        <v/>
      </c>
      <c r="L47" s="91" t="str">
        <f>المعلمون!F49</f>
        <v xml:space="preserve">  </v>
      </c>
      <c r="M47" s="91" t="str">
        <f>المعلمون!AZ49</f>
        <v/>
      </c>
      <c r="BE47" s="95" t="str">
        <f>IFERROR(VLOOKUP(ROWS(BE$2:$BE47),$BG$2:$BI$1001,3,0),"")</f>
        <v/>
      </c>
      <c r="BF47" s="95" t="str">
        <f>IFERROR(VLOOKUP(ROWS(BF$2:$BF47),$BG$2:$BI$1001,2,0),"")</f>
        <v/>
      </c>
      <c r="BG47" s="95">
        <f>IF(ISNUMBER(SEARCH("نعم",BJ47)),MAX($BG$1:BG46)+1,0)</f>
        <v>0</v>
      </c>
      <c r="BH47" s="95" t="str">
        <f t="shared" si="8"/>
        <v/>
      </c>
      <c r="BI47" s="95" t="str">
        <f t="shared" si="9"/>
        <v/>
      </c>
      <c r="BJ47" s="95" t="str">
        <f>IF(COUNTIF( BH$2:BH47, BH47 )=1,"نعم","كلا")</f>
        <v>كلا</v>
      </c>
      <c r="BL47" s="91"/>
    </row>
    <row r="48" spans="2:64">
      <c r="B48" s="91" t="str">
        <f t="shared" si="0"/>
        <v/>
      </c>
      <c r="D48" s="91" t="str">
        <f t="shared" si="1"/>
        <v/>
      </c>
      <c r="F48" s="91" t="str">
        <f t="shared" si="2"/>
        <v/>
      </c>
      <c r="H48" s="91" t="str">
        <f t="shared" si="3"/>
        <v/>
      </c>
      <c r="I48" s="92"/>
      <c r="J48" s="114" t="str">
        <f t="shared" si="6"/>
        <v/>
      </c>
      <c r="L48" s="91" t="str">
        <f>المعلمون!F50</f>
        <v xml:space="preserve">  </v>
      </c>
      <c r="M48" s="91" t="str">
        <f>المعلمون!AZ50</f>
        <v/>
      </c>
      <c r="BE48" s="95" t="str">
        <f>IFERROR(VLOOKUP(ROWS(BE$2:$BE48),$BG$2:$BI$1001,3,0),"")</f>
        <v/>
      </c>
      <c r="BF48" s="95" t="str">
        <f>IFERROR(VLOOKUP(ROWS(BF$2:$BF48),$BG$2:$BI$1001,2,0),"")</f>
        <v/>
      </c>
      <c r="BG48" s="95">
        <f>IF(ISNUMBER(SEARCH("نعم",BJ48)),MAX($BG$1:BG47)+1,0)</f>
        <v>0</v>
      </c>
      <c r="BH48" s="95" t="str">
        <f t="shared" si="8"/>
        <v/>
      </c>
      <c r="BI48" s="95" t="str">
        <f t="shared" si="9"/>
        <v/>
      </c>
      <c r="BJ48" s="95" t="str">
        <f>IF(COUNTIF( BH$2:BH48, BH48 )=1,"نعم","كلا")</f>
        <v>كلا</v>
      </c>
      <c r="BL48" s="91"/>
    </row>
    <row r="49" spans="2:64">
      <c r="B49" s="91" t="str">
        <f t="shared" si="0"/>
        <v/>
      </c>
      <c r="D49" s="91" t="str">
        <f t="shared" si="1"/>
        <v/>
      </c>
      <c r="F49" s="91" t="str">
        <f t="shared" si="2"/>
        <v/>
      </c>
      <c r="H49" s="91" t="str">
        <f t="shared" si="3"/>
        <v/>
      </c>
      <c r="I49" s="92"/>
      <c r="J49" s="114" t="str">
        <f t="shared" si="6"/>
        <v/>
      </c>
      <c r="L49" s="91" t="str">
        <f>المعلمون!F51</f>
        <v xml:space="preserve">  </v>
      </c>
      <c r="M49" s="91" t="str">
        <f>المعلمون!AZ51</f>
        <v/>
      </c>
      <c r="BE49" s="95" t="str">
        <f>IFERROR(VLOOKUP(ROWS(BE$2:$BE49),$BG$2:$BI$1001,3,0),"")</f>
        <v/>
      </c>
      <c r="BF49" s="95" t="str">
        <f>IFERROR(VLOOKUP(ROWS(BF$2:$BF49),$BG$2:$BI$1001,2,0),"")</f>
        <v/>
      </c>
      <c r="BG49" s="95">
        <f>IF(ISNUMBER(SEARCH("نعم",BJ49)),MAX($BG$1:BG48)+1,0)</f>
        <v>0</v>
      </c>
      <c r="BH49" s="95" t="str">
        <f t="shared" si="8"/>
        <v/>
      </c>
      <c r="BI49" s="95" t="str">
        <f t="shared" si="9"/>
        <v/>
      </c>
      <c r="BJ49" s="95" t="str">
        <f>IF(COUNTIF( BH$2:BH49, BH49 )=1,"نعم","كلا")</f>
        <v>كلا</v>
      </c>
      <c r="BL49" s="91"/>
    </row>
    <row r="50" spans="2:64">
      <c r="B50" s="91" t="str">
        <f t="shared" si="0"/>
        <v/>
      </c>
      <c r="D50" s="91" t="str">
        <f t="shared" si="1"/>
        <v/>
      </c>
      <c r="F50" s="91" t="str">
        <f t="shared" si="2"/>
        <v/>
      </c>
      <c r="H50" s="91" t="str">
        <f t="shared" si="3"/>
        <v/>
      </c>
      <c r="I50" s="92"/>
      <c r="J50" s="114" t="str">
        <f t="shared" si="6"/>
        <v/>
      </c>
      <c r="L50" s="91" t="str">
        <f>المعلمون!F52</f>
        <v xml:space="preserve">  </v>
      </c>
      <c r="M50" s="91" t="str">
        <f>المعلمون!AZ52</f>
        <v/>
      </c>
      <c r="BE50" s="95" t="str">
        <f>IFERROR(VLOOKUP(ROWS(BE$2:$BE50),$BG$2:$BI$1001,3,0),"")</f>
        <v/>
      </c>
      <c r="BF50" s="95" t="str">
        <f>IFERROR(VLOOKUP(ROWS(BF$2:$BF50),$BG$2:$BI$1001,2,0),"")</f>
        <v/>
      </c>
      <c r="BG50" s="95">
        <f>IF(ISNUMBER(SEARCH("نعم",BJ50)),MAX($BG$1:BG49)+1,0)</f>
        <v>0</v>
      </c>
      <c r="BH50" s="95" t="str">
        <f t="shared" si="8"/>
        <v/>
      </c>
      <c r="BI50" s="95" t="str">
        <f t="shared" si="9"/>
        <v/>
      </c>
      <c r="BJ50" s="95" t="str">
        <f>IF(COUNTIF( BH$2:BH50, BH50 )=1,"نعم","كلا")</f>
        <v>كلا</v>
      </c>
      <c r="BL50" s="91"/>
    </row>
    <row r="51" spans="2:64">
      <c r="B51" s="91" t="str">
        <f t="shared" si="0"/>
        <v/>
      </c>
      <c r="D51" s="91" t="str">
        <f t="shared" si="1"/>
        <v/>
      </c>
      <c r="F51" s="91" t="str">
        <f t="shared" si="2"/>
        <v/>
      </c>
      <c r="H51" s="91" t="str">
        <f t="shared" si="3"/>
        <v/>
      </c>
      <c r="I51" s="92"/>
      <c r="J51" s="114" t="str">
        <f t="shared" si="6"/>
        <v/>
      </c>
      <c r="L51" s="91" t="str">
        <f>المعلمون!F53</f>
        <v xml:space="preserve">  </v>
      </c>
      <c r="M51" s="91" t="str">
        <f>المعلمون!AZ53</f>
        <v/>
      </c>
      <c r="BE51" s="95" t="str">
        <f>IFERROR(VLOOKUP(ROWS(BE$2:$BE51),$BG$2:$BI$1001,3,0),"")</f>
        <v/>
      </c>
      <c r="BF51" s="95" t="str">
        <f>IFERROR(VLOOKUP(ROWS(BF$2:$BF51),$BG$2:$BI$1001,2,0),"")</f>
        <v/>
      </c>
      <c r="BG51" s="95">
        <f>IF(ISNUMBER(SEARCH("نعم",BJ51)),MAX($BG$1:BG50)+1,0)</f>
        <v>0</v>
      </c>
      <c r="BH51" s="95" t="str">
        <f t="shared" si="8"/>
        <v/>
      </c>
      <c r="BI51" s="95" t="str">
        <f t="shared" si="9"/>
        <v/>
      </c>
      <c r="BJ51" s="95" t="str">
        <f>IF(COUNTIF( BH$2:BH51, BH51 )=1,"نعم","كلا")</f>
        <v>كلا</v>
      </c>
      <c r="BL51" s="91"/>
    </row>
    <row r="52" spans="2:64">
      <c r="B52" s="91" t="str">
        <f t="shared" si="0"/>
        <v/>
      </c>
      <c r="D52" s="91" t="str">
        <f t="shared" si="1"/>
        <v/>
      </c>
      <c r="F52" s="91" t="str">
        <f t="shared" si="2"/>
        <v/>
      </c>
      <c r="H52" s="91" t="str">
        <f t="shared" si="3"/>
        <v/>
      </c>
      <c r="I52" s="92"/>
      <c r="J52" s="114" t="str">
        <f t="shared" si="6"/>
        <v/>
      </c>
      <c r="L52" s="91" t="str">
        <f>المعلمون!F54</f>
        <v xml:space="preserve">  </v>
      </c>
      <c r="M52" s="91" t="str">
        <f>المعلمون!AZ54</f>
        <v/>
      </c>
      <c r="BE52" s="95" t="str">
        <f>IFERROR(VLOOKUP(ROWS(BE$2:$BE52),$BG$2:$BI$1001,3,0),"")</f>
        <v/>
      </c>
      <c r="BF52" s="95" t="str">
        <f>IFERROR(VLOOKUP(ROWS(BF$2:$BF52),$BG$2:$BI$1001,2,0),"")</f>
        <v/>
      </c>
      <c r="BG52" s="95">
        <f>IF(ISNUMBER(SEARCH("نعم",BJ52)),MAX($BG$1:BG51)+1,0)</f>
        <v>0</v>
      </c>
      <c r="BH52" s="95" t="str">
        <f t="shared" si="8"/>
        <v/>
      </c>
      <c r="BI52" s="95" t="str">
        <f t="shared" si="9"/>
        <v/>
      </c>
      <c r="BJ52" s="95" t="str">
        <f>IF(COUNTIF( BH$2:BH52, BH52 )=1,"نعم","كلا")</f>
        <v>كلا</v>
      </c>
      <c r="BL52" s="91"/>
    </row>
    <row r="53" spans="2:64">
      <c r="B53" s="91" t="str">
        <f t="shared" si="0"/>
        <v/>
      </c>
      <c r="D53" s="91" t="str">
        <f t="shared" si="1"/>
        <v/>
      </c>
      <c r="F53" s="91" t="str">
        <f t="shared" si="2"/>
        <v/>
      </c>
      <c r="H53" s="91" t="str">
        <f t="shared" si="3"/>
        <v/>
      </c>
      <c r="I53" s="92"/>
      <c r="J53" s="114" t="str">
        <f t="shared" si="6"/>
        <v/>
      </c>
      <c r="L53" s="91" t="str">
        <f>المعلمون!F55</f>
        <v xml:space="preserve">  </v>
      </c>
      <c r="M53" s="91" t="str">
        <f>المعلمون!AZ55</f>
        <v/>
      </c>
      <c r="BE53" s="95" t="str">
        <f>IFERROR(VLOOKUP(ROWS(BE$2:$BE53),$BG$2:$BI$1001,3,0),"")</f>
        <v/>
      </c>
      <c r="BF53" s="95" t="str">
        <f>IFERROR(VLOOKUP(ROWS(BF$2:$BF53),$BG$2:$BI$1001,2,0),"")</f>
        <v/>
      </c>
      <c r="BG53" s="95">
        <f>IF(ISNUMBER(SEARCH("نعم",BJ53)),MAX($BG$1:BG52)+1,0)</f>
        <v>0</v>
      </c>
      <c r="BH53" s="95" t="str">
        <f t="shared" si="8"/>
        <v/>
      </c>
      <c r="BI53" s="95" t="str">
        <f t="shared" si="9"/>
        <v/>
      </c>
      <c r="BJ53" s="95" t="str">
        <f>IF(COUNTIF( BH$2:BH53, BH53 )=1,"نعم","كلا")</f>
        <v>كلا</v>
      </c>
      <c r="BL53" s="91"/>
    </row>
    <row r="54" spans="2:64">
      <c r="B54" s="91" t="str">
        <f t="shared" si="0"/>
        <v/>
      </c>
      <c r="D54" s="91" t="str">
        <f t="shared" si="1"/>
        <v/>
      </c>
      <c r="F54" s="91" t="str">
        <f t="shared" si="2"/>
        <v/>
      </c>
      <c r="H54" s="91" t="str">
        <f t="shared" si="3"/>
        <v/>
      </c>
      <c r="I54" s="92"/>
      <c r="J54" s="114" t="str">
        <f t="shared" si="6"/>
        <v/>
      </c>
      <c r="L54" s="91" t="str">
        <f>المعلمون!F56</f>
        <v xml:space="preserve">  </v>
      </c>
      <c r="M54" s="91" t="str">
        <f>المعلمون!AZ56</f>
        <v/>
      </c>
      <c r="BE54" s="95" t="str">
        <f>IFERROR(VLOOKUP(ROWS(BE$2:$BE54),$BG$2:$BI$1001,3,0),"")</f>
        <v/>
      </c>
      <c r="BF54" s="95" t="str">
        <f>IFERROR(VLOOKUP(ROWS(BF$2:$BF54),$BG$2:$BI$1001,2,0),"")</f>
        <v/>
      </c>
      <c r="BG54" s="95">
        <f>IF(ISNUMBER(SEARCH("نعم",BJ54)),MAX($BG$1:BG53)+1,0)</f>
        <v>0</v>
      </c>
      <c r="BH54" s="95" t="str">
        <f t="shared" si="8"/>
        <v/>
      </c>
      <c r="BI54" s="95" t="str">
        <f t="shared" si="9"/>
        <v/>
      </c>
      <c r="BJ54" s="95" t="str">
        <f>IF(COUNTIF( BH$2:BH54, BH54 )=1,"نعم","كلا")</f>
        <v>كلا</v>
      </c>
      <c r="BL54" s="91"/>
    </row>
    <row r="55" spans="2:64">
      <c r="B55" s="91" t="str">
        <f t="shared" si="0"/>
        <v/>
      </c>
      <c r="D55" s="91" t="str">
        <f t="shared" si="1"/>
        <v/>
      </c>
      <c r="F55" s="91" t="str">
        <f t="shared" si="2"/>
        <v/>
      </c>
      <c r="H55" s="91" t="str">
        <f t="shared" si="3"/>
        <v/>
      </c>
      <c r="I55" s="92"/>
      <c r="J55" s="114" t="str">
        <f t="shared" si="6"/>
        <v/>
      </c>
      <c r="L55" s="91" t="str">
        <f>المعلمون!F57</f>
        <v xml:space="preserve">  </v>
      </c>
      <c r="M55" s="91" t="str">
        <f>المعلمون!AZ57</f>
        <v/>
      </c>
      <c r="BE55" s="95" t="str">
        <f>IFERROR(VLOOKUP(ROWS(BE$2:$BE55),$BG$2:$BI$1001,3,0),"")</f>
        <v/>
      </c>
      <c r="BF55" s="95" t="str">
        <f>IFERROR(VLOOKUP(ROWS(BF$2:$BF55),$BG$2:$BI$1001,2,0),"")</f>
        <v/>
      </c>
      <c r="BG55" s="95">
        <f>IF(ISNUMBER(SEARCH("نعم",BJ55)),MAX($BG$1:BG54)+1,0)</f>
        <v>0</v>
      </c>
      <c r="BH55" s="95" t="str">
        <f t="shared" si="8"/>
        <v/>
      </c>
      <c r="BI55" s="95" t="str">
        <f t="shared" si="9"/>
        <v/>
      </c>
      <c r="BJ55" s="95" t="str">
        <f>IF(COUNTIF( BH$2:BH55, BH55 )=1,"نعم","كلا")</f>
        <v>كلا</v>
      </c>
      <c r="BL55" s="91"/>
    </row>
    <row r="56" spans="2:64">
      <c r="B56" s="91" t="str">
        <f t="shared" si="0"/>
        <v/>
      </c>
      <c r="D56" s="91" t="str">
        <f t="shared" si="1"/>
        <v/>
      </c>
      <c r="F56" s="91" t="str">
        <f t="shared" si="2"/>
        <v/>
      </c>
      <c r="H56" s="91" t="str">
        <f t="shared" si="3"/>
        <v/>
      </c>
      <c r="I56" s="92"/>
      <c r="J56" s="114" t="str">
        <f t="shared" si="6"/>
        <v/>
      </c>
      <c r="L56" s="91" t="str">
        <f>المعلمون!F58</f>
        <v xml:space="preserve">  </v>
      </c>
      <c r="M56" s="91" t="str">
        <f>المعلمون!AZ58</f>
        <v/>
      </c>
      <c r="BE56" s="95" t="str">
        <f>IFERROR(VLOOKUP(ROWS(BE$2:$BE56),$BG$2:$BI$1001,3,0),"")</f>
        <v/>
      </c>
      <c r="BF56" s="95" t="str">
        <f>IFERROR(VLOOKUP(ROWS(BF$2:$BF56),$BG$2:$BI$1001,2,0),"")</f>
        <v/>
      </c>
      <c r="BG56" s="95">
        <f>IF(ISNUMBER(SEARCH("نعم",BJ56)),MAX($BG$1:BG55)+1,0)</f>
        <v>0</v>
      </c>
      <c r="BH56" s="95" t="str">
        <f t="shared" si="8"/>
        <v/>
      </c>
      <c r="BI56" s="95" t="str">
        <f t="shared" si="9"/>
        <v/>
      </c>
      <c r="BJ56" s="95" t="str">
        <f>IF(COUNTIF( BH$2:BH56, BH56 )=1,"نعم","كلا")</f>
        <v>كلا</v>
      </c>
      <c r="BL56" s="91"/>
    </row>
    <row r="57" spans="2:64">
      <c r="B57" s="91" t="str">
        <f t="shared" si="0"/>
        <v/>
      </c>
      <c r="D57" s="91" t="str">
        <f t="shared" si="1"/>
        <v/>
      </c>
      <c r="F57" s="91" t="str">
        <f t="shared" si="2"/>
        <v/>
      </c>
      <c r="H57" s="91" t="str">
        <f t="shared" si="3"/>
        <v/>
      </c>
      <c r="I57" s="92"/>
      <c r="J57" s="114" t="str">
        <f t="shared" si="6"/>
        <v/>
      </c>
      <c r="L57" s="91" t="str">
        <f>المعلمون!F59</f>
        <v xml:space="preserve">  </v>
      </c>
      <c r="M57" s="91" t="str">
        <f>المعلمون!AZ59</f>
        <v/>
      </c>
      <c r="BE57" s="95" t="str">
        <f>IFERROR(VLOOKUP(ROWS(BE$2:$BE57),$BG$2:$BI$1001,3,0),"")</f>
        <v/>
      </c>
      <c r="BF57" s="95" t="str">
        <f>IFERROR(VLOOKUP(ROWS(BF$2:$BF57),$BG$2:$BI$1001,2,0),"")</f>
        <v/>
      </c>
      <c r="BG57" s="95">
        <f>IF(ISNUMBER(SEARCH("نعم",BJ57)),MAX($BG$1:BG56)+1,0)</f>
        <v>0</v>
      </c>
      <c r="BH57" s="95" t="str">
        <f t="shared" si="8"/>
        <v/>
      </c>
      <c r="BI57" s="95" t="str">
        <f t="shared" si="9"/>
        <v/>
      </c>
      <c r="BJ57" s="95" t="str">
        <f>IF(COUNTIF( BH$2:BH57, BH57 )=1,"نعم","كلا")</f>
        <v>كلا</v>
      </c>
      <c r="BL57" s="91"/>
    </row>
    <row r="58" spans="2:64">
      <c r="B58" s="91" t="str">
        <f t="shared" si="0"/>
        <v/>
      </c>
      <c r="D58" s="91" t="str">
        <f t="shared" si="1"/>
        <v/>
      </c>
      <c r="F58" s="91" t="str">
        <f t="shared" si="2"/>
        <v/>
      </c>
      <c r="H58" s="91" t="str">
        <f t="shared" si="3"/>
        <v/>
      </c>
      <c r="I58" s="92"/>
      <c r="J58" s="114" t="str">
        <f t="shared" si="6"/>
        <v/>
      </c>
      <c r="L58" s="91" t="str">
        <f>المعلمون!F60</f>
        <v xml:space="preserve">  </v>
      </c>
      <c r="M58" s="91" t="str">
        <f>المعلمون!AZ60</f>
        <v/>
      </c>
      <c r="BE58" s="95" t="str">
        <f>IFERROR(VLOOKUP(ROWS(BE$2:$BE58),$BG$2:$BI$1001,3,0),"")</f>
        <v/>
      </c>
      <c r="BF58" s="95" t="str">
        <f>IFERROR(VLOOKUP(ROWS(BF$2:$BF58),$BG$2:$BI$1001,2,0),"")</f>
        <v/>
      </c>
      <c r="BG58" s="95">
        <f>IF(ISNUMBER(SEARCH("نعم",BJ58)),MAX($BG$1:BG57)+1,0)</f>
        <v>0</v>
      </c>
      <c r="BH58" s="95" t="str">
        <f t="shared" si="8"/>
        <v/>
      </c>
      <c r="BI58" s="95" t="str">
        <f t="shared" si="9"/>
        <v/>
      </c>
      <c r="BJ58" s="95" t="str">
        <f>IF(COUNTIF( BH$2:BH58, BH58 )=1,"نعم","كلا")</f>
        <v>كلا</v>
      </c>
      <c r="BL58" s="91"/>
    </row>
    <row r="59" spans="2:64">
      <c r="B59" s="91" t="str">
        <f t="shared" si="0"/>
        <v/>
      </c>
      <c r="D59" s="91" t="str">
        <f t="shared" si="1"/>
        <v/>
      </c>
      <c r="F59" s="91" t="str">
        <f t="shared" si="2"/>
        <v/>
      </c>
      <c r="H59" s="91" t="str">
        <f t="shared" si="3"/>
        <v/>
      </c>
      <c r="I59" s="92"/>
      <c r="J59" s="114" t="str">
        <f t="shared" si="6"/>
        <v/>
      </c>
      <c r="L59" s="91" t="str">
        <f>المعلمون!F61</f>
        <v xml:space="preserve">  </v>
      </c>
      <c r="M59" s="91" t="str">
        <f>المعلمون!AZ61</f>
        <v/>
      </c>
      <c r="BE59" s="95" t="str">
        <f>IFERROR(VLOOKUP(ROWS(BE$2:$BE59),$BG$2:$BI$1001,3,0),"")</f>
        <v/>
      </c>
      <c r="BF59" s="95" t="str">
        <f>IFERROR(VLOOKUP(ROWS(BF$2:$BF59),$BG$2:$BI$1001,2,0),"")</f>
        <v/>
      </c>
      <c r="BG59" s="95">
        <f>IF(ISNUMBER(SEARCH("نعم",BJ59)),MAX($BG$1:BG58)+1,0)</f>
        <v>0</v>
      </c>
      <c r="BH59" s="95" t="str">
        <f t="shared" si="8"/>
        <v/>
      </c>
      <c r="BI59" s="95" t="str">
        <f t="shared" si="9"/>
        <v/>
      </c>
      <c r="BJ59" s="95" t="str">
        <f>IF(COUNTIF( BH$2:BH59, BH59 )=1,"نعم","كلا")</f>
        <v>كلا</v>
      </c>
      <c r="BL59" s="91"/>
    </row>
    <row r="60" spans="2:64">
      <c r="B60" s="91" t="str">
        <f t="shared" si="0"/>
        <v/>
      </c>
      <c r="D60" s="91" t="str">
        <f t="shared" si="1"/>
        <v/>
      </c>
      <c r="F60" s="91" t="str">
        <f t="shared" si="2"/>
        <v/>
      </c>
      <c r="H60" s="91" t="str">
        <f t="shared" si="3"/>
        <v/>
      </c>
      <c r="I60" s="92"/>
      <c r="J60" s="114" t="str">
        <f t="shared" si="6"/>
        <v/>
      </c>
      <c r="L60" s="91" t="str">
        <f>المعلمون!F62</f>
        <v xml:space="preserve">  </v>
      </c>
      <c r="M60" s="91" t="str">
        <f>المعلمون!AZ62</f>
        <v/>
      </c>
      <c r="BE60" s="95" t="str">
        <f>IFERROR(VLOOKUP(ROWS(BE$2:$BE60),$BG$2:$BI$1001,3,0),"")</f>
        <v/>
      </c>
      <c r="BF60" s="95" t="str">
        <f>IFERROR(VLOOKUP(ROWS(BF$2:$BF60),$BG$2:$BI$1001,2,0),"")</f>
        <v/>
      </c>
      <c r="BG60" s="95">
        <f>IF(ISNUMBER(SEARCH("نعم",BJ60)),MAX($BG$1:BG59)+1,0)</f>
        <v>0</v>
      </c>
      <c r="BH60" s="95" t="str">
        <f t="shared" si="8"/>
        <v/>
      </c>
      <c r="BI60" s="95" t="str">
        <f t="shared" si="9"/>
        <v/>
      </c>
      <c r="BJ60" s="95" t="str">
        <f>IF(COUNTIF( BH$2:BH60, BH60 )=1,"نعم","كلا")</f>
        <v>كلا</v>
      </c>
      <c r="BL60" s="91"/>
    </row>
    <row r="61" spans="2:64">
      <c r="B61" s="91" t="str">
        <f t="shared" si="0"/>
        <v/>
      </c>
      <c r="D61" s="91" t="str">
        <f t="shared" si="1"/>
        <v/>
      </c>
      <c r="F61" s="91" t="str">
        <f t="shared" si="2"/>
        <v/>
      </c>
      <c r="H61" s="91" t="str">
        <f t="shared" si="3"/>
        <v/>
      </c>
      <c r="I61" s="92"/>
      <c r="J61" s="114" t="str">
        <f t="shared" si="6"/>
        <v/>
      </c>
      <c r="L61" s="91" t="str">
        <f>المعلمون!F63</f>
        <v xml:space="preserve">  </v>
      </c>
      <c r="M61" s="91" t="str">
        <f>المعلمون!AZ63</f>
        <v/>
      </c>
      <c r="BE61" s="95" t="str">
        <f>IFERROR(VLOOKUP(ROWS(BE$2:$BE61),$BG$2:$BI$1001,3,0),"")</f>
        <v/>
      </c>
      <c r="BF61" s="95" t="str">
        <f>IFERROR(VLOOKUP(ROWS(BF$2:$BF61),$BG$2:$BI$1001,2,0),"")</f>
        <v/>
      </c>
      <c r="BG61" s="95">
        <f>IF(ISNUMBER(SEARCH("نعم",BJ61)),MAX($BG$1:BG60)+1,0)</f>
        <v>0</v>
      </c>
      <c r="BH61" s="95" t="str">
        <f t="shared" si="8"/>
        <v/>
      </c>
      <c r="BI61" s="95" t="str">
        <f t="shared" si="9"/>
        <v/>
      </c>
      <c r="BJ61" s="95" t="str">
        <f>IF(COUNTIF( BH$2:BH61, BH61 )=1,"نعم","كلا")</f>
        <v>كلا</v>
      </c>
      <c r="BL61" s="91"/>
    </row>
    <row r="62" spans="2:64">
      <c r="B62" s="91" t="str">
        <f t="shared" si="0"/>
        <v/>
      </c>
      <c r="D62" s="91" t="str">
        <f t="shared" si="1"/>
        <v/>
      </c>
      <c r="F62" s="91" t="str">
        <f t="shared" si="2"/>
        <v/>
      </c>
      <c r="H62" s="91" t="str">
        <f t="shared" si="3"/>
        <v/>
      </c>
      <c r="I62" s="92"/>
      <c r="J62" s="114" t="str">
        <f t="shared" si="6"/>
        <v/>
      </c>
      <c r="L62" s="91" t="str">
        <f>المعلمون!F64</f>
        <v xml:space="preserve">  </v>
      </c>
      <c r="M62" s="91" t="str">
        <f>المعلمون!AZ64</f>
        <v/>
      </c>
      <c r="BE62" s="95" t="str">
        <f>IFERROR(VLOOKUP(ROWS(BE$2:$BE62),$BG$2:$BI$1001,3,0),"")</f>
        <v/>
      </c>
      <c r="BF62" s="95" t="str">
        <f>IFERROR(VLOOKUP(ROWS(BF$2:$BF62),$BG$2:$BI$1001,2,0),"")</f>
        <v/>
      </c>
      <c r="BG62" s="95">
        <f>IF(ISNUMBER(SEARCH("نعم",BJ62)),MAX($BG$1:BG61)+1,0)</f>
        <v>0</v>
      </c>
      <c r="BH62" s="95" t="str">
        <f t="shared" si="8"/>
        <v/>
      </c>
      <c r="BI62" s="95" t="str">
        <f t="shared" si="9"/>
        <v/>
      </c>
      <c r="BJ62" s="95" t="str">
        <f>IF(COUNTIF( BH$2:BH62, BH62 )=1,"نعم","كلا")</f>
        <v>كلا</v>
      </c>
      <c r="BL62" s="91"/>
    </row>
    <row r="63" spans="2:64">
      <c r="B63" s="91" t="str">
        <f t="shared" si="0"/>
        <v/>
      </c>
      <c r="D63" s="91" t="str">
        <f t="shared" si="1"/>
        <v/>
      </c>
      <c r="F63" s="91" t="str">
        <f t="shared" si="2"/>
        <v/>
      </c>
      <c r="H63" s="91" t="str">
        <f t="shared" si="3"/>
        <v/>
      </c>
      <c r="I63" s="92"/>
      <c r="J63" s="114" t="str">
        <f t="shared" si="6"/>
        <v/>
      </c>
      <c r="L63" s="91" t="str">
        <f>المعلمون!F65</f>
        <v xml:space="preserve">  </v>
      </c>
      <c r="M63" s="91" t="str">
        <f>المعلمون!AZ65</f>
        <v/>
      </c>
      <c r="BE63" s="95" t="str">
        <f>IFERROR(VLOOKUP(ROWS(BE$2:$BE63),$BG$2:$BI$1001,3,0),"")</f>
        <v/>
      </c>
      <c r="BF63" s="95" t="str">
        <f>IFERROR(VLOOKUP(ROWS(BF$2:$BF63),$BG$2:$BI$1001,2,0),"")</f>
        <v/>
      </c>
      <c r="BG63" s="95">
        <f>IF(ISNUMBER(SEARCH("نعم",BJ63)),MAX($BG$1:BG62)+1,0)</f>
        <v>0</v>
      </c>
      <c r="BH63" s="95" t="str">
        <f t="shared" si="8"/>
        <v/>
      </c>
      <c r="BI63" s="95" t="str">
        <f t="shared" si="9"/>
        <v/>
      </c>
      <c r="BJ63" s="95" t="str">
        <f>IF(COUNTIF( BH$2:BH63, BH63 )=1,"نعم","كلا")</f>
        <v>كلا</v>
      </c>
      <c r="BL63" s="91"/>
    </row>
    <row r="64" spans="2:64">
      <c r="B64" s="91" t="str">
        <f t="shared" si="0"/>
        <v/>
      </c>
      <c r="D64" s="91" t="str">
        <f t="shared" si="1"/>
        <v/>
      </c>
      <c r="F64" s="91" t="str">
        <f t="shared" si="2"/>
        <v/>
      </c>
      <c r="H64" s="91" t="str">
        <f t="shared" si="3"/>
        <v/>
      </c>
      <c r="I64" s="92"/>
      <c r="J64" s="114" t="str">
        <f t="shared" si="6"/>
        <v/>
      </c>
      <c r="L64" s="91" t="str">
        <f>المعلمون!F66</f>
        <v xml:space="preserve">  </v>
      </c>
      <c r="M64" s="91" t="str">
        <f>المعلمون!AZ66</f>
        <v/>
      </c>
      <c r="BE64" s="95" t="str">
        <f>IFERROR(VLOOKUP(ROWS(BE$2:$BE64),$BG$2:$BI$1001,3,0),"")</f>
        <v/>
      </c>
      <c r="BF64" s="95" t="str">
        <f>IFERROR(VLOOKUP(ROWS(BF$2:$BF64),$BG$2:$BI$1001,2,0),"")</f>
        <v/>
      </c>
      <c r="BG64" s="95">
        <f>IF(ISNUMBER(SEARCH("نعم",BJ64)),MAX($BG$1:BG63)+1,0)</f>
        <v>0</v>
      </c>
      <c r="BH64" s="95" t="str">
        <f t="shared" si="8"/>
        <v/>
      </c>
      <c r="BI64" s="95" t="str">
        <f t="shared" si="9"/>
        <v/>
      </c>
      <c r="BJ64" s="95" t="str">
        <f>IF(COUNTIF( BH$2:BH64, BH64 )=1,"نعم","كلا")</f>
        <v>كلا</v>
      </c>
      <c r="BL64" s="91"/>
    </row>
    <row r="65" spans="2:64">
      <c r="B65" s="91" t="str">
        <f t="shared" si="0"/>
        <v/>
      </c>
      <c r="D65" s="91" t="str">
        <f t="shared" si="1"/>
        <v/>
      </c>
      <c r="F65" s="91" t="str">
        <f t="shared" si="2"/>
        <v/>
      </c>
      <c r="H65" s="91" t="str">
        <f t="shared" si="3"/>
        <v/>
      </c>
      <c r="I65" s="92"/>
      <c r="J65" s="114" t="str">
        <f t="shared" si="6"/>
        <v/>
      </c>
      <c r="L65" s="91" t="str">
        <f>المعلمون!F67</f>
        <v xml:space="preserve">  </v>
      </c>
      <c r="M65" s="91" t="str">
        <f>المعلمون!AZ67</f>
        <v/>
      </c>
      <c r="BE65" s="95" t="str">
        <f>IFERROR(VLOOKUP(ROWS(BE$2:$BE65),$BG$2:$BI$1001,3,0),"")</f>
        <v/>
      </c>
      <c r="BF65" s="95" t="str">
        <f>IFERROR(VLOOKUP(ROWS(BF$2:$BF65),$BG$2:$BI$1001,2,0),"")</f>
        <v/>
      </c>
      <c r="BG65" s="95">
        <f>IF(ISNUMBER(SEARCH("نعم",BJ65)),MAX($BG$1:BG64)+1,0)</f>
        <v>0</v>
      </c>
      <c r="BH65" s="95" t="str">
        <f t="shared" si="8"/>
        <v/>
      </c>
      <c r="BI65" s="95" t="str">
        <f t="shared" si="9"/>
        <v/>
      </c>
      <c r="BJ65" s="95" t="str">
        <f>IF(COUNTIF( BH$2:BH65, BH65 )=1,"نعم","كلا")</f>
        <v>كلا</v>
      </c>
      <c r="BL65" s="91"/>
    </row>
    <row r="66" spans="2:64">
      <c r="B66" s="91" t="str">
        <f t="shared" ref="B66:B129" si="10">IFERROR(VLOOKUP(A66,PROF_NAMES_CODE,3,FALSE),"")</f>
        <v/>
      </c>
      <c r="D66" s="91" t="str">
        <f t="shared" ref="D66:D129" si="11">IFERROR(VLOOKUP(C66,PARAM_CLASSES,2,FALSE),"")</f>
        <v/>
      </c>
      <c r="F66" s="91" t="str">
        <f t="shared" ref="F66:F129" si="12">IFERROR(VLOOKUP(E66,PARAM_MATIERE,2,FALSE),"")</f>
        <v/>
      </c>
      <c r="H66" s="91" t="str">
        <f t="shared" ref="H66:H129" si="13">IFERROR(VLOOKUP(G66,PARAM_LANGUE,2,FALSE),"")</f>
        <v/>
      </c>
      <c r="I66" s="92"/>
      <c r="J66" s="114" t="str">
        <f t="shared" ref="J66:J129" si="14">IFERROR(IF(H66&lt;&gt;"",IF(N66&lt;&gt;9,IF(N66&lt;&gt;H66,"هذه اللغة لا يتقنها المعلم",""),""),""),"")</f>
        <v/>
      </c>
      <c r="L66" s="91" t="str">
        <f>المعلمون!F68</f>
        <v xml:space="preserve">  </v>
      </c>
      <c r="M66" s="91" t="str">
        <f>المعلمون!AZ68</f>
        <v/>
      </c>
      <c r="BE66" s="95" t="str">
        <f>IFERROR(VLOOKUP(ROWS(BE$2:$BE66),$BG$2:$BI$1001,3,0),"")</f>
        <v/>
      </c>
      <c r="BF66" s="95" t="str">
        <f>IFERROR(VLOOKUP(ROWS(BF$2:$BF66),$BG$2:$BI$1001,2,0),"")</f>
        <v/>
      </c>
      <c r="BG66" s="95">
        <f>IF(ISNUMBER(SEARCH("نعم",BJ66)),MAX($BG$1:BG65)+1,0)</f>
        <v>0</v>
      </c>
      <c r="BH66" s="95" t="str">
        <f t="shared" si="8"/>
        <v/>
      </c>
      <c r="BI66" s="95" t="str">
        <f t="shared" si="9"/>
        <v/>
      </c>
      <c r="BJ66" s="95" t="str">
        <f>IF(COUNTIF( BH$2:BH66, BH66 )=1,"نعم","كلا")</f>
        <v>كلا</v>
      </c>
      <c r="BL66" s="91"/>
    </row>
    <row r="67" spans="2:64">
      <c r="B67" s="91" t="str">
        <f t="shared" si="10"/>
        <v/>
      </c>
      <c r="D67" s="91" t="str">
        <f t="shared" si="11"/>
        <v/>
      </c>
      <c r="F67" s="91" t="str">
        <f t="shared" si="12"/>
        <v/>
      </c>
      <c r="H67" s="91" t="str">
        <f t="shared" si="13"/>
        <v/>
      </c>
      <c r="I67" s="92"/>
      <c r="J67" s="114" t="str">
        <f t="shared" si="14"/>
        <v/>
      </c>
      <c r="L67" s="91" t="str">
        <f>المعلمون!F69</f>
        <v xml:space="preserve">  </v>
      </c>
      <c r="M67" s="91" t="str">
        <f>المعلمون!AZ69</f>
        <v/>
      </c>
      <c r="BE67" s="95" t="str">
        <f>IFERROR(VLOOKUP(ROWS(BE$2:$BE67),$BG$2:$BI$1001,3,0),"")</f>
        <v/>
      </c>
      <c r="BF67" s="95" t="str">
        <f>IFERROR(VLOOKUP(ROWS(BF$2:$BF67),$BG$2:$BI$1001,2,0),"")</f>
        <v/>
      </c>
      <c r="BG67" s="95">
        <f>IF(ISNUMBER(SEARCH("نعم",BJ67)),MAX($BG$1:BG66)+1,0)</f>
        <v>0</v>
      </c>
      <c r="BH67" s="95" t="str">
        <f t="shared" ref="BH67:BH130" si="15">IF(C67=0,"",C67)</f>
        <v/>
      </c>
      <c r="BI67" s="95" t="str">
        <f t="shared" ref="BI67:BI130" si="16">D67</f>
        <v/>
      </c>
      <c r="BJ67" s="95" t="str">
        <f>IF(COUNTIF( BH$2:BH67, BH67 )=1,"نعم","كلا")</f>
        <v>كلا</v>
      </c>
      <c r="BL67" s="91"/>
    </row>
    <row r="68" spans="2:64">
      <c r="B68" s="91" t="str">
        <f t="shared" si="10"/>
        <v/>
      </c>
      <c r="D68" s="91" t="str">
        <f t="shared" si="11"/>
        <v/>
      </c>
      <c r="F68" s="91" t="str">
        <f t="shared" si="12"/>
        <v/>
      </c>
      <c r="H68" s="91" t="str">
        <f t="shared" si="13"/>
        <v/>
      </c>
      <c r="I68" s="92"/>
      <c r="J68" s="114" t="str">
        <f t="shared" si="14"/>
        <v/>
      </c>
      <c r="L68" s="91" t="str">
        <f>المعلمون!F70</f>
        <v xml:space="preserve">  </v>
      </c>
      <c r="M68" s="91" t="str">
        <f>المعلمون!AZ70</f>
        <v/>
      </c>
      <c r="BE68" s="95" t="str">
        <f>IFERROR(VLOOKUP(ROWS(BE$2:$BE68),$BG$2:$BI$1001,3,0),"")</f>
        <v/>
      </c>
      <c r="BF68" s="95" t="str">
        <f>IFERROR(VLOOKUP(ROWS(BF$2:$BF68),$BG$2:$BI$1001,2,0),"")</f>
        <v/>
      </c>
      <c r="BG68" s="95">
        <f>IF(ISNUMBER(SEARCH("نعم",BJ68)),MAX($BG$1:BG67)+1,0)</f>
        <v>0</v>
      </c>
      <c r="BH68" s="95" t="str">
        <f t="shared" si="15"/>
        <v/>
      </c>
      <c r="BI68" s="95" t="str">
        <f t="shared" si="16"/>
        <v/>
      </c>
      <c r="BJ68" s="95" t="str">
        <f>IF(COUNTIF( BH$2:BH68, BH68 )=1,"نعم","كلا")</f>
        <v>كلا</v>
      </c>
      <c r="BL68" s="91"/>
    </row>
    <row r="69" spans="2:64">
      <c r="B69" s="91" t="str">
        <f t="shared" si="10"/>
        <v/>
      </c>
      <c r="D69" s="91" t="str">
        <f t="shared" si="11"/>
        <v/>
      </c>
      <c r="F69" s="91" t="str">
        <f t="shared" si="12"/>
        <v/>
      </c>
      <c r="H69" s="91" t="str">
        <f t="shared" si="13"/>
        <v/>
      </c>
      <c r="I69" s="92"/>
      <c r="J69" s="114" t="str">
        <f t="shared" si="14"/>
        <v/>
      </c>
      <c r="L69" s="91" t="str">
        <f>المعلمون!F71</f>
        <v xml:space="preserve">  </v>
      </c>
      <c r="M69" s="91" t="str">
        <f>المعلمون!AZ71</f>
        <v/>
      </c>
      <c r="BE69" s="95" t="str">
        <f>IFERROR(VLOOKUP(ROWS(BE$2:$BE69),$BG$2:$BI$1001,3,0),"")</f>
        <v/>
      </c>
      <c r="BF69" s="95" t="str">
        <f>IFERROR(VLOOKUP(ROWS(BF$2:$BF69),$BG$2:$BI$1001,2,0),"")</f>
        <v/>
      </c>
      <c r="BG69" s="95">
        <f>IF(ISNUMBER(SEARCH("نعم",BJ69)),MAX($BG$1:BG68)+1,0)</f>
        <v>0</v>
      </c>
      <c r="BH69" s="95" t="str">
        <f t="shared" si="15"/>
        <v/>
      </c>
      <c r="BI69" s="95" t="str">
        <f t="shared" si="16"/>
        <v/>
      </c>
      <c r="BJ69" s="95" t="str">
        <f>IF(COUNTIF( BH$2:BH69, BH69 )=1,"نعم","كلا")</f>
        <v>كلا</v>
      </c>
      <c r="BL69" s="91"/>
    </row>
    <row r="70" spans="2:64">
      <c r="B70" s="91" t="str">
        <f t="shared" si="10"/>
        <v/>
      </c>
      <c r="D70" s="91" t="str">
        <f t="shared" si="11"/>
        <v/>
      </c>
      <c r="F70" s="91" t="str">
        <f t="shared" si="12"/>
        <v/>
      </c>
      <c r="H70" s="91" t="str">
        <f t="shared" si="13"/>
        <v/>
      </c>
      <c r="I70" s="92"/>
      <c r="J70" s="114" t="str">
        <f t="shared" si="14"/>
        <v/>
      </c>
      <c r="L70" s="91" t="str">
        <f>المعلمون!F72</f>
        <v xml:space="preserve">  </v>
      </c>
      <c r="M70" s="91" t="str">
        <f>المعلمون!AZ72</f>
        <v/>
      </c>
      <c r="BE70" s="95" t="str">
        <f>IFERROR(VLOOKUP(ROWS(BE$2:$BE70),$BG$2:$BI$1001,3,0),"")</f>
        <v/>
      </c>
      <c r="BF70" s="95" t="str">
        <f>IFERROR(VLOOKUP(ROWS(BF$2:$BF70),$BG$2:$BI$1001,2,0),"")</f>
        <v/>
      </c>
      <c r="BG70" s="95">
        <f>IF(ISNUMBER(SEARCH("نعم",BJ70)),MAX($BG$1:BG69)+1,0)</f>
        <v>0</v>
      </c>
      <c r="BH70" s="95" t="str">
        <f t="shared" si="15"/>
        <v/>
      </c>
      <c r="BI70" s="95" t="str">
        <f t="shared" si="16"/>
        <v/>
      </c>
      <c r="BJ70" s="95" t="str">
        <f>IF(COUNTIF( BH$2:BH70, BH70 )=1,"نعم","كلا")</f>
        <v>كلا</v>
      </c>
      <c r="BL70" s="91"/>
    </row>
    <row r="71" spans="2:64">
      <c r="B71" s="91" t="str">
        <f t="shared" si="10"/>
        <v/>
      </c>
      <c r="D71" s="91" t="str">
        <f t="shared" si="11"/>
        <v/>
      </c>
      <c r="F71" s="91" t="str">
        <f t="shared" si="12"/>
        <v/>
      </c>
      <c r="H71" s="91" t="str">
        <f t="shared" si="13"/>
        <v/>
      </c>
      <c r="I71" s="92"/>
      <c r="J71" s="114" t="str">
        <f t="shared" si="14"/>
        <v/>
      </c>
      <c r="L71" s="91" t="str">
        <f>المعلمون!F73</f>
        <v xml:space="preserve">  </v>
      </c>
      <c r="M71" s="91" t="str">
        <f>المعلمون!AZ73</f>
        <v/>
      </c>
      <c r="BE71" s="95" t="str">
        <f>IFERROR(VLOOKUP(ROWS(BE$2:$BE71),$BG$2:$BI$1001,3,0),"")</f>
        <v/>
      </c>
      <c r="BF71" s="95" t="str">
        <f>IFERROR(VLOOKUP(ROWS(BF$2:$BF71),$BG$2:$BI$1001,2,0),"")</f>
        <v/>
      </c>
      <c r="BG71" s="95">
        <f>IF(ISNUMBER(SEARCH("نعم",BJ71)),MAX($BG$1:BG70)+1,0)</f>
        <v>0</v>
      </c>
      <c r="BH71" s="95" t="str">
        <f t="shared" si="15"/>
        <v/>
      </c>
      <c r="BI71" s="95" t="str">
        <f t="shared" si="16"/>
        <v/>
      </c>
      <c r="BJ71" s="95" t="str">
        <f>IF(COUNTIF( BH$2:BH71, BH71 )=1,"نعم","كلا")</f>
        <v>كلا</v>
      </c>
      <c r="BL71" s="91"/>
    </row>
    <row r="72" spans="2:64">
      <c r="B72" s="91" t="str">
        <f t="shared" si="10"/>
        <v/>
      </c>
      <c r="D72" s="91" t="str">
        <f t="shared" si="11"/>
        <v/>
      </c>
      <c r="F72" s="91" t="str">
        <f t="shared" si="12"/>
        <v/>
      </c>
      <c r="H72" s="91" t="str">
        <f t="shared" si="13"/>
        <v/>
      </c>
      <c r="I72" s="92"/>
      <c r="J72" s="114" t="str">
        <f t="shared" si="14"/>
        <v/>
      </c>
      <c r="L72" s="91" t="str">
        <f>المعلمون!F74</f>
        <v xml:space="preserve">  </v>
      </c>
      <c r="M72" s="91" t="str">
        <f>المعلمون!AZ74</f>
        <v/>
      </c>
      <c r="BE72" s="95" t="str">
        <f>IFERROR(VLOOKUP(ROWS(BE$2:$BE72),$BG$2:$BI$1001,3,0),"")</f>
        <v/>
      </c>
      <c r="BF72" s="95" t="str">
        <f>IFERROR(VLOOKUP(ROWS(BF$2:$BF72),$BG$2:$BI$1001,2,0),"")</f>
        <v/>
      </c>
      <c r="BG72" s="95">
        <f>IF(ISNUMBER(SEARCH("نعم",BJ72)),MAX($BG$1:BG71)+1,0)</f>
        <v>0</v>
      </c>
      <c r="BH72" s="95" t="str">
        <f t="shared" si="15"/>
        <v/>
      </c>
      <c r="BI72" s="95" t="str">
        <f t="shared" si="16"/>
        <v/>
      </c>
      <c r="BJ72" s="95" t="str">
        <f>IF(COUNTIF( BH$2:BH72, BH72 )=1,"نعم","كلا")</f>
        <v>كلا</v>
      </c>
      <c r="BL72" s="91"/>
    </row>
    <row r="73" spans="2:64">
      <c r="B73" s="91" t="str">
        <f t="shared" si="10"/>
        <v/>
      </c>
      <c r="D73" s="91" t="str">
        <f t="shared" si="11"/>
        <v/>
      </c>
      <c r="F73" s="91" t="str">
        <f t="shared" si="12"/>
        <v/>
      </c>
      <c r="H73" s="91" t="str">
        <f t="shared" si="13"/>
        <v/>
      </c>
      <c r="I73" s="92"/>
      <c r="J73" s="114" t="str">
        <f t="shared" si="14"/>
        <v/>
      </c>
      <c r="L73" s="91" t="str">
        <f>المعلمون!F75</f>
        <v xml:space="preserve">  </v>
      </c>
      <c r="M73" s="91" t="str">
        <f>المعلمون!AZ75</f>
        <v/>
      </c>
      <c r="BE73" s="95" t="str">
        <f>IFERROR(VLOOKUP(ROWS(BE$2:$BE73),$BG$2:$BI$1001,3,0),"")</f>
        <v/>
      </c>
      <c r="BF73" s="95" t="str">
        <f>IFERROR(VLOOKUP(ROWS(BF$2:$BF73),$BG$2:$BI$1001,2,0),"")</f>
        <v/>
      </c>
      <c r="BG73" s="95">
        <f>IF(ISNUMBER(SEARCH("نعم",BJ73)),MAX($BG$1:BG72)+1,0)</f>
        <v>0</v>
      </c>
      <c r="BH73" s="95" t="str">
        <f t="shared" si="15"/>
        <v/>
      </c>
      <c r="BI73" s="95" t="str">
        <f t="shared" si="16"/>
        <v/>
      </c>
      <c r="BJ73" s="95" t="str">
        <f>IF(COUNTIF( BH$2:BH73, BH73 )=1,"نعم","كلا")</f>
        <v>كلا</v>
      </c>
      <c r="BL73" s="91"/>
    </row>
    <row r="74" spans="2:64">
      <c r="B74" s="91" t="str">
        <f t="shared" si="10"/>
        <v/>
      </c>
      <c r="D74" s="91" t="str">
        <f t="shared" si="11"/>
        <v/>
      </c>
      <c r="F74" s="91" t="str">
        <f t="shared" si="12"/>
        <v/>
      </c>
      <c r="H74" s="91" t="str">
        <f t="shared" si="13"/>
        <v/>
      </c>
      <c r="I74" s="92"/>
      <c r="J74" s="114" t="str">
        <f t="shared" si="14"/>
        <v/>
      </c>
      <c r="L74" s="91" t="str">
        <f>المعلمون!F76</f>
        <v xml:space="preserve">  </v>
      </c>
      <c r="M74" s="91" t="str">
        <f>المعلمون!AZ76</f>
        <v/>
      </c>
      <c r="BE74" s="95" t="str">
        <f>IFERROR(VLOOKUP(ROWS(BE$2:$BE74),$BG$2:$BI$1001,3,0),"")</f>
        <v/>
      </c>
      <c r="BF74" s="95" t="str">
        <f>IFERROR(VLOOKUP(ROWS(BF$2:$BF74),$BG$2:$BI$1001,2,0),"")</f>
        <v/>
      </c>
      <c r="BG74" s="95">
        <f>IF(ISNUMBER(SEARCH("نعم",BJ74)),MAX($BG$1:BG73)+1,0)</f>
        <v>0</v>
      </c>
      <c r="BH74" s="95" t="str">
        <f t="shared" si="15"/>
        <v/>
      </c>
      <c r="BI74" s="95" t="str">
        <f t="shared" si="16"/>
        <v/>
      </c>
      <c r="BJ74" s="95" t="str">
        <f>IF(COUNTIF( BH$2:BH74, BH74 )=1,"نعم","كلا")</f>
        <v>كلا</v>
      </c>
      <c r="BL74" s="91"/>
    </row>
    <row r="75" spans="2:64">
      <c r="B75" s="91" t="str">
        <f t="shared" si="10"/>
        <v/>
      </c>
      <c r="D75" s="91" t="str">
        <f t="shared" si="11"/>
        <v/>
      </c>
      <c r="F75" s="91" t="str">
        <f t="shared" si="12"/>
        <v/>
      </c>
      <c r="H75" s="91" t="str">
        <f t="shared" si="13"/>
        <v/>
      </c>
      <c r="I75" s="92"/>
      <c r="J75" s="114" t="str">
        <f t="shared" si="14"/>
        <v/>
      </c>
      <c r="L75" s="91" t="str">
        <f>المعلمون!F77</f>
        <v xml:space="preserve">  </v>
      </c>
      <c r="M75" s="91" t="str">
        <f>المعلمون!AZ77</f>
        <v/>
      </c>
      <c r="BE75" s="95" t="str">
        <f>IFERROR(VLOOKUP(ROWS(BE$2:$BE75),$BG$2:$BI$1001,3,0),"")</f>
        <v/>
      </c>
      <c r="BF75" s="95" t="str">
        <f>IFERROR(VLOOKUP(ROWS(BF$2:$BF75),$BG$2:$BI$1001,2,0),"")</f>
        <v/>
      </c>
      <c r="BG75" s="95">
        <f>IF(ISNUMBER(SEARCH("نعم",BJ75)),MAX($BG$1:BG74)+1,0)</f>
        <v>0</v>
      </c>
      <c r="BH75" s="95" t="str">
        <f t="shared" si="15"/>
        <v/>
      </c>
      <c r="BI75" s="95" t="str">
        <f t="shared" si="16"/>
        <v/>
      </c>
      <c r="BJ75" s="95" t="str">
        <f>IF(COUNTIF( BH$2:BH75, BH75 )=1,"نعم","كلا")</f>
        <v>كلا</v>
      </c>
      <c r="BL75" s="91"/>
    </row>
    <row r="76" spans="2:64">
      <c r="B76" s="91" t="str">
        <f t="shared" si="10"/>
        <v/>
      </c>
      <c r="D76" s="91" t="str">
        <f t="shared" si="11"/>
        <v/>
      </c>
      <c r="F76" s="91" t="str">
        <f t="shared" si="12"/>
        <v/>
      </c>
      <c r="H76" s="91" t="str">
        <f t="shared" si="13"/>
        <v/>
      </c>
      <c r="I76" s="92"/>
      <c r="J76" s="114" t="str">
        <f t="shared" si="14"/>
        <v/>
      </c>
      <c r="L76" s="91" t="str">
        <f>المعلمون!F78</f>
        <v xml:space="preserve">  </v>
      </c>
      <c r="M76" s="91" t="str">
        <f>المعلمون!AZ78</f>
        <v/>
      </c>
      <c r="BE76" s="95" t="str">
        <f>IFERROR(VLOOKUP(ROWS(BE$2:$BE76),$BG$2:$BI$1001,3,0),"")</f>
        <v/>
      </c>
      <c r="BF76" s="95" t="str">
        <f>IFERROR(VLOOKUP(ROWS(BF$2:$BF76),$BG$2:$BI$1001,2,0),"")</f>
        <v/>
      </c>
      <c r="BG76" s="95">
        <f>IF(ISNUMBER(SEARCH("نعم",BJ76)),MAX($BG$1:BG75)+1,0)</f>
        <v>0</v>
      </c>
      <c r="BH76" s="95" t="str">
        <f t="shared" si="15"/>
        <v/>
      </c>
      <c r="BI76" s="95" t="str">
        <f t="shared" si="16"/>
        <v/>
      </c>
      <c r="BJ76" s="95" t="str">
        <f>IF(COUNTIF( BH$2:BH76, BH76 )=1,"نعم","كلا")</f>
        <v>كلا</v>
      </c>
      <c r="BL76" s="91"/>
    </row>
    <row r="77" spans="2:64">
      <c r="B77" s="91" t="str">
        <f t="shared" si="10"/>
        <v/>
      </c>
      <c r="D77" s="91" t="str">
        <f t="shared" si="11"/>
        <v/>
      </c>
      <c r="F77" s="91" t="str">
        <f t="shared" si="12"/>
        <v/>
      </c>
      <c r="H77" s="91" t="str">
        <f t="shared" si="13"/>
        <v/>
      </c>
      <c r="I77" s="92"/>
      <c r="J77" s="114" t="str">
        <f t="shared" si="14"/>
        <v/>
      </c>
      <c r="L77" s="91" t="str">
        <f>المعلمون!F79</f>
        <v xml:space="preserve">  </v>
      </c>
      <c r="M77" s="91" t="str">
        <f>المعلمون!AZ79</f>
        <v/>
      </c>
      <c r="BE77" s="95" t="str">
        <f>IFERROR(VLOOKUP(ROWS(BE$2:$BE77),$BG$2:$BI$1001,3,0),"")</f>
        <v/>
      </c>
      <c r="BF77" s="95" t="str">
        <f>IFERROR(VLOOKUP(ROWS(BF$2:$BF77),$BG$2:$BI$1001,2,0),"")</f>
        <v/>
      </c>
      <c r="BG77" s="95">
        <f>IF(ISNUMBER(SEARCH("نعم",BJ77)),MAX($BG$1:BG76)+1,0)</f>
        <v>0</v>
      </c>
      <c r="BH77" s="95" t="str">
        <f t="shared" si="15"/>
        <v/>
      </c>
      <c r="BI77" s="95" t="str">
        <f t="shared" si="16"/>
        <v/>
      </c>
      <c r="BJ77" s="95" t="str">
        <f>IF(COUNTIF( BH$2:BH77, BH77 )=1,"نعم","كلا")</f>
        <v>كلا</v>
      </c>
      <c r="BL77" s="91"/>
    </row>
    <row r="78" spans="2:64">
      <c r="B78" s="91" t="str">
        <f t="shared" si="10"/>
        <v/>
      </c>
      <c r="D78" s="91" t="str">
        <f t="shared" si="11"/>
        <v/>
      </c>
      <c r="F78" s="91" t="str">
        <f t="shared" si="12"/>
        <v/>
      </c>
      <c r="H78" s="91" t="str">
        <f t="shared" si="13"/>
        <v/>
      </c>
      <c r="I78" s="92"/>
      <c r="J78" s="114" t="str">
        <f t="shared" si="14"/>
        <v/>
      </c>
      <c r="L78" s="91" t="str">
        <f>المعلمون!F80</f>
        <v xml:space="preserve">  </v>
      </c>
      <c r="M78" s="91" t="str">
        <f>المعلمون!AZ80</f>
        <v/>
      </c>
      <c r="BE78" s="95" t="str">
        <f>IFERROR(VLOOKUP(ROWS(BE$2:$BE78),$BG$2:$BI$1001,3,0),"")</f>
        <v/>
      </c>
      <c r="BF78" s="95" t="str">
        <f>IFERROR(VLOOKUP(ROWS(BF$2:$BF78),$BG$2:$BI$1001,2,0),"")</f>
        <v/>
      </c>
      <c r="BG78" s="95">
        <f>IF(ISNUMBER(SEARCH("نعم",BJ78)),MAX($BG$1:BG77)+1,0)</f>
        <v>0</v>
      </c>
      <c r="BH78" s="95" t="str">
        <f t="shared" si="15"/>
        <v/>
      </c>
      <c r="BI78" s="95" t="str">
        <f t="shared" si="16"/>
        <v/>
      </c>
      <c r="BJ78" s="95" t="str">
        <f>IF(COUNTIF( BH$2:BH78, BH78 )=1,"نعم","كلا")</f>
        <v>كلا</v>
      </c>
      <c r="BL78" s="91"/>
    </row>
    <row r="79" spans="2:64">
      <c r="B79" s="91" t="str">
        <f t="shared" si="10"/>
        <v/>
      </c>
      <c r="D79" s="91" t="str">
        <f t="shared" si="11"/>
        <v/>
      </c>
      <c r="F79" s="91" t="str">
        <f t="shared" si="12"/>
        <v/>
      </c>
      <c r="H79" s="91" t="str">
        <f t="shared" si="13"/>
        <v/>
      </c>
      <c r="I79" s="92"/>
      <c r="J79" s="114" t="str">
        <f t="shared" si="14"/>
        <v/>
      </c>
      <c r="L79" s="91" t="str">
        <f>المعلمون!F81</f>
        <v xml:space="preserve">  </v>
      </c>
      <c r="M79" s="91" t="str">
        <f>المعلمون!AZ81</f>
        <v/>
      </c>
      <c r="BE79" s="95" t="str">
        <f>IFERROR(VLOOKUP(ROWS(BE$2:$BE79),$BG$2:$BI$1001,3,0),"")</f>
        <v/>
      </c>
      <c r="BF79" s="95" t="str">
        <f>IFERROR(VLOOKUP(ROWS(BF$2:$BF79),$BG$2:$BI$1001,2,0),"")</f>
        <v/>
      </c>
      <c r="BG79" s="95">
        <f>IF(ISNUMBER(SEARCH("نعم",BJ79)),MAX($BG$1:BG78)+1,0)</f>
        <v>0</v>
      </c>
      <c r="BH79" s="95" t="str">
        <f t="shared" si="15"/>
        <v/>
      </c>
      <c r="BI79" s="95" t="str">
        <f t="shared" si="16"/>
        <v/>
      </c>
      <c r="BJ79" s="95" t="str">
        <f>IF(COUNTIF( BH$2:BH79, BH79 )=1,"نعم","كلا")</f>
        <v>كلا</v>
      </c>
      <c r="BL79" s="91"/>
    </row>
    <row r="80" spans="2:64">
      <c r="B80" s="91" t="str">
        <f t="shared" si="10"/>
        <v/>
      </c>
      <c r="D80" s="91" t="str">
        <f t="shared" si="11"/>
        <v/>
      </c>
      <c r="F80" s="91" t="str">
        <f t="shared" si="12"/>
        <v/>
      </c>
      <c r="H80" s="91" t="str">
        <f t="shared" si="13"/>
        <v/>
      </c>
      <c r="I80" s="92"/>
      <c r="J80" s="114" t="str">
        <f t="shared" si="14"/>
        <v/>
      </c>
      <c r="L80" s="91" t="str">
        <f>المعلمون!F82</f>
        <v xml:space="preserve">  </v>
      </c>
      <c r="M80" s="91" t="str">
        <f>المعلمون!AZ82</f>
        <v/>
      </c>
      <c r="BE80" s="95" t="str">
        <f>IFERROR(VLOOKUP(ROWS(BE$2:$BE80),$BG$2:$BI$1001,3,0),"")</f>
        <v/>
      </c>
      <c r="BF80" s="95" t="str">
        <f>IFERROR(VLOOKUP(ROWS(BF$2:$BF80),$BG$2:$BI$1001,2,0),"")</f>
        <v/>
      </c>
      <c r="BG80" s="95">
        <f>IF(ISNUMBER(SEARCH("نعم",BJ80)),MAX($BG$1:BG79)+1,0)</f>
        <v>0</v>
      </c>
      <c r="BH80" s="95" t="str">
        <f t="shared" si="15"/>
        <v/>
      </c>
      <c r="BI80" s="95" t="str">
        <f t="shared" si="16"/>
        <v/>
      </c>
      <c r="BJ80" s="95" t="str">
        <f>IF(COUNTIF( BH$2:BH80, BH80 )=1,"نعم","كلا")</f>
        <v>كلا</v>
      </c>
      <c r="BL80" s="91"/>
    </row>
    <row r="81" spans="2:64">
      <c r="B81" s="91" t="str">
        <f t="shared" si="10"/>
        <v/>
      </c>
      <c r="D81" s="91" t="str">
        <f t="shared" si="11"/>
        <v/>
      </c>
      <c r="F81" s="91" t="str">
        <f t="shared" si="12"/>
        <v/>
      </c>
      <c r="H81" s="91" t="str">
        <f t="shared" si="13"/>
        <v/>
      </c>
      <c r="I81" s="92"/>
      <c r="J81" s="114" t="str">
        <f t="shared" si="14"/>
        <v/>
      </c>
      <c r="L81" s="91" t="str">
        <f>المعلمون!F83</f>
        <v xml:space="preserve">  </v>
      </c>
      <c r="M81" s="91" t="str">
        <f>المعلمون!AZ83</f>
        <v/>
      </c>
      <c r="BE81" s="95" t="str">
        <f>IFERROR(VLOOKUP(ROWS(BE$2:$BE81),$BG$2:$BI$1001,3,0),"")</f>
        <v/>
      </c>
      <c r="BF81" s="95" t="str">
        <f>IFERROR(VLOOKUP(ROWS(BF$2:$BF81),$BG$2:$BI$1001,2,0),"")</f>
        <v/>
      </c>
      <c r="BG81" s="95">
        <f>IF(ISNUMBER(SEARCH("نعم",BJ81)),MAX($BG$1:BG80)+1,0)</f>
        <v>0</v>
      </c>
      <c r="BH81" s="95" t="str">
        <f t="shared" si="15"/>
        <v/>
      </c>
      <c r="BI81" s="95" t="str">
        <f t="shared" si="16"/>
        <v/>
      </c>
      <c r="BJ81" s="95" t="str">
        <f>IF(COUNTIF( BH$2:BH81, BH81 )=1,"نعم","كلا")</f>
        <v>كلا</v>
      </c>
      <c r="BL81" s="91"/>
    </row>
    <row r="82" spans="2:64">
      <c r="B82" s="91" t="str">
        <f t="shared" si="10"/>
        <v/>
      </c>
      <c r="D82" s="91" t="str">
        <f t="shared" si="11"/>
        <v/>
      </c>
      <c r="F82" s="91" t="str">
        <f t="shared" si="12"/>
        <v/>
      </c>
      <c r="H82" s="91" t="str">
        <f t="shared" si="13"/>
        <v/>
      </c>
      <c r="I82" s="92"/>
      <c r="J82" s="114" t="str">
        <f t="shared" si="14"/>
        <v/>
      </c>
      <c r="L82" s="91" t="str">
        <f>المعلمون!F84</f>
        <v xml:space="preserve">  </v>
      </c>
      <c r="M82" s="91" t="str">
        <f>المعلمون!AZ84</f>
        <v/>
      </c>
      <c r="BE82" s="95" t="str">
        <f>IFERROR(VLOOKUP(ROWS(BE$2:$BE82),$BG$2:$BI$1001,3,0),"")</f>
        <v/>
      </c>
      <c r="BF82" s="95" t="str">
        <f>IFERROR(VLOOKUP(ROWS(BF$2:$BF82),$BG$2:$BI$1001,2,0),"")</f>
        <v/>
      </c>
      <c r="BG82" s="95">
        <f>IF(ISNUMBER(SEARCH("نعم",BJ82)),MAX($BG$1:BG81)+1,0)</f>
        <v>0</v>
      </c>
      <c r="BH82" s="95" t="str">
        <f t="shared" si="15"/>
        <v/>
      </c>
      <c r="BI82" s="95" t="str">
        <f t="shared" si="16"/>
        <v/>
      </c>
      <c r="BJ82" s="95" t="str">
        <f>IF(COUNTIF( BH$2:BH82, BH82 )=1,"نعم","كلا")</f>
        <v>كلا</v>
      </c>
      <c r="BL82" s="91"/>
    </row>
    <row r="83" spans="2:64">
      <c r="B83" s="91" t="str">
        <f t="shared" si="10"/>
        <v/>
      </c>
      <c r="D83" s="91" t="str">
        <f t="shared" si="11"/>
        <v/>
      </c>
      <c r="F83" s="91" t="str">
        <f t="shared" si="12"/>
        <v/>
      </c>
      <c r="H83" s="91" t="str">
        <f t="shared" si="13"/>
        <v/>
      </c>
      <c r="I83" s="92"/>
      <c r="J83" s="114" t="str">
        <f t="shared" si="14"/>
        <v/>
      </c>
      <c r="L83" s="91" t="str">
        <f>المعلمون!F85</f>
        <v xml:space="preserve">  </v>
      </c>
      <c r="M83" s="91" t="str">
        <f>المعلمون!AZ85</f>
        <v/>
      </c>
      <c r="BE83" s="95" t="str">
        <f>IFERROR(VLOOKUP(ROWS(BE$2:$BE83),$BG$2:$BI$1001,3,0),"")</f>
        <v/>
      </c>
      <c r="BF83" s="95" t="str">
        <f>IFERROR(VLOOKUP(ROWS(BF$2:$BF83),$BG$2:$BI$1001,2,0),"")</f>
        <v/>
      </c>
      <c r="BG83" s="95">
        <f>IF(ISNUMBER(SEARCH("نعم",BJ83)),MAX($BG$1:BG82)+1,0)</f>
        <v>0</v>
      </c>
      <c r="BH83" s="95" t="str">
        <f t="shared" si="15"/>
        <v/>
      </c>
      <c r="BI83" s="95" t="str">
        <f t="shared" si="16"/>
        <v/>
      </c>
      <c r="BJ83" s="95" t="str">
        <f>IF(COUNTIF( BH$2:BH83, BH83 )=1,"نعم","كلا")</f>
        <v>كلا</v>
      </c>
      <c r="BL83" s="91"/>
    </row>
    <row r="84" spans="2:64">
      <c r="B84" s="91" t="str">
        <f t="shared" si="10"/>
        <v/>
      </c>
      <c r="D84" s="91" t="str">
        <f t="shared" si="11"/>
        <v/>
      </c>
      <c r="F84" s="91" t="str">
        <f t="shared" si="12"/>
        <v/>
      </c>
      <c r="H84" s="91" t="str">
        <f t="shared" si="13"/>
        <v/>
      </c>
      <c r="I84" s="92"/>
      <c r="J84" s="114" t="str">
        <f t="shared" si="14"/>
        <v/>
      </c>
      <c r="L84" s="91" t="str">
        <f>المعلمون!F86</f>
        <v xml:space="preserve">  </v>
      </c>
      <c r="M84" s="91" t="str">
        <f>المعلمون!AZ86</f>
        <v/>
      </c>
      <c r="BE84" s="95" t="str">
        <f>IFERROR(VLOOKUP(ROWS(BE$2:$BE84),$BG$2:$BI$1001,3,0),"")</f>
        <v/>
      </c>
      <c r="BF84" s="95" t="str">
        <f>IFERROR(VLOOKUP(ROWS(BF$2:$BF84),$BG$2:$BI$1001,2,0),"")</f>
        <v/>
      </c>
      <c r="BG84" s="95">
        <f>IF(ISNUMBER(SEARCH("نعم",BJ84)),MAX($BG$1:BG83)+1,0)</f>
        <v>0</v>
      </c>
      <c r="BH84" s="95" t="str">
        <f t="shared" si="15"/>
        <v/>
      </c>
      <c r="BI84" s="95" t="str">
        <f t="shared" si="16"/>
        <v/>
      </c>
      <c r="BJ84" s="95" t="str">
        <f>IF(COUNTIF( BH$2:BH84, BH84 )=1,"نعم","كلا")</f>
        <v>كلا</v>
      </c>
      <c r="BL84" s="91"/>
    </row>
    <row r="85" spans="2:64">
      <c r="B85" s="91" t="str">
        <f t="shared" si="10"/>
        <v/>
      </c>
      <c r="D85" s="91" t="str">
        <f t="shared" si="11"/>
        <v/>
      </c>
      <c r="F85" s="91" t="str">
        <f t="shared" si="12"/>
        <v/>
      </c>
      <c r="H85" s="91" t="str">
        <f t="shared" si="13"/>
        <v/>
      </c>
      <c r="I85" s="92"/>
      <c r="J85" s="114" t="str">
        <f t="shared" si="14"/>
        <v/>
      </c>
      <c r="L85" s="91" t="str">
        <f>المعلمون!F87</f>
        <v xml:space="preserve">  </v>
      </c>
      <c r="M85" s="91" t="str">
        <f>المعلمون!AZ87</f>
        <v/>
      </c>
      <c r="BE85" s="95" t="str">
        <f>IFERROR(VLOOKUP(ROWS(BE$2:$BE85),$BG$2:$BI$1001,3,0),"")</f>
        <v/>
      </c>
      <c r="BF85" s="95" t="str">
        <f>IFERROR(VLOOKUP(ROWS(BF$2:$BF85),$BG$2:$BI$1001,2,0),"")</f>
        <v/>
      </c>
      <c r="BG85" s="95">
        <f>IF(ISNUMBER(SEARCH("نعم",BJ85)),MAX($BG$1:BG84)+1,0)</f>
        <v>0</v>
      </c>
      <c r="BH85" s="95" t="str">
        <f t="shared" si="15"/>
        <v/>
      </c>
      <c r="BI85" s="95" t="str">
        <f t="shared" si="16"/>
        <v/>
      </c>
      <c r="BJ85" s="95" t="str">
        <f>IF(COUNTIF( BH$2:BH85, BH85 )=1,"نعم","كلا")</f>
        <v>كلا</v>
      </c>
      <c r="BL85" s="91"/>
    </row>
    <row r="86" spans="2:64">
      <c r="B86" s="91" t="str">
        <f t="shared" si="10"/>
        <v/>
      </c>
      <c r="D86" s="91" t="str">
        <f t="shared" si="11"/>
        <v/>
      </c>
      <c r="F86" s="91" t="str">
        <f t="shared" si="12"/>
        <v/>
      </c>
      <c r="H86" s="91" t="str">
        <f t="shared" si="13"/>
        <v/>
      </c>
      <c r="I86" s="92"/>
      <c r="J86" s="114" t="str">
        <f t="shared" si="14"/>
        <v/>
      </c>
      <c r="L86" s="91" t="str">
        <f>المعلمون!F88</f>
        <v xml:space="preserve">  </v>
      </c>
      <c r="M86" s="91" t="str">
        <f>المعلمون!AZ88</f>
        <v/>
      </c>
      <c r="BE86" s="95" t="str">
        <f>IFERROR(VLOOKUP(ROWS(BE$2:$BE86),$BG$2:$BI$1001,3,0),"")</f>
        <v/>
      </c>
      <c r="BF86" s="95" t="str">
        <f>IFERROR(VLOOKUP(ROWS(BF$2:$BF86),$BG$2:$BI$1001,2,0),"")</f>
        <v/>
      </c>
      <c r="BG86" s="95">
        <f>IF(ISNUMBER(SEARCH("نعم",BJ86)),MAX($BG$1:BG85)+1,0)</f>
        <v>0</v>
      </c>
      <c r="BH86" s="95" t="str">
        <f t="shared" si="15"/>
        <v/>
      </c>
      <c r="BI86" s="95" t="str">
        <f t="shared" si="16"/>
        <v/>
      </c>
      <c r="BJ86" s="95" t="str">
        <f>IF(COUNTIF( BH$2:BH86, BH86 )=1,"نعم","كلا")</f>
        <v>كلا</v>
      </c>
      <c r="BL86" s="91"/>
    </row>
    <row r="87" spans="2:64">
      <c r="B87" s="91" t="str">
        <f t="shared" si="10"/>
        <v/>
      </c>
      <c r="D87" s="91" t="str">
        <f t="shared" si="11"/>
        <v/>
      </c>
      <c r="F87" s="91" t="str">
        <f t="shared" si="12"/>
        <v/>
      </c>
      <c r="H87" s="91" t="str">
        <f t="shared" si="13"/>
        <v/>
      </c>
      <c r="I87" s="92"/>
      <c r="J87" s="114" t="str">
        <f t="shared" si="14"/>
        <v/>
      </c>
      <c r="L87" s="91" t="str">
        <f>المعلمون!F89</f>
        <v xml:space="preserve">  </v>
      </c>
      <c r="M87" s="91" t="str">
        <f>المعلمون!AZ89</f>
        <v/>
      </c>
      <c r="BE87" s="95" t="str">
        <f>IFERROR(VLOOKUP(ROWS(BE$2:$BE87),$BG$2:$BI$1001,3,0),"")</f>
        <v/>
      </c>
      <c r="BF87" s="95" t="str">
        <f>IFERROR(VLOOKUP(ROWS(BF$2:$BF87),$BG$2:$BI$1001,2,0),"")</f>
        <v/>
      </c>
      <c r="BG87" s="95">
        <f>IF(ISNUMBER(SEARCH("نعم",BJ87)),MAX($BG$1:BG86)+1,0)</f>
        <v>0</v>
      </c>
      <c r="BH87" s="95" t="str">
        <f t="shared" si="15"/>
        <v/>
      </c>
      <c r="BI87" s="95" t="str">
        <f t="shared" si="16"/>
        <v/>
      </c>
      <c r="BJ87" s="95" t="str">
        <f>IF(COUNTIF( BH$2:BH87, BH87 )=1,"نعم","كلا")</f>
        <v>كلا</v>
      </c>
      <c r="BL87" s="91"/>
    </row>
    <row r="88" spans="2:64">
      <c r="B88" s="91" t="str">
        <f t="shared" si="10"/>
        <v/>
      </c>
      <c r="D88" s="91" t="str">
        <f t="shared" si="11"/>
        <v/>
      </c>
      <c r="F88" s="91" t="str">
        <f t="shared" si="12"/>
        <v/>
      </c>
      <c r="H88" s="91" t="str">
        <f t="shared" si="13"/>
        <v/>
      </c>
      <c r="I88" s="92"/>
      <c r="J88" s="114" t="str">
        <f t="shared" si="14"/>
        <v/>
      </c>
      <c r="L88" s="91" t="str">
        <f>المعلمون!F90</f>
        <v xml:space="preserve">  </v>
      </c>
      <c r="M88" s="91" t="str">
        <f>المعلمون!AZ90</f>
        <v/>
      </c>
      <c r="BE88" s="95" t="str">
        <f>IFERROR(VLOOKUP(ROWS(BE$2:$BE88),$BG$2:$BI$1001,3,0),"")</f>
        <v/>
      </c>
      <c r="BF88" s="95" t="str">
        <f>IFERROR(VLOOKUP(ROWS(BF$2:$BF88),$BG$2:$BI$1001,2,0),"")</f>
        <v/>
      </c>
      <c r="BG88" s="95">
        <f>IF(ISNUMBER(SEARCH("نعم",BJ88)),MAX($BG$1:BG87)+1,0)</f>
        <v>0</v>
      </c>
      <c r="BH88" s="95" t="str">
        <f t="shared" si="15"/>
        <v/>
      </c>
      <c r="BI88" s="95" t="str">
        <f t="shared" si="16"/>
        <v/>
      </c>
      <c r="BJ88" s="95" t="str">
        <f>IF(COUNTIF( BH$2:BH88, BH88 )=1,"نعم","كلا")</f>
        <v>كلا</v>
      </c>
      <c r="BL88" s="91"/>
    </row>
    <row r="89" spans="2:64">
      <c r="B89" s="91" t="str">
        <f t="shared" si="10"/>
        <v/>
      </c>
      <c r="D89" s="91" t="str">
        <f t="shared" si="11"/>
        <v/>
      </c>
      <c r="F89" s="91" t="str">
        <f t="shared" si="12"/>
        <v/>
      </c>
      <c r="H89" s="91" t="str">
        <f t="shared" si="13"/>
        <v/>
      </c>
      <c r="I89" s="92"/>
      <c r="J89" s="114" t="str">
        <f t="shared" si="14"/>
        <v/>
      </c>
      <c r="L89" s="91" t="str">
        <f>المعلمون!F91</f>
        <v xml:space="preserve">  </v>
      </c>
      <c r="M89" s="91" t="str">
        <f>المعلمون!AZ91</f>
        <v/>
      </c>
      <c r="BE89" s="95" t="str">
        <f>IFERROR(VLOOKUP(ROWS(BE$2:$BE89),$BG$2:$BI$1001,3,0),"")</f>
        <v/>
      </c>
      <c r="BF89" s="95" t="str">
        <f>IFERROR(VLOOKUP(ROWS(BF$2:$BF89),$BG$2:$BI$1001,2,0),"")</f>
        <v/>
      </c>
      <c r="BG89" s="95">
        <f>IF(ISNUMBER(SEARCH("نعم",BJ89)),MAX($BG$1:BG88)+1,0)</f>
        <v>0</v>
      </c>
      <c r="BH89" s="95" t="str">
        <f t="shared" si="15"/>
        <v/>
      </c>
      <c r="BI89" s="95" t="str">
        <f t="shared" si="16"/>
        <v/>
      </c>
      <c r="BJ89" s="95" t="str">
        <f>IF(COUNTIF( BH$2:BH89, BH89 )=1,"نعم","كلا")</f>
        <v>كلا</v>
      </c>
      <c r="BL89" s="91"/>
    </row>
    <row r="90" spans="2:64">
      <c r="B90" s="91" t="str">
        <f t="shared" si="10"/>
        <v/>
      </c>
      <c r="D90" s="91" t="str">
        <f t="shared" si="11"/>
        <v/>
      </c>
      <c r="F90" s="91" t="str">
        <f t="shared" si="12"/>
        <v/>
      </c>
      <c r="H90" s="91" t="str">
        <f t="shared" si="13"/>
        <v/>
      </c>
      <c r="I90" s="92"/>
      <c r="J90" s="114" t="str">
        <f t="shared" si="14"/>
        <v/>
      </c>
      <c r="L90" s="91" t="str">
        <f>المعلمون!F92</f>
        <v xml:space="preserve">  </v>
      </c>
      <c r="M90" s="91" t="str">
        <f>المعلمون!AZ92</f>
        <v/>
      </c>
      <c r="BE90" s="95" t="str">
        <f>IFERROR(VLOOKUP(ROWS(BE$2:$BE90),$BG$2:$BI$1001,3,0),"")</f>
        <v/>
      </c>
      <c r="BF90" s="95" t="str">
        <f>IFERROR(VLOOKUP(ROWS(BF$2:$BF90),$BG$2:$BI$1001,2,0),"")</f>
        <v/>
      </c>
      <c r="BG90" s="95">
        <f>IF(ISNUMBER(SEARCH("نعم",BJ90)),MAX($BG$1:BG89)+1,0)</f>
        <v>0</v>
      </c>
      <c r="BH90" s="95" t="str">
        <f t="shared" si="15"/>
        <v/>
      </c>
      <c r="BI90" s="95" t="str">
        <f t="shared" si="16"/>
        <v/>
      </c>
      <c r="BJ90" s="95" t="str">
        <f>IF(COUNTIF( BH$2:BH90, BH90 )=1,"نعم","كلا")</f>
        <v>كلا</v>
      </c>
      <c r="BL90" s="91"/>
    </row>
    <row r="91" spans="2:64">
      <c r="B91" s="91" t="str">
        <f t="shared" si="10"/>
        <v/>
      </c>
      <c r="D91" s="91" t="str">
        <f t="shared" si="11"/>
        <v/>
      </c>
      <c r="F91" s="91" t="str">
        <f t="shared" si="12"/>
        <v/>
      </c>
      <c r="H91" s="91" t="str">
        <f t="shared" si="13"/>
        <v/>
      </c>
      <c r="I91" s="92"/>
      <c r="J91" s="114" t="str">
        <f t="shared" si="14"/>
        <v/>
      </c>
      <c r="L91" s="91" t="str">
        <f>المعلمون!F93</f>
        <v xml:space="preserve">  </v>
      </c>
      <c r="M91" s="91" t="str">
        <f>المعلمون!AZ93</f>
        <v/>
      </c>
      <c r="BE91" s="95" t="str">
        <f>IFERROR(VLOOKUP(ROWS(BE$2:$BE91),$BG$2:$BI$1001,3,0),"")</f>
        <v/>
      </c>
      <c r="BF91" s="95" t="str">
        <f>IFERROR(VLOOKUP(ROWS(BF$2:$BF91),$BG$2:$BI$1001,2,0),"")</f>
        <v/>
      </c>
      <c r="BG91" s="95">
        <f>IF(ISNUMBER(SEARCH("نعم",BJ91)),MAX($BG$1:BG90)+1,0)</f>
        <v>0</v>
      </c>
      <c r="BH91" s="95" t="str">
        <f t="shared" si="15"/>
        <v/>
      </c>
      <c r="BI91" s="95" t="str">
        <f t="shared" si="16"/>
        <v/>
      </c>
      <c r="BJ91" s="95" t="str">
        <f>IF(COUNTIF( BH$2:BH91, BH91 )=1,"نعم","كلا")</f>
        <v>كلا</v>
      </c>
      <c r="BL91" s="91"/>
    </row>
    <row r="92" spans="2:64">
      <c r="B92" s="91" t="str">
        <f t="shared" si="10"/>
        <v/>
      </c>
      <c r="D92" s="91" t="str">
        <f t="shared" si="11"/>
        <v/>
      </c>
      <c r="F92" s="91" t="str">
        <f t="shared" si="12"/>
        <v/>
      </c>
      <c r="H92" s="91" t="str">
        <f t="shared" si="13"/>
        <v/>
      </c>
      <c r="I92" s="92"/>
      <c r="J92" s="114" t="str">
        <f t="shared" si="14"/>
        <v/>
      </c>
      <c r="L92" s="91" t="str">
        <f>المعلمون!F94</f>
        <v xml:space="preserve">  </v>
      </c>
      <c r="M92" s="91" t="str">
        <f>المعلمون!AZ94</f>
        <v/>
      </c>
      <c r="BE92" s="95" t="str">
        <f>IFERROR(VLOOKUP(ROWS(BE$2:$BE92),$BG$2:$BI$1001,3,0),"")</f>
        <v/>
      </c>
      <c r="BF92" s="95" t="str">
        <f>IFERROR(VLOOKUP(ROWS(BF$2:$BF92),$BG$2:$BI$1001,2,0),"")</f>
        <v/>
      </c>
      <c r="BG92" s="95">
        <f>IF(ISNUMBER(SEARCH("نعم",BJ92)),MAX($BG$1:BG91)+1,0)</f>
        <v>0</v>
      </c>
      <c r="BH92" s="95" t="str">
        <f t="shared" si="15"/>
        <v/>
      </c>
      <c r="BI92" s="95" t="str">
        <f t="shared" si="16"/>
        <v/>
      </c>
      <c r="BJ92" s="95" t="str">
        <f>IF(COUNTIF( BH$2:BH92, BH92 )=1,"نعم","كلا")</f>
        <v>كلا</v>
      </c>
      <c r="BL92" s="91"/>
    </row>
    <row r="93" spans="2:64">
      <c r="B93" s="91" t="str">
        <f t="shared" si="10"/>
        <v/>
      </c>
      <c r="D93" s="91" t="str">
        <f t="shared" si="11"/>
        <v/>
      </c>
      <c r="F93" s="91" t="str">
        <f t="shared" si="12"/>
        <v/>
      </c>
      <c r="H93" s="91" t="str">
        <f t="shared" si="13"/>
        <v/>
      </c>
      <c r="I93" s="92"/>
      <c r="J93" s="114" t="str">
        <f t="shared" si="14"/>
        <v/>
      </c>
      <c r="L93" s="91" t="str">
        <f>المعلمون!F95</f>
        <v xml:space="preserve">  </v>
      </c>
      <c r="M93" s="91" t="str">
        <f>المعلمون!AZ95</f>
        <v/>
      </c>
      <c r="BE93" s="95" t="str">
        <f>IFERROR(VLOOKUP(ROWS(BE$2:$BE93),$BG$2:$BI$1001,3,0),"")</f>
        <v/>
      </c>
      <c r="BF93" s="95" t="str">
        <f>IFERROR(VLOOKUP(ROWS(BF$2:$BF93),$BG$2:$BI$1001,2,0),"")</f>
        <v/>
      </c>
      <c r="BG93" s="95">
        <f>IF(ISNUMBER(SEARCH("نعم",BJ93)),MAX($BG$1:BG92)+1,0)</f>
        <v>0</v>
      </c>
      <c r="BH93" s="95" t="str">
        <f t="shared" si="15"/>
        <v/>
      </c>
      <c r="BI93" s="95" t="str">
        <f t="shared" si="16"/>
        <v/>
      </c>
      <c r="BJ93" s="95" t="str">
        <f>IF(COUNTIF( BH$2:BH93, BH93 )=1,"نعم","كلا")</f>
        <v>كلا</v>
      </c>
      <c r="BL93" s="91"/>
    </row>
    <row r="94" spans="2:64">
      <c r="B94" s="91" t="str">
        <f t="shared" si="10"/>
        <v/>
      </c>
      <c r="D94" s="91" t="str">
        <f t="shared" si="11"/>
        <v/>
      </c>
      <c r="F94" s="91" t="str">
        <f t="shared" si="12"/>
        <v/>
      </c>
      <c r="H94" s="91" t="str">
        <f t="shared" si="13"/>
        <v/>
      </c>
      <c r="I94" s="92"/>
      <c r="J94" s="114" t="str">
        <f t="shared" si="14"/>
        <v/>
      </c>
      <c r="L94" s="91" t="str">
        <f>المعلمون!F96</f>
        <v xml:space="preserve">  </v>
      </c>
      <c r="M94" s="91" t="str">
        <f>المعلمون!AZ96</f>
        <v/>
      </c>
      <c r="BE94" s="95" t="str">
        <f>IFERROR(VLOOKUP(ROWS(BE$2:$BE94),$BG$2:$BI$1001,3,0),"")</f>
        <v/>
      </c>
      <c r="BF94" s="95" t="str">
        <f>IFERROR(VLOOKUP(ROWS(BF$2:$BF94),$BG$2:$BI$1001,2,0),"")</f>
        <v/>
      </c>
      <c r="BG94" s="95">
        <f>IF(ISNUMBER(SEARCH("نعم",BJ94)),MAX($BG$1:BG93)+1,0)</f>
        <v>0</v>
      </c>
      <c r="BH94" s="95" t="str">
        <f t="shared" si="15"/>
        <v/>
      </c>
      <c r="BI94" s="95" t="str">
        <f t="shared" si="16"/>
        <v/>
      </c>
      <c r="BJ94" s="95" t="str">
        <f>IF(COUNTIF( BH$2:BH94, BH94 )=1,"نعم","كلا")</f>
        <v>كلا</v>
      </c>
      <c r="BL94" s="91"/>
    </row>
    <row r="95" spans="2:64">
      <c r="B95" s="91" t="str">
        <f t="shared" si="10"/>
        <v/>
      </c>
      <c r="D95" s="91" t="str">
        <f t="shared" si="11"/>
        <v/>
      </c>
      <c r="F95" s="91" t="str">
        <f t="shared" si="12"/>
        <v/>
      </c>
      <c r="H95" s="91" t="str">
        <f t="shared" si="13"/>
        <v/>
      </c>
      <c r="I95" s="92"/>
      <c r="J95" s="114" t="str">
        <f t="shared" si="14"/>
        <v/>
      </c>
      <c r="L95" s="91" t="str">
        <f>المعلمون!F97</f>
        <v xml:space="preserve">  </v>
      </c>
      <c r="M95" s="91" t="str">
        <f>المعلمون!AZ97</f>
        <v/>
      </c>
      <c r="BE95" s="95" t="str">
        <f>IFERROR(VLOOKUP(ROWS(BE$2:$BE95),$BG$2:$BI$1001,3,0),"")</f>
        <v/>
      </c>
      <c r="BF95" s="95" t="str">
        <f>IFERROR(VLOOKUP(ROWS(BF$2:$BF95),$BG$2:$BI$1001,2,0),"")</f>
        <v/>
      </c>
      <c r="BG95" s="95">
        <f>IF(ISNUMBER(SEARCH("نعم",BJ95)),MAX($BG$1:BG94)+1,0)</f>
        <v>0</v>
      </c>
      <c r="BH95" s="95" t="str">
        <f t="shared" si="15"/>
        <v/>
      </c>
      <c r="BI95" s="95" t="str">
        <f t="shared" si="16"/>
        <v/>
      </c>
      <c r="BJ95" s="95" t="str">
        <f>IF(COUNTIF( BH$2:BH95, BH95 )=1,"نعم","كلا")</f>
        <v>كلا</v>
      </c>
      <c r="BL95" s="91"/>
    </row>
    <row r="96" spans="2:64">
      <c r="B96" s="91" t="str">
        <f t="shared" si="10"/>
        <v/>
      </c>
      <c r="D96" s="91" t="str">
        <f t="shared" si="11"/>
        <v/>
      </c>
      <c r="F96" s="91" t="str">
        <f t="shared" si="12"/>
        <v/>
      </c>
      <c r="H96" s="91" t="str">
        <f t="shared" si="13"/>
        <v/>
      </c>
      <c r="I96" s="92"/>
      <c r="J96" s="114" t="str">
        <f t="shared" si="14"/>
        <v/>
      </c>
      <c r="L96" s="91" t="str">
        <f>المعلمون!F98</f>
        <v xml:space="preserve">  </v>
      </c>
      <c r="M96" s="91" t="str">
        <f>المعلمون!AZ98</f>
        <v/>
      </c>
      <c r="BE96" s="95" t="str">
        <f>IFERROR(VLOOKUP(ROWS(BE$2:$BE96),$BG$2:$BI$1001,3,0),"")</f>
        <v/>
      </c>
      <c r="BF96" s="95" t="str">
        <f>IFERROR(VLOOKUP(ROWS(BF$2:$BF96),$BG$2:$BI$1001,2,0),"")</f>
        <v/>
      </c>
      <c r="BG96" s="95">
        <f>IF(ISNUMBER(SEARCH("نعم",BJ96)),MAX($BG$1:BG95)+1,0)</f>
        <v>0</v>
      </c>
      <c r="BH96" s="95" t="str">
        <f t="shared" si="15"/>
        <v/>
      </c>
      <c r="BI96" s="95" t="str">
        <f t="shared" si="16"/>
        <v/>
      </c>
      <c r="BJ96" s="95" t="str">
        <f>IF(COUNTIF( BH$2:BH96, BH96 )=1,"نعم","كلا")</f>
        <v>كلا</v>
      </c>
      <c r="BL96" s="91"/>
    </row>
    <row r="97" spans="2:64">
      <c r="B97" s="91" t="str">
        <f t="shared" si="10"/>
        <v/>
      </c>
      <c r="D97" s="91" t="str">
        <f t="shared" si="11"/>
        <v/>
      </c>
      <c r="F97" s="91" t="str">
        <f t="shared" si="12"/>
        <v/>
      </c>
      <c r="H97" s="91" t="str">
        <f t="shared" si="13"/>
        <v/>
      </c>
      <c r="I97" s="92"/>
      <c r="J97" s="114" t="str">
        <f t="shared" si="14"/>
        <v/>
      </c>
      <c r="L97" s="91">
        <f>المعلمون!F99</f>
        <v>0</v>
      </c>
      <c r="M97" s="91" t="str">
        <f>المعلمون!AZ99</f>
        <v/>
      </c>
      <c r="BE97" s="95" t="str">
        <f>IFERROR(VLOOKUP(ROWS(BE$2:$BE97),$BG$2:$BI$1001,3,0),"")</f>
        <v/>
      </c>
      <c r="BF97" s="95" t="str">
        <f>IFERROR(VLOOKUP(ROWS(BF$2:$BF97),$BG$2:$BI$1001,2,0),"")</f>
        <v/>
      </c>
      <c r="BG97" s="95">
        <f>IF(ISNUMBER(SEARCH("نعم",BJ97)),MAX($BG$1:BG96)+1,0)</f>
        <v>0</v>
      </c>
      <c r="BH97" s="95" t="str">
        <f t="shared" si="15"/>
        <v/>
      </c>
      <c r="BI97" s="95" t="str">
        <f t="shared" si="16"/>
        <v/>
      </c>
      <c r="BJ97" s="95" t="str">
        <f>IF(COUNTIF( BH$2:BH97, BH97 )=1,"نعم","كلا")</f>
        <v>كلا</v>
      </c>
      <c r="BL97" s="91"/>
    </row>
    <row r="98" spans="2:64">
      <c r="B98" s="91" t="str">
        <f t="shared" si="10"/>
        <v/>
      </c>
      <c r="D98" s="91" t="str">
        <f t="shared" si="11"/>
        <v/>
      </c>
      <c r="F98" s="91" t="str">
        <f t="shared" si="12"/>
        <v/>
      </c>
      <c r="H98" s="91" t="str">
        <f t="shared" si="13"/>
        <v/>
      </c>
      <c r="I98" s="92"/>
      <c r="J98" s="114" t="str">
        <f t="shared" si="14"/>
        <v/>
      </c>
      <c r="L98" s="91">
        <f>المعلمون!F100</f>
        <v>0</v>
      </c>
      <c r="M98" s="91" t="str">
        <f>المعلمون!AZ100</f>
        <v/>
      </c>
      <c r="BE98" s="95" t="str">
        <f>IFERROR(VLOOKUP(ROWS(BE$2:$BE98),$BG$2:$BI$1001,3,0),"")</f>
        <v/>
      </c>
      <c r="BF98" s="95" t="str">
        <f>IFERROR(VLOOKUP(ROWS(BF$2:$BF98),$BG$2:$BI$1001,2,0),"")</f>
        <v/>
      </c>
      <c r="BG98" s="95">
        <f>IF(ISNUMBER(SEARCH("نعم",BJ98)),MAX($BG$1:BG97)+1,0)</f>
        <v>0</v>
      </c>
      <c r="BH98" s="95" t="str">
        <f t="shared" si="15"/>
        <v/>
      </c>
      <c r="BI98" s="95" t="str">
        <f t="shared" si="16"/>
        <v/>
      </c>
      <c r="BJ98" s="95" t="str">
        <f>IF(COUNTIF( BH$2:BH98, BH98 )=1,"نعم","كلا")</f>
        <v>كلا</v>
      </c>
      <c r="BL98" s="91"/>
    </row>
    <row r="99" spans="2:64">
      <c r="B99" s="91" t="str">
        <f t="shared" si="10"/>
        <v/>
      </c>
      <c r="D99" s="91" t="str">
        <f t="shared" si="11"/>
        <v/>
      </c>
      <c r="F99" s="91" t="str">
        <f t="shared" si="12"/>
        <v/>
      </c>
      <c r="H99" s="91" t="str">
        <f t="shared" si="13"/>
        <v/>
      </c>
      <c r="I99" s="92"/>
      <c r="J99" s="114" t="str">
        <f t="shared" si="14"/>
        <v/>
      </c>
      <c r="L99" s="91">
        <f>المعلمون!F101</f>
        <v>0</v>
      </c>
      <c r="M99" s="91">
        <f>المعلمون!AZ101</f>
        <v>0</v>
      </c>
      <c r="BE99" s="95" t="str">
        <f>IFERROR(VLOOKUP(ROWS(BE$2:$BE99),$BG$2:$BI$1001,3,0),"")</f>
        <v/>
      </c>
      <c r="BF99" s="95" t="str">
        <f>IFERROR(VLOOKUP(ROWS(BF$2:$BF99),$BG$2:$BI$1001,2,0),"")</f>
        <v/>
      </c>
      <c r="BG99" s="95">
        <f>IF(ISNUMBER(SEARCH("نعم",BJ99)),MAX($BG$1:BG98)+1,0)</f>
        <v>0</v>
      </c>
      <c r="BH99" s="95" t="str">
        <f t="shared" si="15"/>
        <v/>
      </c>
      <c r="BI99" s="95" t="str">
        <f t="shared" si="16"/>
        <v/>
      </c>
      <c r="BJ99" s="95" t="str">
        <f>IF(COUNTIF( BH$2:BH99, BH99 )=1,"نعم","كلا")</f>
        <v>كلا</v>
      </c>
      <c r="BL99" s="91"/>
    </row>
    <row r="100" spans="2:64">
      <c r="B100" s="91" t="str">
        <f t="shared" si="10"/>
        <v/>
      </c>
      <c r="D100" s="91" t="str">
        <f t="shared" si="11"/>
        <v/>
      </c>
      <c r="F100" s="91" t="str">
        <f t="shared" si="12"/>
        <v/>
      </c>
      <c r="H100" s="91" t="str">
        <f t="shared" si="13"/>
        <v/>
      </c>
      <c r="I100" s="92"/>
      <c r="J100" s="114" t="str">
        <f t="shared" si="14"/>
        <v/>
      </c>
      <c r="L100" s="91">
        <f>المعلمون!F102</f>
        <v>0</v>
      </c>
      <c r="M100" s="91">
        <f>المعلمون!AZ102</f>
        <v>0</v>
      </c>
      <c r="BE100" s="95" t="str">
        <f>IFERROR(VLOOKUP(ROWS(BE$2:$BE100),$BG$2:$BI$1001,3,0),"")</f>
        <v/>
      </c>
      <c r="BF100" s="95" t="str">
        <f>IFERROR(VLOOKUP(ROWS(BF$2:$BF100),$BG$2:$BI$1001,2,0),"")</f>
        <v/>
      </c>
      <c r="BG100" s="95">
        <f>IF(ISNUMBER(SEARCH("نعم",BJ100)),MAX($BG$1:BG99)+1,0)</f>
        <v>0</v>
      </c>
      <c r="BH100" s="95" t="str">
        <f t="shared" si="15"/>
        <v/>
      </c>
      <c r="BI100" s="95" t="str">
        <f t="shared" si="16"/>
        <v/>
      </c>
      <c r="BJ100" s="95" t="str">
        <f>IF(COUNTIF( BH$2:BH100, BH100 )=1,"نعم","كلا")</f>
        <v>كلا</v>
      </c>
      <c r="BL100" s="91"/>
    </row>
    <row r="101" spans="2:64">
      <c r="B101" s="91" t="str">
        <f t="shared" si="10"/>
        <v/>
      </c>
      <c r="D101" s="91" t="str">
        <f t="shared" si="11"/>
        <v/>
      </c>
      <c r="F101" s="91" t="str">
        <f t="shared" si="12"/>
        <v/>
      </c>
      <c r="H101" s="91" t="str">
        <f t="shared" si="13"/>
        <v/>
      </c>
      <c r="I101" s="92"/>
      <c r="J101" s="114" t="str">
        <f t="shared" si="14"/>
        <v/>
      </c>
      <c r="L101" s="91">
        <f>المعلمون!F103</f>
        <v>0</v>
      </c>
      <c r="M101" s="91">
        <f>المعلمون!AZ103</f>
        <v>0</v>
      </c>
      <c r="BE101" s="95" t="str">
        <f>IFERROR(VLOOKUP(ROWS(BE$2:$BE101),$BG$2:$BI$1001,3,0),"")</f>
        <v/>
      </c>
      <c r="BF101" s="95" t="str">
        <f>IFERROR(VLOOKUP(ROWS(BF$2:$BF101),$BG$2:$BI$1001,2,0),"")</f>
        <v/>
      </c>
      <c r="BG101" s="95">
        <f>IF(ISNUMBER(SEARCH("نعم",BJ101)),MAX($BG$1:BG100)+1,0)</f>
        <v>0</v>
      </c>
      <c r="BH101" s="95" t="str">
        <f t="shared" si="15"/>
        <v/>
      </c>
      <c r="BI101" s="95" t="str">
        <f t="shared" si="16"/>
        <v/>
      </c>
      <c r="BJ101" s="95" t="str">
        <f>IF(COUNTIF( BH$2:BH101, BH101 )=1,"نعم","كلا")</f>
        <v>كلا</v>
      </c>
      <c r="BL101" s="91"/>
    </row>
    <row r="102" spans="2:64">
      <c r="B102" s="91" t="str">
        <f t="shared" si="10"/>
        <v/>
      </c>
      <c r="D102" s="91" t="str">
        <f t="shared" si="11"/>
        <v/>
      </c>
      <c r="F102" s="91" t="str">
        <f t="shared" si="12"/>
        <v/>
      </c>
      <c r="H102" s="91" t="str">
        <f t="shared" si="13"/>
        <v/>
      </c>
      <c r="I102" s="92"/>
      <c r="J102" s="114" t="str">
        <f t="shared" si="14"/>
        <v/>
      </c>
      <c r="L102" s="91">
        <f>المعلمون!F104</f>
        <v>0</v>
      </c>
      <c r="M102" s="91">
        <f>المعلمون!AZ104</f>
        <v>0</v>
      </c>
      <c r="BE102" s="95" t="str">
        <f>IFERROR(VLOOKUP(ROWS(BE$2:$BE102),$BG$2:$BI$1001,3,0),"")</f>
        <v/>
      </c>
      <c r="BF102" s="95" t="str">
        <f>IFERROR(VLOOKUP(ROWS(BF$2:$BF102),$BG$2:$BI$1001,2,0),"")</f>
        <v/>
      </c>
      <c r="BG102" s="95">
        <f>IF(ISNUMBER(SEARCH("نعم",BJ102)),MAX($BG$1:BG101)+1,0)</f>
        <v>0</v>
      </c>
      <c r="BH102" s="95" t="str">
        <f t="shared" si="15"/>
        <v/>
      </c>
      <c r="BI102" s="95" t="str">
        <f t="shared" si="16"/>
        <v/>
      </c>
      <c r="BJ102" s="95" t="str">
        <f>IF(COUNTIF( BH$2:BH102, BH102 )=1,"نعم","كلا")</f>
        <v>كلا</v>
      </c>
      <c r="BL102" s="91"/>
    </row>
    <row r="103" spans="2:64">
      <c r="B103" s="91" t="str">
        <f t="shared" si="10"/>
        <v/>
      </c>
      <c r="D103" s="91" t="str">
        <f t="shared" si="11"/>
        <v/>
      </c>
      <c r="F103" s="91" t="str">
        <f t="shared" si="12"/>
        <v/>
      </c>
      <c r="H103" s="91" t="str">
        <f t="shared" si="13"/>
        <v/>
      </c>
      <c r="I103" s="92"/>
      <c r="J103" s="114" t="str">
        <f t="shared" si="14"/>
        <v/>
      </c>
      <c r="L103" s="91">
        <f>المعلمون!F105</f>
        <v>0</v>
      </c>
      <c r="M103" s="91">
        <f>المعلمون!AZ105</f>
        <v>0</v>
      </c>
      <c r="BE103" s="95" t="str">
        <f>IFERROR(VLOOKUP(ROWS(BE$2:$BE103),$BG$2:$BI$1001,3,0),"")</f>
        <v/>
      </c>
      <c r="BF103" s="95" t="str">
        <f>IFERROR(VLOOKUP(ROWS(BF$2:$BF103),$BG$2:$BI$1001,2,0),"")</f>
        <v/>
      </c>
      <c r="BG103" s="95">
        <f>IF(ISNUMBER(SEARCH("نعم",BJ103)),MAX($BG$1:BG102)+1,0)</f>
        <v>0</v>
      </c>
      <c r="BH103" s="95" t="str">
        <f t="shared" si="15"/>
        <v/>
      </c>
      <c r="BI103" s="95" t="str">
        <f t="shared" si="16"/>
        <v/>
      </c>
      <c r="BJ103" s="95" t="str">
        <f>IF(COUNTIF( BH$2:BH103, BH103 )=1,"نعم","كلا")</f>
        <v>كلا</v>
      </c>
      <c r="BL103" s="91"/>
    </row>
    <row r="104" spans="2:64">
      <c r="B104" s="91" t="str">
        <f t="shared" si="10"/>
        <v/>
      </c>
      <c r="D104" s="91" t="str">
        <f t="shared" si="11"/>
        <v/>
      </c>
      <c r="F104" s="91" t="str">
        <f t="shared" si="12"/>
        <v/>
      </c>
      <c r="H104" s="91" t="str">
        <f t="shared" si="13"/>
        <v/>
      </c>
      <c r="I104" s="92"/>
      <c r="J104" s="114" t="str">
        <f t="shared" si="14"/>
        <v/>
      </c>
      <c r="L104" s="91">
        <f>المعلمون!F106</f>
        <v>0</v>
      </c>
      <c r="M104" s="91">
        <f>المعلمون!AZ106</f>
        <v>0</v>
      </c>
      <c r="BE104" s="95" t="str">
        <f>IFERROR(VLOOKUP(ROWS(BE$2:$BE104),$BG$2:$BI$1001,3,0),"")</f>
        <v/>
      </c>
      <c r="BF104" s="95" t="str">
        <f>IFERROR(VLOOKUP(ROWS(BF$2:$BF104),$BG$2:$BI$1001,2,0),"")</f>
        <v/>
      </c>
      <c r="BG104" s="95">
        <f>IF(ISNUMBER(SEARCH("نعم",BJ104)),MAX($BG$1:BG103)+1,0)</f>
        <v>0</v>
      </c>
      <c r="BH104" s="95" t="str">
        <f t="shared" si="15"/>
        <v/>
      </c>
      <c r="BI104" s="95" t="str">
        <f t="shared" si="16"/>
        <v/>
      </c>
      <c r="BJ104" s="95" t="str">
        <f>IF(COUNTIF( BH$2:BH104, BH104 )=1,"نعم","كلا")</f>
        <v>كلا</v>
      </c>
      <c r="BL104" s="91"/>
    </row>
    <row r="105" spans="2:64">
      <c r="B105" s="91" t="str">
        <f t="shared" si="10"/>
        <v/>
      </c>
      <c r="D105" s="91" t="str">
        <f t="shared" si="11"/>
        <v/>
      </c>
      <c r="F105" s="91" t="str">
        <f t="shared" si="12"/>
        <v/>
      </c>
      <c r="H105" s="91" t="str">
        <f t="shared" si="13"/>
        <v/>
      </c>
      <c r="I105" s="92"/>
      <c r="J105" s="114" t="str">
        <f t="shared" si="14"/>
        <v/>
      </c>
      <c r="L105" s="91">
        <f>المعلمون!F107</f>
        <v>0</v>
      </c>
      <c r="M105" s="91">
        <f>المعلمون!AZ107</f>
        <v>0</v>
      </c>
      <c r="BE105" s="95" t="str">
        <f>IFERROR(VLOOKUP(ROWS(BE$2:$BE105),$BG$2:$BI$1001,3,0),"")</f>
        <v/>
      </c>
      <c r="BF105" s="95" t="str">
        <f>IFERROR(VLOOKUP(ROWS(BF$2:$BF105),$BG$2:$BI$1001,2,0),"")</f>
        <v/>
      </c>
      <c r="BG105" s="95">
        <f>IF(ISNUMBER(SEARCH("نعم",BJ105)),MAX($BG$1:BG104)+1,0)</f>
        <v>0</v>
      </c>
      <c r="BH105" s="95" t="str">
        <f t="shared" si="15"/>
        <v/>
      </c>
      <c r="BI105" s="95" t="str">
        <f t="shared" si="16"/>
        <v/>
      </c>
      <c r="BJ105" s="95" t="str">
        <f>IF(COUNTIF( BH$2:BH105, BH105 )=1,"نعم","كلا")</f>
        <v>كلا</v>
      </c>
      <c r="BL105" s="91"/>
    </row>
    <row r="106" spans="2:64">
      <c r="B106" s="91" t="str">
        <f t="shared" si="10"/>
        <v/>
      </c>
      <c r="D106" s="91" t="str">
        <f t="shared" si="11"/>
        <v/>
      </c>
      <c r="F106" s="91" t="str">
        <f t="shared" si="12"/>
        <v/>
      </c>
      <c r="H106" s="91" t="str">
        <f t="shared" si="13"/>
        <v/>
      </c>
      <c r="I106" s="92"/>
      <c r="J106" s="114" t="str">
        <f t="shared" si="14"/>
        <v/>
      </c>
      <c r="L106" s="91">
        <f>المعلمون!F108</f>
        <v>0</v>
      </c>
      <c r="M106" s="91">
        <f>المعلمون!AZ108</f>
        <v>0</v>
      </c>
      <c r="BE106" s="95" t="str">
        <f>IFERROR(VLOOKUP(ROWS(BE$2:$BE106),$BG$2:$BI$1001,3,0),"")</f>
        <v/>
      </c>
      <c r="BF106" s="95" t="str">
        <f>IFERROR(VLOOKUP(ROWS(BF$2:$BF106),$BG$2:$BI$1001,2,0),"")</f>
        <v/>
      </c>
      <c r="BG106" s="95">
        <f>IF(ISNUMBER(SEARCH("نعم",BJ106)),MAX($BG$1:BG105)+1,0)</f>
        <v>0</v>
      </c>
      <c r="BH106" s="95" t="str">
        <f t="shared" si="15"/>
        <v/>
      </c>
      <c r="BI106" s="95" t="str">
        <f t="shared" si="16"/>
        <v/>
      </c>
      <c r="BJ106" s="95" t="str">
        <f>IF(COUNTIF( BH$2:BH106, BH106 )=1,"نعم","كلا")</f>
        <v>كلا</v>
      </c>
      <c r="BL106" s="91"/>
    </row>
    <row r="107" spans="2:64">
      <c r="B107" s="91" t="str">
        <f t="shared" si="10"/>
        <v/>
      </c>
      <c r="D107" s="91" t="str">
        <f t="shared" si="11"/>
        <v/>
      </c>
      <c r="F107" s="91" t="str">
        <f t="shared" si="12"/>
        <v/>
      </c>
      <c r="H107" s="91" t="str">
        <f t="shared" si="13"/>
        <v/>
      </c>
      <c r="I107" s="92"/>
      <c r="J107" s="114" t="str">
        <f t="shared" si="14"/>
        <v/>
      </c>
      <c r="L107" s="91">
        <f>المعلمون!F109</f>
        <v>0</v>
      </c>
      <c r="M107" s="91">
        <f>المعلمون!AZ109</f>
        <v>0</v>
      </c>
      <c r="BE107" s="95" t="str">
        <f>IFERROR(VLOOKUP(ROWS(BE$2:$BE107),$BG$2:$BI$1001,3,0),"")</f>
        <v/>
      </c>
      <c r="BF107" s="95" t="str">
        <f>IFERROR(VLOOKUP(ROWS(BF$2:$BF107),$BG$2:$BI$1001,2,0),"")</f>
        <v/>
      </c>
      <c r="BG107" s="95">
        <f>IF(ISNUMBER(SEARCH("نعم",BJ107)),MAX($BG$1:BG106)+1,0)</f>
        <v>0</v>
      </c>
      <c r="BH107" s="95" t="str">
        <f t="shared" si="15"/>
        <v/>
      </c>
      <c r="BI107" s="95" t="str">
        <f t="shared" si="16"/>
        <v/>
      </c>
      <c r="BJ107" s="95" t="str">
        <f>IF(COUNTIF( BH$2:BH107, BH107 )=1,"نعم","كلا")</f>
        <v>كلا</v>
      </c>
      <c r="BL107" s="91"/>
    </row>
    <row r="108" spans="2:64">
      <c r="B108" s="91" t="str">
        <f t="shared" si="10"/>
        <v/>
      </c>
      <c r="D108" s="91" t="str">
        <f t="shared" si="11"/>
        <v/>
      </c>
      <c r="F108" s="91" t="str">
        <f t="shared" si="12"/>
        <v/>
      </c>
      <c r="H108" s="91" t="str">
        <f t="shared" si="13"/>
        <v/>
      </c>
      <c r="I108" s="92"/>
      <c r="J108" s="114" t="str">
        <f t="shared" si="14"/>
        <v/>
      </c>
      <c r="L108" s="91">
        <f>المعلمون!F110</f>
        <v>0</v>
      </c>
      <c r="M108" s="91">
        <f>المعلمون!AZ110</f>
        <v>0</v>
      </c>
      <c r="BE108" s="95" t="str">
        <f>IFERROR(VLOOKUP(ROWS(BE$2:$BE108),$BG$2:$BI$1001,3,0),"")</f>
        <v/>
      </c>
      <c r="BF108" s="95" t="str">
        <f>IFERROR(VLOOKUP(ROWS(BF$2:$BF108),$BG$2:$BI$1001,2,0),"")</f>
        <v/>
      </c>
      <c r="BG108" s="95">
        <f>IF(ISNUMBER(SEARCH("نعم",BJ108)),MAX($BG$1:BG107)+1,0)</f>
        <v>0</v>
      </c>
      <c r="BH108" s="95" t="str">
        <f t="shared" si="15"/>
        <v/>
      </c>
      <c r="BI108" s="95" t="str">
        <f t="shared" si="16"/>
        <v/>
      </c>
      <c r="BJ108" s="95" t="str">
        <f>IF(COUNTIF( BH$2:BH108, BH108 )=1,"نعم","كلا")</f>
        <v>كلا</v>
      </c>
      <c r="BL108" s="91"/>
    </row>
    <row r="109" spans="2:64">
      <c r="B109" s="91" t="str">
        <f t="shared" si="10"/>
        <v/>
      </c>
      <c r="D109" s="91" t="str">
        <f t="shared" si="11"/>
        <v/>
      </c>
      <c r="F109" s="91" t="str">
        <f t="shared" si="12"/>
        <v/>
      </c>
      <c r="H109" s="91" t="str">
        <f t="shared" si="13"/>
        <v/>
      </c>
      <c r="I109" s="92"/>
      <c r="J109" s="114" t="str">
        <f t="shared" si="14"/>
        <v/>
      </c>
      <c r="L109" s="91">
        <f>المعلمون!F111</f>
        <v>0</v>
      </c>
      <c r="M109" s="91">
        <f>المعلمون!AZ111</f>
        <v>0</v>
      </c>
      <c r="BE109" s="95" t="str">
        <f>IFERROR(VLOOKUP(ROWS(BE$2:$BE109),$BG$2:$BI$1001,3,0),"")</f>
        <v/>
      </c>
      <c r="BF109" s="95" t="str">
        <f>IFERROR(VLOOKUP(ROWS(BF$2:$BF109),$BG$2:$BI$1001,2,0),"")</f>
        <v/>
      </c>
      <c r="BG109" s="95">
        <f>IF(ISNUMBER(SEARCH("نعم",BJ109)),MAX($BG$1:BG108)+1,0)</f>
        <v>0</v>
      </c>
      <c r="BH109" s="95" t="str">
        <f t="shared" si="15"/>
        <v/>
      </c>
      <c r="BI109" s="95" t="str">
        <f t="shared" si="16"/>
        <v/>
      </c>
      <c r="BJ109" s="95" t="str">
        <f>IF(COUNTIF( BH$2:BH109, BH109 )=1,"نعم","كلا")</f>
        <v>كلا</v>
      </c>
      <c r="BL109" s="91"/>
    </row>
    <row r="110" spans="2:64">
      <c r="B110" s="91" t="str">
        <f t="shared" si="10"/>
        <v/>
      </c>
      <c r="D110" s="91" t="str">
        <f t="shared" si="11"/>
        <v/>
      </c>
      <c r="F110" s="91" t="str">
        <f t="shared" si="12"/>
        <v/>
      </c>
      <c r="H110" s="91" t="str">
        <f t="shared" si="13"/>
        <v/>
      </c>
      <c r="I110" s="92"/>
      <c r="J110" s="114" t="str">
        <f t="shared" si="14"/>
        <v/>
      </c>
      <c r="L110" s="91">
        <f>المعلمون!F112</f>
        <v>0</v>
      </c>
      <c r="M110" s="91">
        <f>المعلمون!AZ112</f>
        <v>0</v>
      </c>
      <c r="BE110" s="95" t="str">
        <f>IFERROR(VLOOKUP(ROWS(BE$2:$BE110),$BG$2:$BI$1001,3,0),"")</f>
        <v/>
      </c>
      <c r="BF110" s="95" t="str">
        <f>IFERROR(VLOOKUP(ROWS(BF$2:$BF110),$BG$2:$BI$1001,2,0),"")</f>
        <v/>
      </c>
      <c r="BG110" s="95">
        <f>IF(ISNUMBER(SEARCH("نعم",BJ110)),MAX($BG$1:BG109)+1,0)</f>
        <v>0</v>
      </c>
      <c r="BH110" s="95" t="str">
        <f t="shared" si="15"/>
        <v/>
      </c>
      <c r="BI110" s="95" t="str">
        <f t="shared" si="16"/>
        <v/>
      </c>
      <c r="BJ110" s="95" t="str">
        <f>IF(COUNTIF( BH$2:BH110, BH110 )=1,"نعم","كلا")</f>
        <v>كلا</v>
      </c>
      <c r="BL110" s="91"/>
    </row>
    <row r="111" spans="2:64">
      <c r="B111" s="91" t="str">
        <f t="shared" si="10"/>
        <v/>
      </c>
      <c r="D111" s="91" t="str">
        <f t="shared" si="11"/>
        <v/>
      </c>
      <c r="F111" s="91" t="str">
        <f t="shared" si="12"/>
        <v/>
      </c>
      <c r="H111" s="91" t="str">
        <f t="shared" si="13"/>
        <v/>
      </c>
      <c r="I111" s="92"/>
      <c r="J111" s="114" t="str">
        <f t="shared" si="14"/>
        <v/>
      </c>
      <c r="L111" s="91">
        <f>المعلمون!F113</f>
        <v>0</v>
      </c>
      <c r="M111" s="91">
        <f>المعلمون!AZ113</f>
        <v>0</v>
      </c>
      <c r="BE111" s="95" t="str">
        <f>IFERROR(VLOOKUP(ROWS(BE$2:$BE111),$BG$2:$BI$1001,3,0),"")</f>
        <v/>
      </c>
      <c r="BF111" s="95" t="str">
        <f>IFERROR(VLOOKUP(ROWS(BF$2:$BF111),$BG$2:$BI$1001,2,0),"")</f>
        <v/>
      </c>
      <c r="BG111" s="95">
        <f>IF(ISNUMBER(SEARCH("نعم",BJ111)),MAX($BG$1:BG110)+1,0)</f>
        <v>0</v>
      </c>
      <c r="BH111" s="95" t="str">
        <f t="shared" si="15"/>
        <v/>
      </c>
      <c r="BI111" s="95" t="str">
        <f t="shared" si="16"/>
        <v/>
      </c>
      <c r="BJ111" s="95" t="str">
        <f>IF(COUNTIF( BH$2:BH111, BH111 )=1,"نعم","كلا")</f>
        <v>كلا</v>
      </c>
      <c r="BL111" s="91"/>
    </row>
    <row r="112" spans="2:64">
      <c r="B112" s="91" t="str">
        <f t="shared" si="10"/>
        <v/>
      </c>
      <c r="D112" s="91" t="str">
        <f t="shared" si="11"/>
        <v/>
      </c>
      <c r="F112" s="91" t="str">
        <f t="shared" si="12"/>
        <v/>
      </c>
      <c r="H112" s="91" t="str">
        <f t="shared" si="13"/>
        <v/>
      </c>
      <c r="I112" s="92"/>
      <c r="J112" s="114" t="str">
        <f t="shared" si="14"/>
        <v/>
      </c>
      <c r="L112" s="91">
        <f>المعلمون!F114</f>
        <v>0</v>
      </c>
      <c r="M112" s="91">
        <f>المعلمون!AZ114</f>
        <v>0</v>
      </c>
      <c r="BE112" s="95" t="str">
        <f>IFERROR(VLOOKUP(ROWS(BE$2:$BE112),$BG$2:$BI$1001,3,0),"")</f>
        <v/>
      </c>
      <c r="BF112" s="95" t="str">
        <f>IFERROR(VLOOKUP(ROWS(BF$2:$BF112),$BG$2:$BI$1001,2,0),"")</f>
        <v/>
      </c>
      <c r="BG112" s="95">
        <f>IF(ISNUMBER(SEARCH("نعم",BJ112)),MAX($BG$1:BG111)+1,0)</f>
        <v>0</v>
      </c>
      <c r="BH112" s="95" t="str">
        <f t="shared" si="15"/>
        <v/>
      </c>
      <c r="BI112" s="95" t="str">
        <f t="shared" si="16"/>
        <v/>
      </c>
      <c r="BJ112" s="95" t="str">
        <f>IF(COUNTIF( BH$2:BH112, BH112 )=1,"نعم","كلا")</f>
        <v>كلا</v>
      </c>
      <c r="BL112" s="91"/>
    </row>
    <row r="113" spans="2:64">
      <c r="B113" s="91" t="str">
        <f t="shared" si="10"/>
        <v/>
      </c>
      <c r="D113" s="91" t="str">
        <f t="shared" si="11"/>
        <v/>
      </c>
      <c r="F113" s="91" t="str">
        <f t="shared" si="12"/>
        <v/>
      </c>
      <c r="H113" s="91" t="str">
        <f t="shared" si="13"/>
        <v/>
      </c>
      <c r="I113" s="92"/>
      <c r="J113" s="114" t="str">
        <f t="shared" si="14"/>
        <v/>
      </c>
      <c r="L113" s="91">
        <f>المعلمون!F115</f>
        <v>0</v>
      </c>
      <c r="M113" s="91">
        <f>المعلمون!AZ115</f>
        <v>0</v>
      </c>
      <c r="BE113" s="95" t="str">
        <f>IFERROR(VLOOKUP(ROWS(BE$2:$BE113),$BG$2:$BI$1001,3,0),"")</f>
        <v/>
      </c>
      <c r="BF113" s="95" t="str">
        <f>IFERROR(VLOOKUP(ROWS(BF$2:$BF113),$BG$2:$BI$1001,2,0),"")</f>
        <v/>
      </c>
      <c r="BG113" s="95">
        <f>IF(ISNUMBER(SEARCH("نعم",BJ113)),MAX($BG$1:BG112)+1,0)</f>
        <v>0</v>
      </c>
      <c r="BH113" s="95" t="str">
        <f t="shared" si="15"/>
        <v/>
      </c>
      <c r="BI113" s="95" t="str">
        <f t="shared" si="16"/>
        <v/>
      </c>
      <c r="BJ113" s="95" t="str">
        <f>IF(COUNTIF( BH$2:BH113, BH113 )=1,"نعم","كلا")</f>
        <v>كلا</v>
      </c>
      <c r="BL113" s="91"/>
    </row>
    <row r="114" spans="2:64">
      <c r="B114" s="91" t="str">
        <f t="shared" si="10"/>
        <v/>
      </c>
      <c r="D114" s="91" t="str">
        <f t="shared" si="11"/>
        <v/>
      </c>
      <c r="F114" s="91" t="str">
        <f t="shared" si="12"/>
        <v/>
      </c>
      <c r="H114" s="91" t="str">
        <f t="shared" si="13"/>
        <v/>
      </c>
      <c r="I114" s="92"/>
      <c r="J114" s="114" t="str">
        <f t="shared" si="14"/>
        <v/>
      </c>
      <c r="L114" s="91">
        <f>المعلمون!F116</f>
        <v>0</v>
      </c>
      <c r="M114" s="91">
        <f>المعلمون!AZ116</f>
        <v>0</v>
      </c>
      <c r="BE114" s="95" t="str">
        <f>IFERROR(VLOOKUP(ROWS(BE$2:$BE114),$BG$2:$BI$1001,3,0),"")</f>
        <v/>
      </c>
      <c r="BF114" s="95" t="str">
        <f>IFERROR(VLOOKUP(ROWS(BF$2:$BF114),$BG$2:$BI$1001,2,0),"")</f>
        <v/>
      </c>
      <c r="BG114" s="95">
        <f>IF(ISNUMBER(SEARCH("نعم",BJ114)),MAX($BG$1:BG113)+1,0)</f>
        <v>0</v>
      </c>
      <c r="BH114" s="95" t="str">
        <f t="shared" si="15"/>
        <v/>
      </c>
      <c r="BI114" s="95" t="str">
        <f t="shared" si="16"/>
        <v/>
      </c>
      <c r="BJ114" s="95" t="str">
        <f>IF(COUNTIF( BH$2:BH114, BH114 )=1,"نعم","كلا")</f>
        <v>كلا</v>
      </c>
      <c r="BL114" s="91"/>
    </row>
    <row r="115" spans="2:64">
      <c r="B115" s="91" t="str">
        <f t="shared" si="10"/>
        <v/>
      </c>
      <c r="D115" s="91" t="str">
        <f t="shared" si="11"/>
        <v/>
      </c>
      <c r="F115" s="91" t="str">
        <f t="shared" si="12"/>
        <v/>
      </c>
      <c r="H115" s="91" t="str">
        <f t="shared" si="13"/>
        <v/>
      </c>
      <c r="I115" s="92"/>
      <c r="J115" s="114" t="str">
        <f t="shared" si="14"/>
        <v/>
      </c>
      <c r="L115" s="91">
        <f>المعلمون!F117</f>
        <v>0</v>
      </c>
      <c r="M115" s="91">
        <f>المعلمون!AZ117</f>
        <v>0</v>
      </c>
      <c r="BE115" s="95" t="str">
        <f>IFERROR(VLOOKUP(ROWS(BE$2:$BE115),$BG$2:$BI$1001,3,0),"")</f>
        <v/>
      </c>
      <c r="BF115" s="95" t="str">
        <f>IFERROR(VLOOKUP(ROWS(BF$2:$BF115),$BG$2:$BI$1001,2,0),"")</f>
        <v/>
      </c>
      <c r="BG115" s="95">
        <f>IF(ISNUMBER(SEARCH("نعم",BJ115)),MAX($BG$1:BG114)+1,0)</f>
        <v>0</v>
      </c>
      <c r="BH115" s="95" t="str">
        <f t="shared" si="15"/>
        <v/>
      </c>
      <c r="BI115" s="95" t="str">
        <f t="shared" si="16"/>
        <v/>
      </c>
      <c r="BJ115" s="95" t="str">
        <f>IF(COUNTIF( BH$2:BH115, BH115 )=1,"نعم","كلا")</f>
        <v>كلا</v>
      </c>
      <c r="BL115" s="91"/>
    </row>
    <row r="116" spans="2:64">
      <c r="B116" s="91" t="str">
        <f t="shared" si="10"/>
        <v/>
      </c>
      <c r="D116" s="91" t="str">
        <f t="shared" si="11"/>
        <v/>
      </c>
      <c r="F116" s="91" t="str">
        <f t="shared" si="12"/>
        <v/>
      </c>
      <c r="H116" s="91" t="str">
        <f t="shared" si="13"/>
        <v/>
      </c>
      <c r="I116" s="92"/>
      <c r="J116" s="114" t="str">
        <f t="shared" si="14"/>
        <v/>
      </c>
      <c r="L116" s="91">
        <f>المعلمون!F118</f>
        <v>0</v>
      </c>
      <c r="M116" s="91">
        <f>المعلمون!AZ118</f>
        <v>0</v>
      </c>
      <c r="BE116" s="95" t="str">
        <f>IFERROR(VLOOKUP(ROWS(BE$2:$BE116),$BG$2:$BI$1001,3,0),"")</f>
        <v/>
      </c>
      <c r="BF116" s="95" t="str">
        <f>IFERROR(VLOOKUP(ROWS(BF$2:$BF116),$BG$2:$BI$1001,2,0),"")</f>
        <v/>
      </c>
      <c r="BG116" s="95">
        <f>IF(ISNUMBER(SEARCH("نعم",BJ116)),MAX($BG$1:BG115)+1,0)</f>
        <v>0</v>
      </c>
      <c r="BH116" s="95" t="str">
        <f t="shared" si="15"/>
        <v/>
      </c>
      <c r="BI116" s="95" t="str">
        <f t="shared" si="16"/>
        <v/>
      </c>
      <c r="BJ116" s="95" t="str">
        <f>IF(COUNTIF( BH$2:BH116, BH116 )=1,"نعم","كلا")</f>
        <v>كلا</v>
      </c>
      <c r="BL116" s="91"/>
    </row>
    <row r="117" spans="2:64">
      <c r="B117" s="91" t="str">
        <f t="shared" si="10"/>
        <v/>
      </c>
      <c r="D117" s="91" t="str">
        <f t="shared" si="11"/>
        <v/>
      </c>
      <c r="F117" s="91" t="str">
        <f t="shared" si="12"/>
        <v/>
      </c>
      <c r="H117" s="91" t="str">
        <f t="shared" si="13"/>
        <v/>
      </c>
      <c r="I117" s="92"/>
      <c r="J117" s="114" t="str">
        <f t="shared" si="14"/>
        <v/>
      </c>
      <c r="L117" s="91">
        <f>المعلمون!F119</f>
        <v>0</v>
      </c>
      <c r="M117" s="91">
        <f>المعلمون!AZ119</f>
        <v>0</v>
      </c>
      <c r="BE117" s="95" t="str">
        <f>IFERROR(VLOOKUP(ROWS(BE$2:$BE117),$BG$2:$BI$1001,3,0),"")</f>
        <v/>
      </c>
      <c r="BF117" s="95" t="str">
        <f>IFERROR(VLOOKUP(ROWS(BF$2:$BF117),$BG$2:$BI$1001,2,0),"")</f>
        <v/>
      </c>
      <c r="BG117" s="95">
        <f>IF(ISNUMBER(SEARCH("نعم",BJ117)),MAX($BG$1:BG116)+1,0)</f>
        <v>0</v>
      </c>
      <c r="BH117" s="95" t="str">
        <f t="shared" si="15"/>
        <v/>
      </c>
      <c r="BI117" s="95" t="str">
        <f t="shared" si="16"/>
        <v/>
      </c>
      <c r="BJ117" s="95" t="str">
        <f>IF(COUNTIF( BH$2:BH117, BH117 )=1,"نعم","كلا")</f>
        <v>كلا</v>
      </c>
      <c r="BL117" s="91"/>
    </row>
    <row r="118" spans="2:64">
      <c r="B118" s="91" t="str">
        <f t="shared" si="10"/>
        <v/>
      </c>
      <c r="D118" s="91" t="str">
        <f t="shared" si="11"/>
        <v/>
      </c>
      <c r="F118" s="91" t="str">
        <f t="shared" si="12"/>
        <v/>
      </c>
      <c r="H118" s="91" t="str">
        <f t="shared" si="13"/>
        <v/>
      </c>
      <c r="I118" s="92"/>
      <c r="J118" s="114" t="str">
        <f t="shared" si="14"/>
        <v/>
      </c>
      <c r="L118" s="91">
        <f>المعلمون!F120</f>
        <v>0</v>
      </c>
      <c r="M118" s="91">
        <f>المعلمون!AZ120</f>
        <v>0</v>
      </c>
      <c r="BE118" s="95" t="str">
        <f>IFERROR(VLOOKUP(ROWS(BE$2:$BE118),$BG$2:$BI$1001,3,0),"")</f>
        <v/>
      </c>
      <c r="BF118" s="95" t="str">
        <f>IFERROR(VLOOKUP(ROWS(BF$2:$BF118),$BG$2:$BI$1001,2,0),"")</f>
        <v/>
      </c>
      <c r="BG118" s="95">
        <f>IF(ISNUMBER(SEARCH("نعم",BJ118)),MAX($BG$1:BG117)+1,0)</f>
        <v>0</v>
      </c>
      <c r="BH118" s="95" t="str">
        <f t="shared" si="15"/>
        <v/>
      </c>
      <c r="BI118" s="95" t="str">
        <f t="shared" si="16"/>
        <v/>
      </c>
      <c r="BJ118" s="95" t="str">
        <f>IF(COUNTIF( BH$2:BH118, BH118 )=1,"نعم","كلا")</f>
        <v>كلا</v>
      </c>
      <c r="BL118" s="91"/>
    </row>
    <row r="119" spans="2:64">
      <c r="B119" s="91" t="str">
        <f t="shared" si="10"/>
        <v/>
      </c>
      <c r="D119" s="91" t="str">
        <f t="shared" si="11"/>
        <v/>
      </c>
      <c r="F119" s="91" t="str">
        <f t="shared" si="12"/>
        <v/>
      </c>
      <c r="H119" s="91" t="str">
        <f t="shared" si="13"/>
        <v/>
      </c>
      <c r="I119" s="92"/>
      <c r="J119" s="114" t="str">
        <f t="shared" si="14"/>
        <v/>
      </c>
      <c r="L119" s="91">
        <f>المعلمون!F121</f>
        <v>0</v>
      </c>
      <c r="M119" s="91">
        <f>المعلمون!AZ121</f>
        <v>0</v>
      </c>
      <c r="BE119" s="95" t="str">
        <f>IFERROR(VLOOKUP(ROWS(BE$2:$BE119),$BG$2:$BI$1001,3,0),"")</f>
        <v/>
      </c>
      <c r="BF119" s="95" t="str">
        <f>IFERROR(VLOOKUP(ROWS(BF$2:$BF119),$BG$2:$BI$1001,2,0),"")</f>
        <v/>
      </c>
      <c r="BG119" s="95">
        <f>IF(ISNUMBER(SEARCH("نعم",BJ119)),MAX($BG$1:BG118)+1,0)</f>
        <v>0</v>
      </c>
      <c r="BH119" s="95" t="str">
        <f t="shared" si="15"/>
        <v/>
      </c>
      <c r="BI119" s="95" t="str">
        <f t="shared" si="16"/>
        <v/>
      </c>
      <c r="BJ119" s="95" t="str">
        <f>IF(COUNTIF( BH$2:BH119, BH119 )=1,"نعم","كلا")</f>
        <v>كلا</v>
      </c>
      <c r="BL119" s="91"/>
    </row>
    <row r="120" spans="2:64">
      <c r="B120" s="91" t="str">
        <f t="shared" si="10"/>
        <v/>
      </c>
      <c r="D120" s="91" t="str">
        <f t="shared" si="11"/>
        <v/>
      </c>
      <c r="F120" s="91" t="str">
        <f t="shared" si="12"/>
        <v/>
      </c>
      <c r="H120" s="91" t="str">
        <f t="shared" si="13"/>
        <v/>
      </c>
      <c r="I120" s="92"/>
      <c r="J120" s="114" t="str">
        <f t="shared" si="14"/>
        <v/>
      </c>
      <c r="L120" s="91">
        <f>المعلمون!F122</f>
        <v>0</v>
      </c>
      <c r="M120" s="91">
        <f>المعلمون!AZ122</f>
        <v>0</v>
      </c>
      <c r="BE120" s="95" t="str">
        <f>IFERROR(VLOOKUP(ROWS(BE$2:$BE120),$BG$2:$BI$1001,3,0),"")</f>
        <v/>
      </c>
      <c r="BF120" s="95" t="str">
        <f>IFERROR(VLOOKUP(ROWS(BF$2:$BF120),$BG$2:$BI$1001,2,0),"")</f>
        <v/>
      </c>
      <c r="BG120" s="95">
        <f>IF(ISNUMBER(SEARCH("نعم",BJ120)),MAX($BG$1:BG119)+1,0)</f>
        <v>0</v>
      </c>
      <c r="BH120" s="95" t="str">
        <f t="shared" si="15"/>
        <v/>
      </c>
      <c r="BI120" s="95" t="str">
        <f t="shared" si="16"/>
        <v/>
      </c>
      <c r="BJ120" s="95" t="str">
        <f>IF(COUNTIF( BH$2:BH120, BH120 )=1,"نعم","كلا")</f>
        <v>كلا</v>
      </c>
      <c r="BL120" s="91"/>
    </row>
    <row r="121" spans="2:64">
      <c r="B121" s="91" t="str">
        <f t="shared" si="10"/>
        <v/>
      </c>
      <c r="D121" s="91" t="str">
        <f t="shared" si="11"/>
        <v/>
      </c>
      <c r="F121" s="91" t="str">
        <f t="shared" si="12"/>
        <v/>
      </c>
      <c r="H121" s="91" t="str">
        <f t="shared" si="13"/>
        <v/>
      </c>
      <c r="I121" s="92"/>
      <c r="J121" s="114" t="str">
        <f t="shared" si="14"/>
        <v/>
      </c>
      <c r="L121" s="91">
        <f>المعلمون!F123</f>
        <v>0</v>
      </c>
      <c r="M121" s="91">
        <f>المعلمون!AZ123</f>
        <v>0</v>
      </c>
      <c r="BE121" s="95" t="str">
        <f>IFERROR(VLOOKUP(ROWS(BE$2:$BE121),$BG$2:$BI$1001,3,0),"")</f>
        <v/>
      </c>
      <c r="BF121" s="95" t="str">
        <f>IFERROR(VLOOKUP(ROWS(BF$2:$BF121),$BG$2:$BI$1001,2,0),"")</f>
        <v/>
      </c>
      <c r="BG121" s="95">
        <f>IF(ISNUMBER(SEARCH("نعم",BJ121)),MAX($BG$1:BG120)+1,0)</f>
        <v>0</v>
      </c>
      <c r="BH121" s="95" t="str">
        <f t="shared" si="15"/>
        <v/>
      </c>
      <c r="BI121" s="95" t="str">
        <f t="shared" si="16"/>
        <v/>
      </c>
      <c r="BJ121" s="95" t="str">
        <f>IF(COUNTIF( BH$2:BH121, BH121 )=1,"نعم","كلا")</f>
        <v>كلا</v>
      </c>
      <c r="BL121" s="91"/>
    </row>
    <row r="122" spans="2:64">
      <c r="B122" s="91" t="str">
        <f t="shared" si="10"/>
        <v/>
      </c>
      <c r="D122" s="91" t="str">
        <f t="shared" si="11"/>
        <v/>
      </c>
      <c r="F122" s="91" t="str">
        <f t="shared" si="12"/>
        <v/>
      </c>
      <c r="H122" s="91" t="str">
        <f t="shared" si="13"/>
        <v/>
      </c>
      <c r="I122" s="92"/>
      <c r="J122" s="114" t="str">
        <f t="shared" si="14"/>
        <v/>
      </c>
      <c r="L122" s="91">
        <f>المعلمون!F124</f>
        <v>0</v>
      </c>
      <c r="M122" s="91">
        <f>المعلمون!AZ124</f>
        <v>0</v>
      </c>
      <c r="BE122" s="95" t="str">
        <f>IFERROR(VLOOKUP(ROWS(BE$2:$BE122),$BG$2:$BI$1001,3,0),"")</f>
        <v/>
      </c>
      <c r="BF122" s="95" t="str">
        <f>IFERROR(VLOOKUP(ROWS(BF$2:$BF122),$BG$2:$BI$1001,2,0),"")</f>
        <v/>
      </c>
      <c r="BG122" s="95">
        <f>IF(ISNUMBER(SEARCH("نعم",BJ122)),MAX($BG$1:BG121)+1,0)</f>
        <v>0</v>
      </c>
      <c r="BH122" s="95" t="str">
        <f t="shared" si="15"/>
        <v/>
      </c>
      <c r="BI122" s="95" t="str">
        <f t="shared" si="16"/>
        <v/>
      </c>
      <c r="BJ122" s="95" t="str">
        <f>IF(COUNTIF( BH$2:BH122, BH122 )=1,"نعم","كلا")</f>
        <v>كلا</v>
      </c>
      <c r="BL122" s="91"/>
    </row>
    <row r="123" spans="2:64">
      <c r="B123" s="91" t="str">
        <f t="shared" si="10"/>
        <v/>
      </c>
      <c r="D123" s="91" t="str">
        <f t="shared" si="11"/>
        <v/>
      </c>
      <c r="F123" s="91" t="str">
        <f t="shared" si="12"/>
        <v/>
      </c>
      <c r="H123" s="91" t="str">
        <f t="shared" si="13"/>
        <v/>
      </c>
      <c r="I123" s="92"/>
      <c r="J123" s="114" t="str">
        <f t="shared" si="14"/>
        <v/>
      </c>
      <c r="L123" s="91">
        <f>المعلمون!F125</f>
        <v>0</v>
      </c>
      <c r="M123" s="91">
        <f>المعلمون!AZ125</f>
        <v>0</v>
      </c>
      <c r="BE123" s="95" t="str">
        <f>IFERROR(VLOOKUP(ROWS(BE$2:$BE123),$BG$2:$BI$1001,3,0),"")</f>
        <v/>
      </c>
      <c r="BF123" s="95" t="str">
        <f>IFERROR(VLOOKUP(ROWS(BF$2:$BF123),$BG$2:$BI$1001,2,0),"")</f>
        <v/>
      </c>
      <c r="BG123" s="95">
        <f>IF(ISNUMBER(SEARCH("نعم",BJ123)),MAX($BG$1:BG122)+1,0)</f>
        <v>0</v>
      </c>
      <c r="BH123" s="95" t="str">
        <f t="shared" si="15"/>
        <v/>
      </c>
      <c r="BI123" s="95" t="str">
        <f t="shared" si="16"/>
        <v/>
      </c>
      <c r="BJ123" s="95" t="str">
        <f>IF(COUNTIF( BH$2:BH123, BH123 )=1,"نعم","كلا")</f>
        <v>كلا</v>
      </c>
      <c r="BL123" s="91"/>
    </row>
    <row r="124" spans="2:64">
      <c r="B124" s="91" t="str">
        <f t="shared" si="10"/>
        <v/>
      </c>
      <c r="D124" s="91" t="str">
        <f t="shared" si="11"/>
        <v/>
      </c>
      <c r="F124" s="91" t="str">
        <f t="shared" si="12"/>
        <v/>
      </c>
      <c r="H124" s="91" t="str">
        <f t="shared" si="13"/>
        <v/>
      </c>
      <c r="I124" s="92"/>
      <c r="J124" s="114" t="str">
        <f t="shared" si="14"/>
        <v/>
      </c>
      <c r="L124" s="91">
        <f>المعلمون!F126</f>
        <v>0</v>
      </c>
      <c r="M124" s="91">
        <f>المعلمون!AZ126</f>
        <v>0</v>
      </c>
      <c r="BE124" s="95" t="str">
        <f>IFERROR(VLOOKUP(ROWS(BE$2:$BE124),$BG$2:$BI$1001,3,0),"")</f>
        <v/>
      </c>
      <c r="BF124" s="95" t="str">
        <f>IFERROR(VLOOKUP(ROWS(BF$2:$BF124),$BG$2:$BI$1001,2,0),"")</f>
        <v/>
      </c>
      <c r="BG124" s="95">
        <f>IF(ISNUMBER(SEARCH("نعم",BJ124)),MAX($BG$1:BG123)+1,0)</f>
        <v>0</v>
      </c>
      <c r="BH124" s="95" t="str">
        <f t="shared" si="15"/>
        <v/>
      </c>
      <c r="BI124" s="95" t="str">
        <f t="shared" si="16"/>
        <v/>
      </c>
      <c r="BJ124" s="95" t="str">
        <f>IF(COUNTIF( BH$2:BH124, BH124 )=1,"نعم","كلا")</f>
        <v>كلا</v>
      </c>
      <c r="BL124" s="91"/>
    </row>
    <row r="125" spans="2:64">
      <c r="B125" s="91" t="str">
        <f t="shared" si="10"/>
        <v/>
      </c>
      <c r="D125" s="91" t="str">
        <f t="shared" si="11"/>
        <v/>
      </c>
      <c r="F125" s="91" t="str">
        <f t="shared" si="12"/>
        <v/>
      </c>
      <c r="H125" s="91" t="str">
        <f t="shared" si="13"/>
        <v/>
      </c>
      <c r="I125" s="92"/>
      <c r="J125" s="114" t="str">
        <f t="shared" si="14"/>
        <v/>
      </c>
      <c r="L125" s="91">
        <f>المعلمون!F127</f>
        <v>0</v>
      </c>
      <c r="M125" s="91">
        <f>المعلمون!AZ127</f>
        <v>0</v>
      </c>
      <c r="BE125" s="95" t="str">
        <f>IFERROR(VLOOKUP(ROWS(BE$2:$BE125),$BG$2:$BI$1001,3,0),"")</f>
        <v/>
      </c>
      <c r="BF125" s="95" t="str">
        <f>IFERROR(VLOOKUP(ROWS(BF$2:$BF125),$BG$2:$BI$1001,2,0),"")</f>
        <v/>
      </c>
      <c r="BG125" s="95">
        <f>IF(ISNUMBER(SEARCH("نعم",BJ125)),MAX($BG$1:BG124)+1,0)</f>
        <v>0</v>
      </c>
      <c r="BH125" s="95" t="str">
        <f t="shared" si="15"/>
        <v/>
      </c>
      <c r="BI125" s="95" t="str">
        <f t="shared" si="16"/>
        <v/>
      </c>
      <c r="BJ125" s="95" t="str">
        <f>IF(COUNTIF( BH$2:BH125, BH125 )=1,"نعم","كلا")</f>
        <v>كلا</v>
      </c>
      <c r="BL125" s="91"/>
    </row>
    <row r="126" spans="2:64">
      <c r="B126" s="91" t="str">
        <f t="shared" si="10"/>
        <v/>
      </c>
      <c r="D126" s="91" t="str">
        <f t="shared" si="11"/>
        <v/>
      </c>
      <c r="F126" s="91" t="str">
        <f t="shared" si="12"/>
        <v/>
      </c>
      <c r="H126" s="91" t="str">
        <f t="shared" si="13"/>
        <v/>
      </c>
      <c r="I126" s="92"/>
      <c r="J126" s="114" t="str">
        <f t="shared" si="14"/>
        <v/>
      </c>
      <c r="L126" s="91">
        <f>المعلمون!F128</f>
        <v>0</v>
      </c>
      <c r="M126" s="91">
        <f>المعلمون!AZ128</f>
        <v>0</v>
      </c>
      <c r="BE126" s="95" t="str">
        <f>IFERROR(VLOOKUP(ROWS(BE$2:$BE126),$BG$2:$BI$1001,3,0),"")</f>
        <v/>
      </c>
      <c r="BF126" s="95" t="str">
        <f>IFERROR(VLOOKUP(ROWS(BF$2:$BF126),$BG$2:$BI$1001,2,0),"")</f>
        <v/>
      </c>
      <c r="BG126" s="95">
        <f>IF(ISNUMBER(SEARCH("نعم",BJ126)),MAX($BG$1:BG125)+1,0)</f>
        <v>0</v>
      </c>
      <c r="BH126" s="95" t="str">
        <f t="shared" si="15"/>
        <v/>
      </c>
      <c r="BI126" s="95" t="str">
        <f t="shared" si="16"/>
        <v/>
      </c>
      <c r="BJ126" s="95" t="str">
        <f>IF(COUNTIF( BH$2:BH126, BH126 )=1,"نعم","كلا")</f>
        <v>كلا</v>
      </c>
      <c r="BL126" s="91"/>
    </row>
    <row r="127" spans="2:64">
      <c r="B127" s="91" t="str">
        <f t="shared" si="10"/>
        <v/>
      </c>
      <c r="D127" s="91" t="str">
        <f t="shared" si="11"/>
        <v/>
      </c>
      <c r="F127" s="91" t="str">
        <f t="shared" si="12"/>
        <v/>
      </c>
      <c r="H127" s="91" t="str">
        <f t="shared" si="13"/>
        <v/>
      </c>
      <c r="I127" s="92"/>
      <c r="J127" s="114" t="str">
        <f t="shared" si="14"/>
        <v/>
      </c>
      <c r="L127" s="91">
        <f>المعلمون!F129</f>
        <v>0</v>
      </c>
      <c r="M127" s="91">
        <f>المعلمون!AZ129</f>
        <v>0</v>
      </c>
      <c r="BE127" s="95" t="str">
        <f>IFERROR(VLOOKUP(ROWS(BE$2:$BE127),$BG$2:$BI$1001,3,0),"")</f>
        <v/>
      </c>
      <c r="BF127" s="95" t="str">
        <f>IFERROR(VLOOKUP(ROWS(BF$2:$BF127),$BG$2:$BI$1001,2,0),"")</f>
        <v/>
      </c>
      <c r="BG127" s="95">
        <f>IF(ISNUMBER(SEARCH("نعم",BJ127)),MAX($BG$1:BG126)+1,0)</f>
        <v>0</v>
      </c>
      <c r="BH127" s="95" t="str">
        <f t="shared" si="15"/>
        <v/>
      </c>
      <c r="BI127" s="95" t="str">
        <f t="shared" si="16"/>
        <v/>
      </c>
      <c r="BJ127" s="95" t="str">
        <f>IF(COUNTIF( BH$2:BH127, BH127 )=1,"نعم","كلا")</f>
        <v>كلا</v>
      </c>
      <c r="BL127" s="91"/>
    </row>
    <row r="128" spans="2:64">
      <c r="B128" s="91" t="str">
        <f t="shared" si="10"/>
        <v/>
      </c>
      <c r="D128" s="91" t="str">
        <f t="shared" si="11"/>
        <v/>
      </c>
      <c r="F128" s="91" t="str">
        <f t="shared" si="12"/>
        <v/>
      </c>
      <c r="H128" s="91" t="str">
        <f t="shared" si="13"/>
        <v/>
      </c>
      <c r="I128" s="92"/>
      <c r="J128" s="114" t="str">
        <f t="shared" si="14"/>
        <v/>
      </c>
      <c r="L128" s="91">
        <f>المعلمون!F130</f>
        <v>0</v>
      </c>
      <c r="M128" s="91">
        <f>المعلمون!AZ130</f>
        <v>0</v>
      </c>
      <c r="BE128" s="95" t="str">
        <f>IFERROR(VLOOKUP(ROWS(BE$2:$BE128),$BG$2:$BI$1001,3,0),"")</f>
        <v/>
      </c>
      <c r="BF128" s="95" t="str">
        <f>IFERROR(VLOOKUP(ROWS(BF$2:$BF128),$BG$2:$BI$1001,2,0),"")</f>
        <v/>
      </c>
      <c r="BG128" s="95">
        <f>IF(ISNUMBER(SEARCH("نعم",BJ128)),MAX($BG$1:BG127)+1,0)</f>
        <v>0</v>
      </c>
      <c r="BH128" s="95" t="str">
        <f t="shared" si="15"/>
        <v/>
      </c>
      <c r="BI128" s="95" t="str">
        <f t="shared" si="16"/>
        <v/>
      </c>
      <c r="BJ128" s="95" t="str">
        <f>IF(COUNTIF( BH$2:BH128, BH128 )=1,"نعم","كلا")</f>
        <v>كلا</v>
      </c>
      <c r="BL128" s="91"/>
    </row>
    <row r="129" spans="2:64">
      <c r="B129" s="91" t="str">
        <f t="shared" si="10"/>
        <v/>
      </c>
      <c r="D129" s="91" t="str">
        <f t="shared" si="11"/>
        <v/>
      </c>
      <c r="F129" s="91" t="str">
        <f t="shared" si="12"/>
        <v/>
      </c>
      <c r="H129" s="91" t="str">
        <f t="shared" si="13"/>
        <v/>
      </c>
      <c r="I129" s="92"/>
      <c r="J129" s="114" t="str">
        <f t="shared" si="14"/>
        <v/>
      </c>
      <c r="L129" s="91">
        <f>المعلمون!F131</f>
        <v>0</v>
      </c>
      <c r="M129" s="91">
        <f>المعلمون!AZ131</f>
        <v>0</v>
      </c>
      <c r="BE129" s="95" t="str">
        <f>IFERROR(VLOOKUP(ROWS(BE$2:$BE129),$BG$2:$BI$1001,3,0),"")</f>
        <v/>
      </c>
      <c r="BF129" s="95" t="str">
        <f>IFERROR(VLOOKUP(ROWS(BF$2:$BF129),$BG$2:$BI$1001,2,0),"")</f>
        <v/>
      </c>
      <c r="BG129" s="95">
        <f>IF(ISNUMBER(SEARCH("نعم",BJ129)),MAX($BG$1:BG128)+1,0)</f>
        <v>0</v>
      </c>
      <c r="BH129" s="95" t="str">
        <f t="shared" si="15"/>
        <v/>
      </c>
      <c r="BI129" s="95" t="str">
        <f t="shared" si="16"/>
        <v/>
      </c>
      <c r="BJ129" s="95" t="str">
        <f>IF(COUNTIF( BH$2:BH129, BH129 )=1,"نعم","كلا")</f>
        <v>كلا</v>
      </c>
      <c r="BL129" s="91"/>
    </row>
    <row r="130" spans="2:64">
      <c r="B130" s="91" t="str">
        <f t="shared" ref="B130:B193" si="17">IFERROR(VLOOKUP(A130,PROF_NAMES_CODE,3,FALSE),"")</f>
        <v/>
      </c>
      <c r="D130" s="91" t="str">
        <f t="shared" ref="D130:D193" si="18">IFERROR(VLOOKUP(C130,PARAM_CLASSES,2,FALSE),"")</f>
        <v/>
      </c>
      <c r="F130" s="91" t="str">
        <f t="shared" ref="F130:F193" si="19">IFERROR(VLOOKUP(E130,PARAM_MATIERE,2,FALSE),"")</f>
        <v/>
      </c>
      <c r="H130" s="91" t="str">
        <f t="shared" ref="H130:H193" si="20">IFERROR(VLOOKUP(G130,PARAM_LANGUE,2,FALSE),"")</f>
        <v/>
      </c>
      <c r="I130" s="92"/>
      <c r="J130" s="114" t="str">
        <f t="shared" ref="J130:J193" si="21">IFERROR(IF(H130&lt;&gt;"",IF(N130&lt;&gt;9,IF(N130&lt;&gt;H130,"هذه اللغة لا يتقنها المعلم",""),""),""),"")</f>
        <v/>
      </c>
      <c r="L130" s="91">
        <f>المعلمون!F132</f>
        <v>0</v>
      </c>
      <c r="M130" s="91">
        <f>المعلمون!AZ132</f>
        <v>0</v>
      </c>
      <c r="BE130" s="95" t="str">
        <f>IFERROR(VLOOKUP(ROWS(BE$2:$BE130),$BG$2:$BI$1001,3,0),"")</f>
        <v/>
      </c>
      <c r="BF130" s="95" t="str">
        <f>IFERROR(VLOOKUP(ROWS(BF$2:$BF130),$BG$2:$BI$1001,2,0),"")</f>
        <v/>
      </c>
      <c r="BG130" s="95">
        <f>IF(ISNUMBER(SEARCH("نعم",BJ130)),MAX($BG$1:BG129)+1,0)</f>
        <v>0</v>
      </c>
      <c r="BH130" s="95" t="str">
        <f t="shared" si="15"/>
        <v/>
      </c>
      <c r="BI130" s="95" t="str">
        <f t="shared" si="16"/>
        <v/>
      </c>
      <c r="BJ130" s="95" t="str">
        <f>IF(COUNTIF( BH$2:BH130, BH130 )=1,"نعم","كلا")</f>
        <v>كلا</v>
      </c>
      <c r="BL130" s="91"/>
    </row>
    <row r="131" spans="2:64">
      <c r="B131" s="91" t="str">
        <f t="shared" si="17"/>
        <v/>
      </c>
      <c r="D131" s="91" t="str">
        <f t="shared" si="18"/>
        <v/>
      </c>
      <c r="F131" s="91" t="str">
        <f t="shared" si="19"/>
        <v/>
      </c>
      <c r="H131" s="91" t="str">
        <f t="shared" si="20"/>
        <v/>
      </c>
      <c r="I131" s="92"/>
      <c r="J131" s="114" t="str">
        <f t="shared" si="21"/>
        <v/>
      </c>
      <c r="L131" s="91">
        <f>المعلمون!F133</f>
        <v>0</v>
      </c>
      <c r="M131" s="91">
        <f>المعلمون!AZ133</f>
        <v>0</v>
      </c>
      <c r="BE131" s="95" t="str">
        <f>IFERROR(VLOOKUP(ROWS(BE$2:$BE131),$BG$2:$BI$1001,3,0),"")</f>
        <v/>
      </c>
      <c r="BF131" s="95" t="str">
        <f>IFERROR(VLOOKUP(ROWS(BF$2:$BF131),$BG$2:$BI$1001,2,0),"")</f>
        <v/>
      </c>
      <c r="BG131" s="95">
        <f>IF(ISNUMBER(SEARCH("نعم",BJ131)),MAX($BG$1:BG130)+1,0)</f>
        <v>0</v>
      </c>
      <c r="BH131" s="95" t="str">
        <f t="shared" ref="BH131:BH194" si="22">IF(C131=0,"",C131)</f>
        <v/>
      </c>
      <c r="BI131" s="95" t="str">
        <f t="shared" ref="BI131:BI194" si="23">D131</f>
        <v/>
      </c>
      <c r="BJ131" s="95" t="str">
        <f>IF(COUNTIF( BH$2:BH131, BH131 )=1,"نعم","كلا")</f>
        <v>كلا</v>
      </c>
      <c r="BL131" s="91"/>
    </row>
    <row r="132" spans="2:64">
      <c r="B132" s="91" t="str">
        <f t="shared" si="17"/>
        <v/>
      </c>
      <c r="D132" s="91" t="str">
        <f t="shared" si="18"/>
        <v/>
      </c>
      <c r="F132" s="91" t="str">
        <f t="shared" si="19"/>
        <v/>
      </c>
      <c r="H132" s="91" t="str">
        <f t="shared" si="20"/>
        <v/>
      </c>
      <c r="I132" s="92"/>
      <c r="J132" s="114" t="str">
        <f t="shared" si="21"/>
        <v/>
      </c>
      <c r="L132" s="91">
        <f>المعلمون!F134</f>
        <v>0</v>
      </c>
      <c r="M132" s="91">
        <f>المعلمون!AZ134</f>
        <v>0</v>
      </c>
      <c r="BE132" s="95" t="str">
        <f>IFERROR(VLOOKUP(ROWS(BE$2:$BE132),$BG$2:$BI$1001,3,0),"")</f>
        <v/>
      </c>
      <c r="BF132" s="95" t="str">
        <f>IFERROR(VLOOKUP(ROWS(BF$2:$BF132),$BG$2:$BI$1001,2,0),"")</f>
        <v/>
      </c>
      <c r="BG132" s="95">
        <f>IF(ISNUMBER(SEARCH("نعم",BJ132)),MAX($BG$1:BG131)+1,0)</f>
        <v>0</v>
      </c>
      <c r="BH132" s="95" t="str">
        <f t="shared" si="22"/>
        <v/>
      </c>
      <c r="BI132" s="95" t="str">
        <f t="shared" si="23"/>
        <v/>
      </c>
      <c r="BJ132" s="95" t="str">
        <f>IF(COUNTIF( BH$2:BH132, BH132 )=1,"نعم","كلا")</f>
        <v>كلا</v>
      </c>
      <c r="BL132" s="91"/>
    </row>
    <row r="133" spans="2:64">
      <c r="B133" s="91" t="str">
        <f t="shared" si="17"/>
        <v/>
      </c>
      <c r="D133" s="91" t="str">
        <f t="shared" si="18"/>
        <v/>
      </c>
      <c r="F133" s="91" t="str">
        <f t="shared" si="19"/>
        <v/>
      </c>
      <c r="H133" s="91" t="str">
        <f t="shared" si="20"/>
        <v/>
      </c>
      <c r="I133" s="92"/>
      <c r="J133" s="114" t="str">
        <f t="shared" si="21"/>
        <v/>
      </c>
      <c r="L133" s="91">
        <f>المعلمون!F135</f>
        <v>0</v>
      </c>
      <c r="M133" s="91">
        <f>المعلمون!AZ135</f>
        <v>0</v>
      </c>
      <c r="BE133" s="95" t="str">
        <f>IFERROR(VLOOKUP(ROWS(BE$2:$BE133),$BG$2:$BI$1001,3,0),"")</f>
        <v/>
      </c>
      <c r="BF133" s="95" t="str">
        <f>IFERROR(VLOOKUP(ROWS(BF$2:$BF133),$BG$2:$BI$1001,2,0),"")</f>
        <v/>
      </c>
      <c r="BG133" s="95">
        <f>IF(ISNUMBER(SEARCH("نعم",BJ133)),MAX($BG$1:BG132)+1,0)</f>
        <v>0</v>
      </c>
      <c r="BH133" s="95" t="str">
        <f t="shared" si="22"/>
        <v/>
      </c>
      <c r="BI133" s="95" t="str">
        <f t="shared" si="23"/>
        <v/>
      </c>
      <c r="BJ133" s="95" t="str">
        <f>IF(COUNTIF( BH$2:BH133, BH133 )=1,"نعم","كلا")</f>
        <v>كلا</v>
      </c>
      <c r="BL133" s="91"/>
    </row>
    <row r="134" spans="2:64">
      <c r="B134" s="91" t="str">
        <f t="shared" si="17"/>
        <v/>
      </c>
      <c r="D134" s="91" t="str">
        <f t="shared" si="18"/>
        <v/>
      </c>
      <c r="F134" s="91" t="str">
        <f t="shared" si="19"/>
        <v/>
      </c>
      <c r="H134" s="91" t="str">
        <f t="shared" si="20"/>
        <v/>
      </c>
      <c r="I134" s="92"/>
      <c r="J134" s="114" t="str">
        <f t="shared" si="21"/>
        <v/>
      </c>
      <c r="L134" s="91">
        <f>المعلمون!F136</f>
        <v>0</v>
      </c>
      <c r="M134" s="91">
        <f>المعلمون!AZ136</f>
        <v>0</v>
      </c>
      <c r="BE134" s="95" t="str">
        <f>IFERROR(VLOOKUP(ROWS(BE$2:$BE134),$BG$2:$BI$1001,3,0),"")</f>
        <v/>
      </c>
      <c r="BF134" s="95" t="str">
        <f>IFERROR(VLOOKUP(ROWS(BF$2:$BF134),$BG$2:$BI$1001,2,0),"")</f>
        <v/>
      </c>
      <c r="BG134" s="95">
        <f>IF(ISNUMBER(SEARCH("نعم",BJ134)),MAX($BG$1:BG133)+1,0)</f>
        <v>0</v>
      </c>
      <c r="BH134" s="95" t="str">
        <f t="shared" si="22"/>
        <v/>
      </c>
      <c r="BI134" s="95" t="str">
        <f t="shared" si="23"/>
        <v/>
      </c>
      <c r="BJ134" s="95" t="str">
        <f>IF(COUNTIF( BH$2:BH134, BH134 )=1,"نعم","كلا")</f>
        <v>كلا</v>
      </c>
      <c r="BL134" s="91"/>
    </row>
    <row r="135" spans="2:64">
      <c r="B135" s="91" t="str">
        <f t="shared" si="17"/>
        <v/>
      </c>
      <c r="D135" s="91" t="str">
        <f t="shared" si="18"/>
        <v/>
      </c>
      <c r="F135" s="91" t="str">
        <f t="shared" si="19"/>
        <v/>
      </c>
      <c r="H135" s="91" t="str">
        <f t="shared" si="20"/>
        <v/>
      </c>
      <c r="I135" s="92"/>
      <c r="J135" s="114" t="str">
        <f t="shared" si="21"/>
        <v/>
      </c>
      <c r="L135" s="91">
        <f>المعلمون!F137</f>
        <v>0</v>
      </c>
      <c r="M135" s="91">
        <f>المعلمون!AZ137</f>
        <v>0</v>
      </c>
      <c r="BE135" s="95" t="str">
        <f>IFERROR(VLOOKUP(ROWS(BE$2:$BE135),$BG$2:$BI$1001,3,0),"")</f>
        <v/>
      </c>
      <c r="BF135" s="95" t="str">
        <f>IFERROR(VLOOKUP(ROWS(BF$2:$BF135),$BG$2:$BI$1001,2,0),"")</f>
        <v/>
      </c>
      <c r="BG135" s="95">
        <f>IF(ISNUMBER(SEARCH("نعم",BJ135)),MAX($BG$1:BG134)+1,0)</f>
        <v>0</v>
      </c>
      <c r="BH135" s="95" t="str">
        <f t="shared" si="22"/>
        <v/>
      </c>
      <c r="BI135" s="95" t="str">
        <f t="shared" si="23"/>
        <v/>
      </c>
      <c r="BJ135" s="95" t="str">
        <f>IF(COUNTIF( BH$2:BH135, BH135 )=1,"نعم","كلا")</f>
        <v>كلا</v>
      </c>
      <c r="BL135" s="91"/>
    </row>
    <row r="136" spans="2:64">
      <c r="B136" s="91" t="str">
        <f t="shared" si="17"/>
        <v/>
      </c>
      <c r="D136" s="91" t="str">
        <f t="shared" si="18"/>
        <v/>
      </c>
      <c r="F136" s="91" t="str">
        <f t="shared" si="19"/>
        <v/>
      </c>
      <c r="H136" s="91" t="str">
        <f t="shared" si="20"/>
        <v/>
      </c>
      <c r="I136" s="92"/>
      <c r="J136" s="114" t="str">
        <f t="shared" si="21"/>
        <v/>
      </c>
      <c r="L136" s="91">
        <f>المعلمون!F138</f>
        <v>0</v>
      </c>
      <c r="M136" s="91">
        <f>المعلمون!AZ138</f>
        <v>0</v>
      </c>
      <c r="BE136" s="95" t="str">
        <f>IFERROR(VLOOKUP(ROWS(BE$2:$BE136),$BG$2:$BI$1001,3,0),"")</f>
        <v/>
      </c>
      <c r="BF136" s="95" t="str">
        <f>IFERROR(VLOOKUP(ROWS(BF$2:$BF136),$BG$2:$BI$1001,2,0),"")</f>
        <v/>
      </c>
      <c r="BG136" s="95">
        <f>IF(ISNUMBER(SEARCH("نعم",BJ136)),MAX($BG$1:BG135)+1,0)</f>
        <v>0</v>
      </c>
      <c r="BH136" s="95" t="str">
        <f t="shared" si="22"/>
        <v/>
      </c>
      <c r="BI136" s="95" t="str">
        <f t="shared" si="23"/>
        <v/>
      </c>
      <c r="BJ136" s="95" t="str">
        <f>IF(COUNTIF( BH$2:BH136, BH136 )=1,"نعم","كلا")</f>
        <v>كلا</v>
      </c>
      <c r="BL136" s="91"/>
    </row>
    <row r="137" spans="2:64">
      <c r="B137" s="91" t="str">
        <f t="shared" si="17"/>
        <v/>
      </c>
      <c r="D137" s="91" t="str">
        <f t="shared" si="18"/>
        <v/>
      </c>
      <c r="F137" s="91" t="str">
        <f t="shared" si="19"/>
        <v/>
      </c>
      <c r="H137" s="91" t="str">
        <f t="shared" si="20"/>
        <v/>
      </c>
      <c r="I137" s="92"/>
      <c r="J137" s="114" t="str">
        <f t="shared" si="21"/>
        <v/>
      </c>
      <c r="L137" s="91">
        <f>المعلمون!F139</f>
        <v>0</v>
      </c>
      <c r="M137" s="91">
        <f>المعلمون!AZ139</f>
        <v>0</v>
      </c>
      <c r="BE137" s="95" t="str">
        <f>IFERROR(VLOOKUP(ROWS(BE$2:$BE137),$BG$2:$BI$1001,3,0),"")</f>
        <v/>
      </c>
      <c r="BF137" s="95" t="str">
        <f>IFERROR(VLOOKUP(ROWS(BF$2:$BF137),$BG$2:$BI$1001,2,0),"")</f>
        <v/>
      </c>
      <c r="BG137" s="95">
        <f>IF(ISNUMBER(SEARCH("نعم",BJ137)),MAX($BG$1:BG136)+1,0)</f>
        <v>0</v>
      </c>
      <c r="BH137" s="95" t="str">
        <f t="shared" si="22"/>
        <v/>
      </c>
      <c r="BI137" s="95" t="str">
        <f t="shared" si="23"/>
        <v/>
      </c>
      <c r="BJ137" s="95" t="str">
        <f>IF(COUNTIF( BH$2:BH137, BH137 )=1,"نعم","كلا")</f>
        <v>كلا</v>
      </c>
      <c r="BL137" s="91"/>
    </row>
    <row r="138" spans="2:64">
      <c r="B138" s="91" t="str">
        <f t="shared" si="17"/>
        <v/>
      </c>
      <c r="D138" s="91" t="str">
        <f t="shared" si="18"/>
        <v/>
      </c>
      <c r="F138" s="91" t="str">
        <f t="shared" si="19"/>
        <v/>
      </c>
      <c r="H138" s="91" t="str">
        <f t="shared" si="20"/>
        <v/>
      </c>
      <c r="I138" s="92"/>
      <c r="J138" s="114" t="str">
        <f t="shared" si="21"/>
        <v/>
      </c>
      <c r="L138" s="91">
        <f>المعلمون!F140</f>
        <v>0</v>
      </c>
      <c r="M138" s="91">
        <f>المعلمون!AZ140</f>
        <v>0</v>
      </c>
      <c r="BE138" s="95" t="str">
        <f>IFERROR(VLOOKUP(ROWS(BE$2:$BE138),$BG$2:$BI$1001,3,0),"")</f>
        <v/>
      </c>
      <c r="BF138" s="95" t="str">
        <f>IFERROR(VLOOKUP(ROWS(BF$2:$BF138),$BG$2:$BI$1001,2,0),"")</f>
        <v/>
      </c>
      <c r="BG138" s="95">
        <f>IF(ISNUMBER(SEARCH("نعم",BJ138)),MAX($BG$1:BG137)+1,0)</f>
        <v>0</v>
      </c>
      <c r="BH138" s="95" t="str">
        <f t="shared" si="22"/>
        <v/>
      </c>
      <c r="BI138" s="95" t="str">
        <f t="shared" si="23"/>
        <v/>
      </c>
      <c r="BJ138" s="95" t="str">
        <f>IF(COUNTIF( BH$2:BH138, BH138 )=1,"نعم","كلا")</f>
        <v>كلا</v>
      </c>
      <c r="BL138" s="91"/>
    </row>
    <row r="139" spans="2:64">
      <c r="B139" s="91" t="str">
        <f t="shared" si="17"/>
        <v/>
      </c>
      <c r="D139" s="91" t="str">
        <f t="shared" si="18"/>
        <v/>
      </c>
      <c r="F139" s="91" t="str">
        <f t="shared" si="19"/>
        <v/>
      </c>
      <c r="H139" s="91" t="str">
        <f t="shared" si="20"/>
        <v/>
      </c>
      <c r="I139" s="92"/>
      <c r="J139" s="114" t="str">
        <f t="shared" si="21"/>
        <v/>
      </c>
      <c r="L139" s="91">
        <f>المعلمون!F141</f>
        <v>0</v>
      </c>
      <c r="M139" s="91">
        <f>المعلمون!AZ141</f>
        <v>0</v>
      </c>
      <c r="BE139" s="95" t="str">
        <f>IFERROR(VLOOKUP(ROWS(BE$2:$BE139),$BG$2:$BI$1001,3,0),"")</f>
        <v/>
      </c>
      <c r="BF139" s="95" t="str">
        <f>IFERROR(VLOOKUP(ROWS(BF$2:$BF139),$BG$2:$BI$1001,2,0),"")</f>
        <v/>
      </c>
      <c r="BG139" s="95">
        <f>IF(ISNUMBER(SEARCH("نعم",BJ139)),MAX($BG$1:BG138)+1,0)</f>
        <v>0</v>
      </c>
      <c r="BH139" s="95" t="str">
        <f t="shared" si="22"/>
        <v/>
      </c>
      <c r="BI139" s="95" t="str">
        <f t="shared" si="23"/>
        <v/>
      </c>
      <c r="BJ139" s="95" t="str">
        <f>IF(COUNTIF( BH$2:BH139, BH139 )=1,"نعم","كلا")</f>
        <v>كلا</v>
      </c>
      <c r="BL139" s="91"/>
    </row>
    <row r="140" spans="2:64">
      <c r="B140" s="91" t="str">
        <f t="shared" si="17"/>
        <v/>
      </c>
      <c r="D140" s="91" t="str">
        <f t="shared" si="18"/>
        <v/>
      </c>
      <c r="F140" s="91" t="str">
        <f t="shared" si="19"/>
        <v/>
      </c>
      <c r="H140" s="91" t="str">
        <f t="shared" si="20"/>
        <v/>
      </c>
      <c r="I140" s="92"/>
      <c r="J140" s="114" t="str">
        <f t="shared" si="21"/>
        <v/>
      </c>
      <c r="L140" s="91">
        <f>المعلمون!F142</f>
        <v>0</v>
      </c>
      <c r="M140" s="91">
        <f>المعلمون!AZ142</f>
        <v>0</v>
      </c>
      <c r="BE140" s="95" t="str">
        <f>IFERROR(VLOOKUP(ROWS(BE$2:$BE140),$BG$2:$BI$1001,3,0),"")</f>
        <v/>
      </c>
      <c r="BF140" s="95" t="str">
        <f>IFERROR(VLOOKUP(ROWS(BF$2:$BF140),$BG$2:$BI$1001,2,0),"")</f>
        <v/>
      </c>
      <c r="BG140" s="95">
        <f>IF(ISNUMBER(SEARCH("نعم",BJ140)),MAX($BG$1:BG139)+1,0)</f>
        <v>0</v>
      </c>
      <c r="BH140" s="95" t="str">
        <f t="shared" si="22"/>
        <v/>
      </c>
      <c r="BI140" s="95" t="str">
        <f t="shared" si="23"/>
        <v/>
      </c>
      <c r="BJ140" s="95" t="str">
        <f>IF(COUNTIF( BH$2:BH140, BH140 )=1,"نعم","كلا")</f>
        <v>كلا</v>
      </c>
      <c r="BL140" s="91"/>
    </row>
    <row r="141" spans="2:64">
      <c r="B141" s="91" t="str">
        <f t="shared" si="17"/>
        <v/>
      </c>
      <c r="D141" s="91" t="str">
        <f t="shared" si="18"/>
        <v/>
      </c>
      <c r="F141" s="91" t="str">
        <f t="shared" si="19"/>
        <v/>
      </c>
      <c r="H141" s="91" t="str">
        <f t="shared" si="20"/>
        <v/>
      </c>
      <c r="I141" s="92"/>
      <c r="J141" s="114" t="str">
        <f t="shared" si="21"/>
        <v/>
      </c>
      <c r="L141" s="91">
        <f>المعلمون!F143</f>
        <v>0</v>
      </c>
      <c r="M141" s="91">
        <f>المعلمون!AZ143</f>
        <v>0</v>
      </c>
      <c r="BE141" s="95" t="str">
        <f>IFERROR(VLOOKUP(ROWS(BE$2:$BE141),$BG$2:$BI$1001,3,0),"")</f>
        <v/>
      </c>
      <c r="BF141" s="95" t="str">
        <f>IFERROR(VLOOKUP(ROWS(BF$2:$BF141),$BG$2:$BI$1001,2,0),"")</f>
        <v/>
      </c>
      <c r="BG141" s="95">
        <f>IF(ISNUMBER(SEARCH("نعم",BJ141)),MAX($BG$1:BG140)+1,0)</f>
        <v>0</v>
      </c>
      <c r="BH141" s="95" t="str">
        <f t="shared" si="22"/>
        <v/>
      </c>
      <c r="BI141" s="95" t="str">
        <f t="shared" si="23"/>
        <v/>
      </c>
      <c r="BJ141" s="95" t="str">
        <f>IF(COUNTIF( BH$2:BH141, BH141 )=1,"نعم","كلا")</f>
        <v>كلا</v>
      </c>
      <c r="BL141" s="91"/>
    </row>
    <row r="142" spans="2:64">
      <c r="B142" s="91" t="str">
        <f t="shared" si="17"/>
        <v/>
      </c>
      <c r="D142" s="91" t="str">
        <f t="shared" si="18"/>
        <v/>
      </c>
      <c r="F142" s="91" t="str">
        <f t="shared" si="19"/>
        <v/>
      </c>
      <c r="H142" s="91" t="str">
        <f t="shared" si="20"/>
        <v/>
      </c>
      <c r="I142" s="92"/>
      <c r="J142" s="114" t="str">
        <f t="shared" si="21"/>
        <v/>
      </c>
      <c r="L142" s="91">
        <f>المعلمون!F144</f>
        <v>0</v>
      </c>
      <c r="M142" s="91">
        <f>المعلمون!AZ144</f>
        <v>0</v>
      </c>
      <c r="BE142" s="95" t="str">
        <f>IFERROR(VLOOKUP(ROWS(BE$2:$BE142),$BG$2:$BI$1001,3,0),"")</f>
        <v/>
      </c>
      <c r="BF142" s="95" t="str">
        <f>IFERROR(VLOOKUP(ROWS(BF$2:$BF142),$BG$2:$BI$1001,2,0),"")</f>
        <v/>
      </c>
      <c r="BG142" s="95">
        <f>IF(ISNUMBER(SEARCH("نعم",BJ142)),MAX($BG$1:BG141)+1,0)</f>
        <v>0</v>
      </c>
      <c r="BH142" s="95" t="str">
        <f t="shared" si="22"/>
        <v/>
      </c>
      <c r="BI142" s="95" t="str">
        <f t="shared" si="23"/>
        <v/>
      </c>
      <c r="BJ142" s="95" t="str">
        <f>IF(COUNTIF( BH$2:BH142, BH142 )=1,"نعم","كلا")</f>
        <v>كلا</v>
      </c>
      <c r="BL142" s="91"/>
    </row>
    <row r="143" spans="2:64">
      <c r="B143" s="91" t="str">
        <f t="shared" si="17"/>
        <v/>
      </c>
      <c r="D143" s="91" t="str">
        <f t="shared" si="18"/>
        <v/>
      </c>
      <c r="F143" s="91" t="str">
        <f t="shared" si="19"/>
        <v/>
      </c>
      <c r="H143" s="91" t="str">
        <f t="shared" si="20"/>
        <v/>
      </c>
      <c r="I143" s="92"/>
      <c r="J143" s="114" t="str">
        <f t="shared" si="21"/>
        <v/>
      </c>
      <c r="L143" s="91">
        <f>المعلمون!F145</f>
        <v>0</v>
      </c>
      <c r="M143" s="91">
        <f>المعلمون!AZ145</f>
        <v>0</v>
      </c>
      <c r="BE143" s="95" t="str">
        <f>IFERROR(VLOOKUP(ROWS(BE$2:$BE143),$BG$2:$BI$1001,3,0),"")</f>
        <v/>
      </c>
      <c r="BF143" s="95" t="str">
        <f>IFERROR(VLOOKUP(ROWS(BF$2:$BF143),$BG$2:$BI$1001,2,0),"")</f>
        <v/>
      </c>
      <c r="BG143" s="95">
        <f>IF(ISNUMBER(SEARCH("نعم",BJ143)),MAX($BG$1:BG142)+1,0)</f>
        <v>0</v>
      </c>
      <c r="BH143" s="95" t="str">
        <f t="shared" si="22"/>
        <v/>
      </c>
      <c r="BI143" s="95" t="str">
        <f t="shared" si="23"/>
        <v/>
      </c>
      <c r="BJ143" s="95" t="str">
        <f>IF(COUNTIF( BH$2:BH143, BH143 )=1,"نعم","كلا")</f>
        <v>كلا</v>
      </c>
      <c r="BL143" s="91"/>
    </row>
    <row r="144" spans="2:64">
      <c r="B144" s="91" t="str">
        <f t="shared" si="17"/>
        <v/>
      </c>
      <c r="D144" s="91" t="str">
        <f t="shared" si="18"/>
        <v/>
      </c>
      <c r="F144" s="91" t="str">
        <f t="shared" si="19"/>
        <v/>
      </c>
      <c r="H144" s="91" t="str">
        <f t="shared" si="20"/>
        <v/>
      </c>
      <c r="I144" s="92"/>
      <c r="J144" s="114" t="str">
        <f t="shared" si="21"/>
        <v/>
      </c>
      <c r="L144" s="91">
        <f>المعلمون!F146</f>
        <v>0</v>
      </c>
      <c r="M144" s="91">
        <f>المعلمون!AZ146</f>
        <v>0</v>
      </c>
      <c r="BE144" s="95" t="str">
        <f>IFERROR(VLOOKUP(ROWS(BE$2:$BE144),$BG$2:$BI$1001,3,0),"")</f>
        <v/>
      </c>
      <c r="BF144" s="95" t="str">
        <f>IFERROR(VLOOKUP(ROWS(BF$2:$BF144),$BG$2:$BI$1001,2,0),"")</f>
        <v/>
      </c>
      <c r="BG144" s="95">
        <f>IF(ISNUMBER(SEARCH("نعم",BJ144)),MAX($BG$1:BG143)+1,0)</f>
        <v>0</v>
      </c>
      <c r="BH144" s="95" t="str">
        <f t="shared" si="22"/>
        <v/>
      </c>
      <c r="BI144" s="95" t="str">
        <f t="shared" si="23"/>
        <v/>
      </c>
      <c r="BJ144" s="95" t="str">
        <f>IF(COUNTIF( BH$2:BH144, BH144 )=1,"نعم","كلا")</f>
        <v>كلا</v>
      </c>
      <c r="BL144" s="91"/>
    </row>
    <row r="145" spans="2:64">
      <c r="B145" s="91" t="str">
        <f t="shared" si="17"/>
        <v/>
      </c>
      <c r="D145" s="91" t="str">
        <f t="shared" si="18"/>
        <v/>
      </c>
      <c r="F145" s="91" t="str">
        <f t="shared" si="19"/>
        <v/>
      </c>
      <c r="H145" s="91" t="str">
        <f t="shared" si="20"/>
        <v/>
      </c>
      <c r="I145" s="92"/>
      <c r="J145" s="114" t="str">
        <f t="shared" si="21"/>
        <v/>
      </c>
      <c r="L145" s="91">
        <f>المعلمون!F147</f>
        <v>0</v>
      </c>
      <c r="M145" s="91">
        <f>المعلمون!AZ147</f>
        <v>0</v>
      </c>
      <c r="BE145" s="95" t="str">
        <f>IFERROR(VLOOKUP(ROWS(BE$2:$BE145),$BG$2:$BI$1001,3,0),"")</f>
        <v/>
      </c>
      <c r="BF145" s="95" t="str">
        <f>IFERROR(VLOOKUP(ROWS(BF$2:$BF145),$BG$2:$BI$1001,2,0),"")</f>
        <v/>
      </c>
      <c r="BG145" s="95">
        <f>IF(ISNUMBER(SEARCH("نعم",BJ145)),MAX($BG$1:BG144)+1,0)</f>
        <v>0</v>
      </c>
      <c r="BH145" s="95" t="str">
        <f t="shared" si="22"/>
        <v/>
      </c>
      <c r="BI145" s="95" t="str">
        <f t="shared" si="23"/>
        <v/>
      </c>
      <c r="BJ145" s="95" t="str">
        <f>IF(COUNTIF( BH$2:BH145, BH145 )=1,"نعم","كلا")</f>
        <v>كلا</v>
      </c>
      <c r="BL145" s="91"/>
    </row>
    <row r="146" spans="2:64">
      <c r="B146" s="91" t="str">
        <f t="shared" si="17"/>
        <v/>
      </c>
      <c r="D146" s="91" t="str">
        <f t="shared" si="18"/>
        <v/>
      </c>
      <c r="F146" s="91" t="str">
        <f t="shared" si="19"/>
        <v/>
      </c>
      <c r="H146" s="91" t="str">
        <f t="shared" si="20"/>
        <v/>
      </c>
      <c r="I146" s="92"/>
      <c r="J146" s="114" t="str">
        <f t="shared" si="21"/>
        <v/>
      </c>
      <c r="L146" s="91">
        <f>المعلمون!F148</f>
        <v>0</v>
      </c>
      <c r="M146" s="91">
        <f>المعلمون!AZ148</f>
        <v>0</v>
      </c>
      <c r="BE146" s="95" t="str">
        <f>IFERROR(VLOOKUP(ROWS(BE$2:$BE146),$BG$2:$BI$1001,3,0),"")</f>
        <v/>
      </c>
      <c r="BF146" s="95" t="str">
        <f>IFERROR(VLOOKUP(ROWS(BF$2:$BF146),$BG$2:$BI$1001,2,0),"")</f>
        <v/>
      </c>
      <c r="BG146" s="95">
        <f>IF(ISNUMBER(SEARCH("نعم",BJ146)),MAX($BG$1:BG145)+1,0)</f>
        <v>0</v>
      </c>
      <c r="BH146" s="95" t="str">
        <f t="shared" si="22"/>
        <v/>
      </c>
      <c r="BI146" s="95" t="str">
        <f t="shared" si="23"/>
        <v/>
      </c>
      <c r="BJ146" s="95" t="str">
        <f>IF(COUNTIF( BH$2:BH146, BH146 )=1,"نعم","كلا")</f>
        <v>كلا</v>
      </c>
      <c r="BL146" s="91"/>
    </row>
    <row r="147" spans="2:64">
      <c r="B147" s="91" t="str">
        <f t="shared" si="17"/>
        <v/>
      </c>
      <c r="D147" s="91" t="str">
        <f t="shared" si="18"/>
        <v/>
      </c>
      <c r="F147" s="91" t="str">
        <f t="shared" si="19"/>
        <v/>
      </c>
      <c r="H147" s="91" t="str">
        <f t="shared" si="20"/>
        <v/>
      </c>
      <c r="I147" s="92"/>
      <c r="J147" s="114" t="str">
        <f t="shared" si="21"/>
        <v/>
      </c>
      <c r="L147" s="91">
        <f>المعلمون!F149</f>
        <v>0</v>
      </c>
      <c r="M147" s="91">
        <f>المعلمون!AZ149</f>
        <v>0</v>
      </c>
      <c r="BE147" s="95" t="str">
        <f>IFERROR(VLOOKUP(ROWS(BE$2:$BE147),$BG$2:$BI$1001,3,0),"")</f>
        <v/>
      </c>
      <c r="BF147" s="95" t="str">
        <f>IFERROR(VLOOKUP(ROWS(BF$2:$BF147),$BG$2:$BI$1001,2,0),"")</f>
        <v/>
      </c>
      <c r="BG147" s="95">
        <f>IF(ISNUMBER(SEARCH("نعم",BJ147)),MAX($BG$1:BG146)+1,0)</f>
        <v>0</v>
      </c>
      <c r="BH147" s="95" t="str">
        <f t="shared" si="22"/>
        <v/>
      </c>
      <c r="BI147" s="95" t="str">
        <f t="shared" si="23"/>
        <v/>
      </c>
      <c r="BJ147" s="95" t="str">
        <f>IF(COUNTIF( BH$2:BH147, BH147 )=1,"نعم","كلا")</f>
        <v>كلا</v>
      </c>
      <c r="BL147" s="91"/>
    </row>
    <row r="148" spans="2:64">
      <c r="B148" s="91" t="str">
        <f t="shared" si="17"/>
        <v/>
      </c>
      <c r="D148" s="91" t="str">
        <f t="shared" si="18"/>
        <v/>
      </c>
      <c r="F148" s="91" t="str">
        <f t="shared" si="19"/>
        <v/>
      </c>
      <c r="H148" s="91" t="str">
        <f t="shared" si="20"/>
        <v/>
      </c>
      <c r="I148" s="92"/>
      <c r="J148" s="114" t="str">
        <f t="shared" si="21"/>
        <v/>
      </c>
      <c r="L148" s="91">
        <f>المعلمون!F150</f>
        <v>0</v>
      </c>
      <c r="M148" s="91">
        <f>المعلمون!AZ150</f>
        <v>0</v>
      </c>
      <c r="BE148" s="95" t="str">
        <f>IFERROR(VLOOKUP(ROWS(BE$2:$BE148),$BG$2:$BI$1001,3,0),"")</f>
        <v/>
      </c>
      <c r="BF148" s="95" t="str">
        <f>IFERROR(VLOOKUP(ROWS(BF$2:$BF148),$BG$2:$BI$1001,2,0),"")</f>
        <v/>
      </c>
      <c r="BG148" s="95">
        <f>IF(ISNUMBER(SEARCH("نعم",BJ148)),MAX($BG$1:BG147)+1,0)</f>
        <v>0</v>
      </c>
      <c r="BH148" s="95" t="str">
        <f t="shared" si="22"/>
        <v/>
      </c>
      <c r="BI148" s="95" t="str">
        <f t="shared" si="23"/>
        <v/>
      </c>
      <c r="BJ148" s="95" t="str">
        <f>IF(COUNTIF( BH$2:BH148, BH148 )=1,"نعم","كلا")</f>
        <v>كلا</v>
      </c>
      <c r="BL148" s="91"/>
    </row>
    <row r="149" spans="2:64">
      <c r="B149" s="91" t="str">
        <f t="shared" si="17"/>
        <v/>
      </c>
      <c r="D149" s="91" t="str">
        <f t="shared" si="18"/>
        <v/>
      </c>
      <c r="F149" s="91" t="str">
        <f t="shared" si="19"/>
        <v/>
      </c>
      <c r="H149" s="91" t="str">
        <f t="shared" si="20"/>
        <v/>
      </c>
      <c r="I149" s="92"/>
      <c r="J149" s="114" t="str">
        <f t="shared" si="21"/>
        <v/>
      </c>
      <c r="L149" s="91">
        <f>المعلمون!F151</f>
        <v>0</v>
      </c>
      <c r="M149" s="91">
        <f>المعلمون!AZ151</f>
        <v>0</v>
      </c>
      <c r="BE149" s="95" t="str">
        <f>IFERROR(VLOOKUP(ROWS(BE$2:$BE149),$BG$2:$BI$1001,3,0),"")</f>
        <v/>
      </c>
      <c r="BF149" s="95" t="str">
        <f>IFERROR(VLOOKUP(ROWS(BF$2:$BF149),$BG$2:$BI$1001,2,0),"")</f>
        <v/>
      </c>
      <c r="BG149" s="95">
        <f>IF(ISNUMBER(SEARCH("نعم",BJ149)),MAX($BG$1:BG148)+1,0)</f>
        <v>0</v>
      </c>
      <c r="BH149" s="95" t="str">
        <f t="shared" si="22"/>
        <v/>
      </c>
      <c r="BI149" s="95" t="str">
        <f t="shared" si="23"/>
        <v/>
      </c>
      <c r="BJ149" s="95" t="str">
        <f>IF(COUNTIF( BH$2:BH149, BH149 )=1,"نعم","كلا")</f>
        <v>كلا</v>
      </c>
      <c r="BL149" s="91"/>
    </row>
    <row r="150" spans="2:64">
      <c r="B150" s="91" t="str">
        <f t="shared" si="17"/>
        <v/>
      </c>
      <c r="D150" s="91" t="str">
        <f t="shared" si="18"/>
        <v/>
      </c>
      <c r="F150" s="91" t="str">
        <f t="shared" si="19"/>
        <v/>
      </c>
      <c r="H150" s="91" t="str">
        <f t="shared" si="20"/>
        <v/>
      </c>
      <c r="I150" s="92"/>
      <c r="J150" s="114" t="str">
        <f t="shared" si="21"/>
        <v/>
      </c>
      <c r="L150" s="91">
        <f>المعلمون!F152</f>
        <v>0</v>
      </c>
      <c r="M150" s="91">
        <f>المعلمون!AZ152</f>
        <v>0</v>
      </c>
      <c r="BE150" s="95" t="str">
        <f>IFERROR(VLOOKUP(ROWS(BE$2:$BE150),$BG$2:$BI$1001,3,0),"")</f>
        <v/>
      </c>
      <c r="BF150" s="95" t="str">
        <f>IFERROR(VLOOKUP(ROWS(BF$2:$BF150),$BG$2:$BI$1001,2,0),"")</f>
        <v/>
      </c>
      <c r="BG150" s="95">
        <f>IF(ISNUMBER(SEARCH("نعم",BJ150)),MAX($BG$1:BG149)+1,0)</f>
        <v>0</v>
      </c>
      <c r="BH150" s="95" t="str">
        <f t="shared" si="22"/>
        <v/>
      </c>
      <c r="BI150" s="95" t="str">
        <f t="shared" si="23"/>
        <v/>
      </c>
      <c r="BJ150" s="95" t="str">
        <f>IF(COUNTIF( BH$2:BH150, BH150 )=1,"نعم","كلا")</f>
        <v>كلا</v>
      </c>
      <c r="BL150" s="91"/>
    </row>
    <row r="151" spans="2:64">
      <c r="B151" s="91" t="str">
        <f t="shared" si="17"/>
        <v/>
      </c>
      <c r="D151" s="91" t="str">
        <f t="shared" si="18"/>
        <v/>
      </c>
      <c r="F151" s="91" t="str">
        <f t="shared" si="19"/>
        <v/>
      </c>
      <c r="H151" s="91" t="str">
        <f t="shared" si="20"/>
        <v/>
      </c>
      <c r="I151" s="92"/>
      <c r="J151" s="114" t="str">
        <f t="shared" si="21"/>
        <v/>
      </c>
      <c r="L151" s="91">
        <f>المعلمون!F153</f>
        <v>0</v>
      </c>
      <c r="M151" s="91">
        <f>المعلمون!AZ153</f>
        <v>0</v>
      </c>
      <c r="BE151" s="95" t="str">
        <f>IFERROR(VLOOKUP(ROWS(BE$2:$BE151),$BG$2:$BI$1001,3,0),"")</f>
        <v/>
      </c>
      <c r="BF151" s="95" t="str">
        <f>IFERROR(VLOOKUP(ROWS(BF$2:$BF151),$BG$2:$BI$1001,2,0),"")</f>
        <v/>
      </c>
      <c r="BG151" s="95">
        <f>IF(ISNUMBER(SEARCH("نعم",BJ151)),MAX($BG$1:BG150)+1,0)</f>
        <v>0</v>
      </c>
      <c r="BH151" s="95" t="str">
        <f t="shared" si="22"/>
        <v/>
      </c>
      <c r="BI151" s="95" t="str">
        <f t="shared" si="23"/>
        <v/>
      </c>
      <c r="BJ151" s="95" t="str">
        <f>IF(COUNTIF( BH$2:BH151, BH151 )=1,"نعم","كلا")</f>
        <v>كلا</v>
      </c>
      <c r="BL151" s="91"/>
    </row>
    <row r="152" spans="2:64">
      <c r="B152" s="91" t="str">
        <f t="shared" si="17"/>
        <v/>
      </c>
      <c r="D152" s="91" t="str">
        <f t="shared" si="18"/>
        <v/>
      </c>
      <c r="F152" s="91" t="str">
        <f t="shared" si="19"/>
        <v/>
      </c>
      <c r="H152" s="91" t="str">
        <f t="shared" si="20"/>
        <v/>
      </c>
      <c r="I152" s="92"/>
      <c r="J152" s="114" t="str">
        <f t="shared" si="21"/>
        <v/>
      </c>
      <c r="L152" s="91">
        <f>المعلمون!F154</f>
        <v>0</v>
      </c>
      <c r="M152" s="91">
        <f>المعلمون!AZ154</f>
        <v>0</v>
      </c>
      <c r="BE152" s="95" t="str">
        <f>IFERROR(VLOOKUP(ROWS(BE$2:$BE152),$BG$2:$BI$1001,3,0),"")</f>
        <v/>
      </c>
      <c r="BF152" s="95" t="str">
        <f>IFERROR(VLOOKUP(ROWS(BF$2:$BF152),$BG$2:$BI$1001,2,0),"")</f>
        <v/>
      </c>
      <c r="BG152" s="95">
        <f>IF(ISNUMBER(SEARCH("نعم",BJ152)),MAX($BG$1:BG151)+1,0)</f>
        <v>0</v>
      </c>
      <c r="BH152" s="95" t="str">
        <f t="shared" si="22"/>
        <v/>
      </c>
      <c r="BI152" s="95" t="str">
        <f t="shared" si="23"/>
        <v/>
      </c>
      <c r="BJ152" s="95" t="str">
        <f>IF(COUNTIF( BH$2:BH152, BH152 )=1,"نعم","كلا")</f>
        <v>كلا</v>
      </c>
      <c r="BL152" s="91"/>
    </row>
    <row r="153" spans="2:64">
      <c r="B153" s="91" t="str">
        <f t="shared" si="17"/>
        <v/>
      </c>
      <c r="D153" s="91" t="str">
        <f t="shared" si="18"/>
        <v/>
      </c>
      <c r="F153" s="91" t="str">
        <f t="shared" si="19"/>
        <v/>
      </c>
      <c r="H153" s="91" t="str">
        <f t="shared" si="20"/>
        <v/>
      </c>
      <c r="I153" s="92"/>
      <c r="J153" s="114" t="str">
        <f t="shared" si="21"/>
        <v/>
      </c>
      <c r="L153" s="91">
        <f>المعلمون!F155</f>
        <v>0</v>
      </c>
      <c r="M153" s="91">
        <f>المعلمون!AZ155</f>
        <v>0</v>
      </c>
      <c r="BE153" s="95" t="str">
        <f>IFERROR(VLOOKUP(ROWS(BE$2:$BE153),$BG$2:$BI$1001,3,0),"")</f>
        <v/>
      </c>
      <c r="BF153" s="95" t="str">
        <f>IFERROR(VLOOKUP(ROWS(BF$2:$BF153),$BG$2:$BI$1001,2,0),"")</f>
        <v/>
      </c>
      <c r="BG153" s="95">
        <f>IF(ISNUMBER(SEARCH("نعم",BJ153)),MAX($BG$1:BG152)+1,0)</f>
        <v>0</v>
      </c>
      <c r="BH153" s="95" t="str">
        <f t="shared" si="22"/>
        <v/>
      </c>
      <c r="BI153" s="95" t="str">
        <f t="shared" si="23"/>
        <v/>
      </c>
      <c r="BJ153" s="95" t="str">
        <f>IF(COUNTIF( BH$2:BH153, BH153 )=1,"نعم","كلا")</f>
        <v>كلا</v>
      </c>
      <c r="BL153" s="91"/>
    </row>
    <row r="154" spans="2:64">
      <c r="B154" s="91" t="str">
        <f t="shared" si="17"/>
        <v/>
      </c>
      <c r="D154" s="91" t="str">
        <f t="shared" si="18"/>
        <v/>
      </c>
      <c r="F154" s="91" t="str">
        <f t="shared" si="19"/>
        <v/>
      </c>
      <c r="H154" s="91" t="str">
        <f t="shared" si="20"/>
        <v/>
      </c>
      <c r="I154" s="92"/>
      <c r="J154" s="114" t="str">
        <f t="shared" si="21"/>
        <v/>
      </c>
      <c r="L154" s="91">
        <f>المعلمون!F156</f>
        <v>0</v>
      </c>
      <c r="M154" s="91">
        <f>المعلمون!AZ156</f>
        <v>0</v>
      </c>
      <c r="BE154" s="95" t="str">
        <f>IFERROR(VLOOKUP(ROWS(BE$2:$BE154),$BG$2:$BI$1001,3,0),"")</f>
        <v/>
      </c>
      <c r="BF154" s="95" t="str">
        <f>IFERROR(VLOOKUP(ROWS(BF$2:$BF154),$BG$2:$BI$1001,2,0),"")</f>
        <v/>
      </c>
      <c r="BG154" s="95">
        <f>IF(ISNUMBER(SEARCH("نعم",BJ154)),MAX($BG$1:BG153)+1,0)</f>
        <v>0</v>
      </c>
      <c r="BH154" s="95" t="str">
        <f t="shared" si="22"/>
        <v/>
      </c>
      <c r="BI154" s="95" t="str">
        <f t="shared" si="23"/>
        <v/>
      </c>
      <c r="BJ154" s="95" t="str">
        <f>IF(COUNTIF( BH$2:BH154, BH154 )=1,"نعم","كلا")</f>
        <v>كلا</v>
      </c>
      <c r="BL154" s="91"/>
    </row>
    <row r="155" spans="2:64">
      <c r="B155" s="91" t="str">
        <f t="shared" si="17"/>
        <v/>
      </c>
      <c r="D155" s="91" t="str">
        <f t="shared" si="18"/>
        <v/>
      </c>
      <c r="F155" s="91" t="str">
        <f t="shared" si="19"/>
        <v/>
      </c>
      <c r="H155" s="91" t="str">
        <f t="shared" si="20"/>
        <v/>
      </c>
      <c r="I155" s="92"/>
      <c r="J155" s="114" t="str">
        <f t="shared" si="21"/>
        <v/>
      </c>
      <c r="L155" s="91">
        <f>المعلمون!F157</f>
        <v>0</v>
      </c>
      <c r="M155" s="91">
        <f>المعلمون!AZ157</f>
        <v>0</v>
      </c>
      <c r="BE155" s="95" t="str">
        <f>IFERROR(VLOOKUP(ROWS(BE$2:$BE155),$BG$2:$BI$1001,3,0),"")</f>
        <v/>
      </c>
      <c r="BF155" s="95" t="str">
        <f>IFERROR(VLOOKUP(ROWS(BF$2:$BF155),$BG$2:$BI$1001,2,0),"")</f>
        <v/>
      </c>
      <c r="BG155" s="95">
        <f>IF(ISNUMBER(SEARCH("نعم",BJ155)),MAX($BG$1:BG154)+1,0)</f>
        <v>0</v>
      </c>
      <c r="BH155" s="95" t="str">
        <f t="shared" si="22"/>
        <v/>
      </c>
      <c r="BI155" s="95" t="str">
        <f t="shared" si="23"/>
        <v/>
      </c>
      <c r="BJ155" s="95" t="str">
        <f>IF(COUNTIF( BH$2:BH155, BH155 )=1,"نعم","كلا")</f>
        <v>كلا</v>
      </c>
      <c r="BL155" s="91"/>
    </row>
    <row r="156" spans="2:64">
      <c r="B156" s="91" t="str">
        <f t="shared" si="17"/>
        <v/>
      </c>
      <c r="D156" s="91" t="str">
        <f t="shared" si="18"/>
        <v/>
      </c>
      <c r="F156" s="91" t="str">
        <f t="shared" si="19"/>
        <v/>
      </c>
      <c r="H156" s="91" t="str">
        <f t="shared" si="20"/>
        <v/>
      </c>
      <c r="I156" s="92"/>
      <c r="J156" s="114" t="str">
        <f t="shared" si="21"/>
        <v/>
      </c>
      <c r="L156" s="91">
        <f>المعلمون!F158</f>
        <v>0</v>
      </c>
      <c r="M156" s="91">
        <f>المعلمون!AZ158</f>
        <v>0</v>
      </c>
      <c r="BE156" s="95" t="str">
        <f>IFERROR(VLOOKUP(ROWS(BE$2:$BE156),$BG$2:$BI$1001,3,0),"")</f>
        <v/>
      </c>
      <c r="BF156" s="95" t="str">
        <f>IFERROR(VLOOKUP(ROWS(BF$2:$BF156),$BG$2:$BI$1001,2,0),"")</f>
        <v/>
      </c>
      <c r="BG156" s="95">
        <f>IF(ISNUMBER(SEARCH("نعم",BJ156)),MAX($BG$1:BG155)+1,0)</f>
        <v>0</v>
      </c>
      <c r="BH156" s="95" t="str">
        <f t="shared" si="22"/>
        <v/>
      </c>
      <c r="BI156" s="95" t="str">
        <f t="shared" si="23"/>
        <v/>
      </c>
      <c r="BJ156" s="95" t="str">
        <f>IF(COUNTIF( BH$2:BH156, BH156 )=1,"نعم","كلا")</f>
        <v>كلا</v>
      </c>
      <c r="BL156" s="91"/>
    </row>
    <row r="157" spans="2:64">
      <c r="B157" s="91" t="str">
        <f t="shared" si="17"/>
        <v/>
      </c>
      <c r="D157" s="91" t="str">
        <f t="shared" si="18"/>
        <v/>
      </c>
      <c r="F157" s="91" t="str">
        <f t="shared" si="19"/>
        <v/>
      </c>
      <c r="H157" s="91" t="str">
        <f t="shared" si="20"/>
        <v/>
      </c>
      <c r="I157" s="92"/>
      <c r="J157" s="114" t="str">
        <f t="shared" si="21"/>
        <v/>
      </c>
      <c r="L157" s="91">
        <f>المعلمون!F159</f>
        <v>0</v>
      </c>
      <c r="M157" s="91">
        <f>المعلمون!AZ159</f>
        <v>0</v>
      </c>
      <c r="BE157" s="95" t="str">
        <f>IFERROR(VLOOKUP(ROWS(BE$2:$BE157),$BG$2:$BI$1001,3,0),"")</f>
        <v/>
      </c>
      <c r="BF157" s="95" t="str">
        <f>IFERROR(VLOOKUP(ROWS(BF$2:$BF157),$BG$2:$BI$1001,2,0),"")</f>
        <v/>
      </c>
      <c r="BG157" s="95">
        <f>IF(ISNUMBER(SEARCH("نعم",BJ157)),MAX($BG$1:BG156)+1,0)</f>
        <v>0</v>
      </c>
      <c r="BH157" s="95" t="str">
        <f t="shared" si="22"/>
        <v/>
      </c>
      <c r="BI157" s="95" t="str">
        <f t="shared" si="23"/>
        <v/>
      </c>
      <c r="BJ157" s="95" t="str">
        <f>IF(COUNTIF( BH$2:BH157, BH157 )=1,"نعم","كلا")</f>
        <v>كلا</v>
      </c>
      <c r="BL157" s="91"/>
    </row>
    <row r="158" spans="2:64">
      <c r="B158" s="91" t="str">
        <f t="shared" si="17"/>
        <v/>
      </c>
      <c r="D158" s="91" t="str">
        <f t="shared" si="18"/>
        <v/>
      </c>
      <c r="F158" s="91" t="str">
        <f t="shared" si="19"/>
        <v/>
      </c>
      <c r="H158" s="91" t="str">
        <f t="shared" si="20"/>
        <v/>
      </c>
      <c r="I158" s="92"/>
      <c r="J158" s="114" t="str">
        <f t="shared" si="21"/>
        <v/>
      </c>
      <c r="L158" s="91">
        <f>المعلمون!F160</f>
        <v>0</v>
      </c>
      <c r="M158" s="91">
        <f>المعلمون!AZ160</f>
        <v>0</v>
      </c>
      <c r="BE158" s="95" t="str">
        <f>IFERROR(VLOOKUP(ROWS(BE$2:$BE158),$BG$2:$BI$1001,3,0),"")</f>
        <v/>
      </c>
      <c r="BF158" s="95" t="str">
        <f>IFERROR(VLOOKUP(ROWS(BF$2:$BF158),$BG$2:$BI$1001,2,0),"")</f>
        <v/>
      </c>
      <c r="BG158" s="95">
        <f>IF(ISNUMBER(SEARCH("نعم",BJ158)),MAX($BG$1:BG157)+1,0)</f>
        <v>0</v>
      </c>
      <c r="BH158" s="95" t="str">
        <f t="shared" si="22"/>
        <v/>
      </c>
      <c r="BI158" s="95" t="str">
        <f t="shared" si="23"/>
        <v/>
      </c>
      <c r="BJ158" s="95" t="str">
        <f>IF(COUNTIF( BH$2:BH158, BH158 )=1,"نعم","كلا")</f>
        <v>كلا</v>
      </c>
      <c r="BL158" s="91"/>
    </row>
    <row r="159" spans="2:64">
      <c r="B159" s="91" t="str">
        <f t="shared" si="17"/>
        <v/>
      </c>
      <c r="D159" s="91" t="str">
        <f t="shared" si="18"/>
        <v/>
      </c>
      <c r="F159" s="91" t="str">
        <f t="shared" si="19"/>
        <v/>
      </c>
      <c r="H159" s="91" t="str">
        <f t="shared" si="20"/>
        <v/>
      </c>
      <c r="I159" s="92"/>
      <c r="J159" s="114" t="str">
        <f t="shared" si="21"/>
        <v/>
      </c>
      <c r="L159" s="91">
        <f>المعلمون!F161</f>
        <v>0</v>
      </c>
      <c r="M159" s="91">
        <f>المعلمون!AZ161</f>
        <v>0</v>
      </c>
      <c r="BE159" s="95" t="str">
        <f>IFERROR(VLOOKUP(ROWS(BE$2:$BE159),$BG$2:$BI$1001,3,0),"")</f>
        <v/>
      </c>
      <c r="BF159" s="95" t="str">
        <f>IFERROR(VLOOKUP(ROWS(BF$2:$BF159),$BG$2:$BI$1001,2,0),"")</f>
        <v/>
      </c>
      <c r="BG159" s="95">
        <f>IF(ISNUMBER(SEARCH("نعم",BJ159)),MAX($BG$1:BG158)+1,0)</f>
        <v>0</v>
      </c>
      <c r="BH159" s="95" t="str">
        <f t="shared" si="22"/>
        <v/>
      </c>
      <c r="BI159" s="95" t="str">
        <f t="shared" si="23"/>
        <v/>
      </c>
      <c r="BJ159" s="95" t="str">
        <f>IF(COUNTIF( BH$2:BH159, BH159 )=1,"نعم","كلا")</f>
        <v>كلا</v>
      </c>
      <c r="BL159" s="91"/>
    </row>
    <row r="160" spans="2:64">
      <c r="B160" s="91" t="str">
        <f t="shared" si="17"/>
        <v/>
      </c>
      <c r="D160" s="91" t="str">
        <f t="shared" si="18"/>
        <v/>
      </c>
      <c r="F160" s="91" t="str">
        <f t="shared" si="19"/>
        <v/>
      </c>
      <c r="H160" s="91" t="str">
        <f t="shared" si="20"/>
        <v/>
      </c>
      <c r="I160" s="92"/>
      <c r="J160" s="114" t="str">
        <f t="shared" si="21"/>
        <v/>
      </c>
      <c r="L160" s="91">
        <f>المعلمون!F162</f>
        <v>0</v>
      </c>
      <c r="M160" s="91">
        <f>المعلمون!AZ162</f>
        <v>0</v>
      </c>
      <c r="BE160" s="95" t="str">
        <f>IFERROR(VLOOKUP(ROWS(BE$2:$BE160),$BG$2:$BI$1001,3,0),"")</f>
        <v/>
      </c>
      <c r="BF160" s="95" t="str">
        <f>IFERROR(VLOOKUP(ROWS(BF$2:$BF160),$BG$2:$BI$1001,2,0),"")</f>
        <v/>
      </c>
      <c r="BG160" s="95">
        <f>IF(ISNUMBER(SEARCH("نعم",BJ160)),MAX($BG$1:BG159)+1,0)</f>
        <v>0</v>
      </c>
      <c r="BH160" s="95" t="str">
        <f t="shared" si="22"/>
        <v/>
      </c>
      <c r="BI160" s="95" t="str">
        <f t="shared" si="23"/>
        <v/>
      </c>
      <c r="BJ160" s="95" t="str">
        <f>IF(COUNTIF( BH$2:BH160, BH160 )=1,"نعم","كلا")</f>
        <v>كلا</v>
      </c>
      <c r="BL160" s="91"/>
    </row>
    <row r="161" spans="2:64">
      <c r="B161" s="91" t="str">
        <f t="shared" si="17"/>
        <v/>
      </c>
      <c r="D161" s="91" t="str">
        <f t="shared" si="18"/>
        <v/>
      </c>
      <c r="F161" s="91" t="str">
        <f t="shared" si="19"/>
        <v/>
      </c>
      <c r="H161" s="91" t="str">
        <f t="shared" si="20"/>
        <v/>
      </c>
      <c r="I161" s="92"/>
      <c r="J161" s="114" t="str">
        <f t="shared" si="21"/>
        <v/>
      </c>
      <c r="L161" s="91">
        <f>المعلمون!F163</f>
        <v>0</v>
      </c>
      <c r="M161" s="91">
        <f>المعلمون!AZ163</f>
        <v>0</v>
      </c>
      <c r="BE161" s="95" t="str">
        <f>IFERROR(VLOOKUP(ROWS(BE$2:$BE161),$BG$2:$BI$1001,3,0),"")</f>
        <v/>
      </c>
      <c r="BF161" s="95" t="str">
        <f>IFERROR(VLOOKUP(ROWS(BF$2:$BF161),$BG$2:$BI$1001,2,0),"")</f>
        <v/>
      </c>
      <c r="BG161" s="95">
        <f>IF(ISNUMBER(SEARCH("نعم",BJ161)),MAX($BG$1:BG160)+1,0)</f>
        <v>0</v>
      </c>
      <c r="BH161" s="95" t="str">
        <f t="shared" si="22"/>
        <v/>
      </c>
      <c r="BI161" s="95" t="str">
        <f t="shared" si="23"/>
        <v/>
      </c>
      <c r="BJ161" s="95" t="str">
        <f>IF(COUNTIF( BH$2:BH161, BH161 )=1,"نعم","كلا")</f>
        <v>كلا</v>
      </c>
      <c r="BL161" s="91"/>
    </row>
    <row r="162" spans="2:64">
      <c r="B162" s="91" t="str">
        <f t="shared" si="17"/>
        <v/>
      </c>
      <c r="D162" s="91" t="str">
        <f t="shared" si="18"/>
        <v/>
      </c>
      <c r="F162" s="91" t="str">
        <f t="shared" si="19"/>
        <v/>
      </c>
      <c r="H162" s="91" t="str">
        <f t="shared" si="20"/>
        <v/>
      </c>
      <c r="I162" s="92"/>
      <c r="J162" s="114" t="str">
        <f t="shared" si="21"/>
        <v/>
      </c>
      <c r="L162" s="91">
        <f>المعلمون!F164</f>
        <v>0</v>
      </c>
      <c r="M162" s="91">
        <f>المعلمون!AZ164</f>
        <v>0</v>
      </c>
      <c r="BE162" s="95" t="str">
        <f>IFERROR(VLOOKUP(ROWS(BE$2:$BE162),$BG$2:$BI$1001,3,0),"")</f>
        <v/>
      </c>
      <c r="BF162" s="95" t="str">
        <f>IFERROR(VLOOKUP(ROWS(BF$2:$BF162),$BG$2:$BI$1001,2,0),"")</f>
        <v/>
      </c>
      <c r="BG162" s="95">
        <f>IF(ISNUMBER(SEARCH("نعم",BJ162)),MAX($BG$1:BG161)+1,0)</f>
        <v>0</v>
      </c>
      <c r="BH162" s="95" t="str">
        <f t="shared" si="22"/>
        <v/>
      </c>
      <c r="BI162" s="95" t="str">
        <f t="shared" si="23"/>
        <v/>
      </c>
      <c r="BJ162" s="95" t="str">
        <f>IF(COUNTIF( BH$2:BH162, BH162 )=1,"نعم","كلا")</f>
        <v>كلا</v>
      </c>
      <c r="BL162" s="91"/>
    </row>
    <row r="163" spans="2:64">
      <c r="B163" s="91" t="str">
        <f t="shared" si="17"/>
        <v/>
      </c>
      <c r="D163" s="91" t="str">
        <f t="shared" si="18"/>
        <v/>
      </c>
      <c r="F163" s="91" t="str">
        <f t="shared" si="19"/>
        <v/>
      </c>
      <c r="H163" s="91" t="str">
        <f t="shared" si="20"/>
        <v/>
      </c>
      <c r="I163" s="92"/>
      <c r="J163" s="114" t="str">
        <f t="shared" si="21"/>
        <v/>
      </c>
      <c r="L163" s="91">
        <f>المعلمون!F165</f>
        <v>0</v>
      </c>
      <c r="M163" s="91">
        <f>المعلمون!AZ165</f>
        <v>0</v>
      </c>
      <c r="BE163" s="95" t="str">
        <f>IFERROR(VLOOKUP(ROWS(BE$2:$BE163),$BG$2:$BI$1001,3,0),"")</f>
        <v/>
      </c>
      <c r="BF163" s="95" t="str">
        <f>IFERROR(VLOOKUP(ROWS(BF$2:$BF163),$BG$2:$BI$1001,2,0),"")</f>
        <v/>
      </c>
      <c r="BG163" s="95">
        <f>IF(ISNUMBER(SEARCH("نعم",BJ163)),MAX($BG$1:BG162)+1,0)</f>
        <v>0</v>
      </c>
      <c r="BH163" s="95" t="str">
        <f t="shared" si="22"/>
        <v/>
      </c>
      <c r="BI163" s="95" t="str">
        <f t="shared" si="23"/>
        <v/>
      </c>
      <c r="BJ163" s="95" t="str">
        <f>IF(COUNTIF( BH$2:BH163, BH163 )=1,"نعم","كلا")</f>
        <v>كلا</v>
      </c>
      <c r="BL163" s="91"/>
    </row>
    <row r="164" spans="2:64">
      <c r="B164" s="91" t="str">
        <f t="shared" si="17"/>
        <v/>
      </c>
      <c r="D164" s="91" t="str">
        <f t="shared" si="18"/>
        <v/>
      </c>
      <c r="F164" s="91" t="str">
        <f t="shared" si="19"/>
        <v/>
      </c>
      <c r="H164" s="91" t="str">
        <f t="shared" si="20"/>
        <v/>
      </c>
      <c r="I164" s="92"/>
      <c r="J164" s="114" t="str">
        <f t="shared" si="21"/>
        <v/>
      </c>
      <c r="L164" s="91">
        <f>المعلمون!F166</f>
        <v>0</v>
      </c>
      <c r="M164" s="91">
        <f>المعلمون!AZ166</f>
        <v>0</v>
      </c>
      <c r="BE164" s="95" t="str">
        <f>IFERROR(VLOOKUP(ROWS(BE$2:$BE164),$BG$2:$BI$1001,3,0),"")</f>
        <v/>
      </c>
      <c r="BF164" s="95" t="str">
        <f>IFERROR(VLOOKUP(ROWS(BF$2:$BF164),$BG$2:$BI$1001,2,0),"")</f>
        <v/>
      </c>
      <c r="BG164" s="95">
        <f>IF(ISNUMBER(SEARCH("نعم",BJ164)),MAX($BG$1:BG163)+1,0)</f>
        <v>0</v>
      </c>
      <c r="BH164" s="95" t="str">
        <f t="shared" si="22"/>
        <v/>
      </c>
      <c r="BI164" s="95" t="str">
        <f t="shared" si="23"/>
        <v/>
      </c>
      <c r="BJ164" s="95" t="str">
        <f>IF(COUNTIF( BH$2:BH164, BH164 )=1,"نعم","كلا")</f>
        <v>كلا</v>
      </c>
      <c r="BL164" s="91"/>
    </row>
    <row r="165" spans="2:64">
      <c r="B165" s="91" t="str">
        <f t="shared" si="17"/>
        <v/>
      </c>
      <c r="D165" s="91" t="str">
        <f t="shared" si="18"/>
        <v/>
      </c>
      <c r="F165" s="91" t="str">
        <f t="shared" si="19"/>
        <v/>
      </c>
      <c r="H165" s="91" t="str">
        <f t="shared" si="20"/>
        <v/>
      </c>
      <c r="I165" s="92"/>
      <c r="J165" s="114" t="str">
        <f t="shared" si="21"/>
        <v/>
      </c>
      <c r="L165" s="91">
        <f>المعلمون!F167</f>
        <v>0</v>
      </c>
      <c r="M165" s="91">
        <f>المعلمون!AZ167</f>
        <v>0</v>
      </c>
      <c r="BE165" s="95" t="str">
        <f>IFERROR(VLOOKUP(ROWS(BE$2:$BE165),$BG$2:$BI$1001,3,0),"")</f>
        <v/>
      </c>
      <c r="BF165" s="95" t="str">
        <f>IFERROR(VLOOKUP(ROWS(BF$2:$BF165),$BG$2:$BI$1001,2,0),"")</f>
        <v/>
      </c>
      <c r="BG165" s="95">
        <f>IF(ISNUMBER(SEARCH("نعم",BJ165)),MAX($BG$1:BG164)+1,0)</f>
        <v>0</v>
      </c>
      <c r="BH165" s="95" t="str">
        <f t="shared" si="22"/>
        <v/>
      </c>
      <c r="BI165" s="95" t="str">
        <f t="shared" si="23"/>
        <v/>
      </c>
      <c r="BJ165" s="95" t="str">
        <f>IF(COUNTIF( BH$2:BH165, BH165 )=1,"نعم","كلا")</f>
        <v>كلا</v>
      </c>
      <c r="BL165" s="91"/>
    </row>
    <row r="166" spans="2:64">
      <c r="B166" s="91" t="str">
        <f t="shared" si="17"/>
        <v/>
      </c>
      <c r="D166" s="91" t="str">
        <f t="shared" si="18"/>
        <v/>
      </c>
      <c r="F166" s="91" t="str">
        <f t="shared" si="19"/>
        <v/>
      </c>
      <c r="H166" s="91" t="str">
        <f t="shared" si="20"/>
        <v/>
      </c>
      <c r="I166" s="92"/>
      <c r="J166" s="114" t="str">
        <f t="shared" si="21"/>
        <v/>
      </c>
      <c r="L166" s="91">
        <f>المعلمون!F168</f>
        <v>0</v>
      </c>
      <c r="M166" s="91">
        <f>المعلمون!AZ168</f>
        <v>0</v>
      </c>
      <c r="BE166" s="95" t="str">
        <f>IFERROR(VLOOKUP(ROWS(BE$2:$BE166),$BG$2:$BI$1001,3,0),"")</f>
        <v/>
      </c>
      <c r="BF166" s="95" t="str">
        <f>IFERROR(VLOOKUP(ROWS(BF$2:$BF166),$BG$2:$BI$1001,2,0),"")</f>
        <v/>
      </c>
      <c r="BG166" s="95">
        <f>IF(ISNUMBER(SEARCH("نعم",BJ166)),MAX($BG$1:BG165)+1,0)</f>
        <v>0</v>
      </c>
      <c r="BH166" s="95" t="str">
        <f t="shared" si="22"/>
        <v/>
      </c>
      <c r="BI166" s="95" t="str">
        <f t="shared" si="23"/>
        <v/>
      </c>
      <c r="BJ166" s="95" t="str">
        <f>IF(COUNTIF( BH$2:BH166, BH166 )=1,"نعم","كلا")</f>
        <v>كلا</v>
      </c>
      <c r="BL166" s="91"/>
    </row>
    <row r="167" spans="2:64">
      <c r="B167" s="91" t="str">
        <f t="shared" si="17"/>
        <v/>
      </c>
      <c r="D167" s="91" t="str">
        <f t="shared" si="18"/>
        <v/>
      </c>
      <c r="F167" s="91" t="str">
        <f t="shared" si="19"/>
        <v/>
      </c>
      <c r="H167" s="91" t="str">
        <f t="shared" si="20"/>
        <v/>
      </c>
      <c r="I167" s="92"/>
      <c r="J167" s="114" t="str">
        <f t="shared" si="21"/>
        <v/>
      </c>
      <c r="L167" s="91">
        <f>المعلمون!F169</f>
        <v>0</v>
      </c>
      <c r="M167" s="91">
        <f>المعلمون!AZ169</f>
        <v>0</v>
      </c>
      <c r="BE167" s="95" t="str">
        <f>IFERROR(VLOOKUP(ROWS(BE$2:$BE167),$BG$2:$BI$1001,3,0),"")</f>
        <v/>
      </c>
      <c r="BF167" s="95" t="str">
        <f>IFERROR(VLOOKUP(ROWS(BF$2:$BF167),$BG$2:$BI$1001,2,0),"")</f>
        <v/>
      </c>
      <c r="BG167" s="95">
        <f>IF(ISNUMBER(SEARCH("نعم",BJ167)),MAX($BG$1:BG166)+1,0)</f>
        <v>0</v>
      </c>
      <c r="BH167" s="95" t="str">
        <f t="shared" si="22"/>
        <v/>
      </c>
      <c r="BI167" s="95" t="str">
        <f t="shared" si="23"/>
        <v/>
      </c>
      <c r="BJ167" s="95" t="str">
        <f>IF(COUNTIF( BH$2:BH167, BH167 )=1,"نعم","كلا")</f>
        <v>كلا</v>
      </c>
      <c r="BL167" s="91"/>
    </row>
    <row r="168" spans="2:64">
      <c r="B168" s="91" t="str">
        <f t="shared" si="17"/>
        <v/>
      </c>
      <c r="D168" s="91" t="str">
        <f t="shared" si="18"/>
        <v/>
      </c>
      <c r="F168" s="91" t="str">
        <f t="shared" si="19"/>
        <v/>
      </c>
      <c r="H168" s="91" t="str">
        <f t="shared" si="20"/>
        <v/>
      </c>
      <c r="I168" s="92"/>
      <c r="J168" s="114" t="str">
        <f t="shared" si="21"/>
        <v/>
      </c>
      <c r="L168" s="91">
        <f>المعلمون!F170</f>
        <v>0</v>
      </c>
      <c r="M168" s="91">
        <f>المعلمون!AZ170</f>
        <v>0</v>
      </c>
      <c r="BE168" s="95" t="str">
        <f>IFERROR(VLOOKUP(ROWS(BE$2:$BE168),$BG$2:$BI$1001,3,0),"")</f>
        <v/>
      </c>
      <c r="BF168" s="95" t="str">
        <f>IFERROR(VLOOKUP(ROWS(BF$2:$BF168),$BG$2:$BI$1001,2,0),"")</f>
        <v/>
      </c>
      <c r="BG168" s="95">
        <f>IF(ISNUMBER(SEARCH("نعم",BJ168)),MAX($BG$1:BG167)+1,0)</f>
        <v>0</v>
      </c>
      <c r="BH168" s="95" t="str">
        <f t="shared" si="22"/>
        <v/>
      </c>
      <c r="BI168" s="95" t="str">
        <f t="shared" si="23"/>
        <v/>
      </c>
      <c r="BJ168" s="95" t="str">
        <f>IF(COUNTIF( BH$2:BH168, BH168 )=1,"نعم","كلا")</f>
        <v>كلا</v>
      </c>
      <c r="BL168" s="91"/>
    </row>
    <row r="169" spans="2:64">
      <c r="B169" s="91" t="str">
        <f t="shared" si="17"/>
        <v/>
      </c>
      <c r="D169" s="91" t="str">
        <f t="shared" si="18"/>
        <v/>
      </c>
      <c r="F169" s="91" t="str">
        <f t="shared" si="19"/>
        <v/>
      </c>
      <c r="H169" s="91" t="str">
        <f t="shared" si="20"/>
        <v/>
      </c>
      <c r="I169" s="92"/>
      <c r="J169" s="114" t="str">
        <f t="shared" si="21"/>
        <v/>
      </c>
      <c r="L169" s="91">
        <f>المعلمون!F171</f>
        <v>0</v>
      </c>
      <c r="M169" s="91">
        <f>المعلمون!AZ171</f>
        <v>0</v>
      </c>
      <c r="BE169" s="95" t="str">
        <f>IFERROR(VLOOKUP(ROWS(BE$2:$BE169),$BG$2:$BI$1001,3,0),"")</f>
        <v/>
      </c>
      <c r="BF169" s="95" t="str">
        <f>IFERROR(VLOOKUP(ROWS(BF$2:$BF169),$BG$2:$BI$1001,2,0),"")</f>
        <v/>
      </c>
      <c r="BG169" s="95">
        <f>IF(ISNUMBER(SEARCH("نعم",BJ169)),MAX($BG$1:BG168)+1,0)</f>
        <v>0</v>
      </c>
      <c r="BH169" s="95" t="str">
        <f t="shared" si="22"/>
        <v/>
      </c>
      <c r="BI169" s="95" t="str">
        <f t="shared" si="23"/>
        <v/>
      </c>
      <c r="BJ169" s="95" t="str">
        <f>IF(COUNTIF( BH$2:BH169, BH169 )=1,"نعم","كلا")</f>
        <v>كلا</v>
      </c>
      <c r="BL169" s="91"/>
    </row>
    <row r="170" spans="2:64">
      <c r="B170" s="91" t="str">
        <f t="shared" si="17"/>
        <v/>
      </c>
      <c r="D170" s="91" t="str">
        <f t="shared" si="18"/>
        <v/>
      </c>
      <c r="F170" s="91" t="str">
        <f t="shared" si="19"/>
        <v/>
      </c>
      <c r="H170" s="91" t="str">
        <f t="shared" si="20"/>
        <v/>
      </c>
      <c r="I170" s="92"/>
      <c r="J170" s="114" t="str">
        <f t="shared" si="21"/>
        <v/>
      </c>
      <c r="L170" s="91">
        <f>المعلمون!F172</f>
        <v>0</v>
      </c>
      <c r="M170" s="91">
        <f>المعلمون!AZ172</f>
        <v>0</v>
      </c>
      <c r="BE170" s="95" t="str">
        <f>IFERROR(VLOOKUP(ROWS(BE$2:$BE170),$BG$2:$BI$1001,3,0),"")</f>
        <v/>
      </c>
      <c r="BF170" s="95" t="str">
        <f>IFERROR(VLOOKUP(ROWS(BF$2:$BF170),$BG$2:$BI$1001,2,0),"")</f>
        <v/>
      </c>
      <c r="BG170" s="95">
        <f>IF(ISNUMBER(SEARCH("نعم",BJ170)),MAX($BG$1:BG169)+1,0)</f>
        <v>0</v>
      </c>
      <c r="BH170" s="95" t="str">
        <f t="shared" si="22"/>
        <v/>
      </c>
      <c r="BI170" s="95" t="str">
        <f t="shared" si="23"/>
        <v/>
      </c>
      <c r="BJ170" s="95" t="str">
        <f>IF(COUNTIF( BH$2:BH170, BH170 )=1,"نعم","كلا")</f>
        <v>كلا</v>
      </c>
      <c r="BL170" s="91"/>
    </row>
    <row r="171" spans="2:64">
      <c r="B171" s="91" t="str">
        <f t="shared" si="17"/>
        <v/>
      </c>
      <c r="D171" s="91" t="str">
        <f t="shared" si="18"/>
        <v/>
      </c>
      <c r="F171" s="91" t="str">
        <f t="shared" si="19"/>
        <v/>
      </c>
      <c r="H171" s="91" t="str">
        <f t="shared" si="20"/>
        <v/>
      </c>
      <c r="I171" s="92"/>
      <c r="J171" s="114" t="str">
        <f t="shared" si="21"/>
        <v/>
      </c>
      <c r="L171" s="91">
        <f>المعلمون!F173</f>
        <v>0</v>
      </c>
      <c r="M171" s="91">
        <f>المعلمون!AZ173</f>
        <v>0</v>
      </c>
      <c r="BE171" s="95" t="str">
        <f>IFERROR(VLOOKUP(ROWS(BE$2:$BE171),$BG$2:$BI$1001,3,0),"")</f>
        <v/>
      </c>
      <c r="BF171" s="95" t="str">
        <f>IFERROR(VLOOKUP(ROWS(BF$2:$BF171),$BG$2:$BI$1001,2,0),"")</f>
        <v/>
      </c>
      <c r="BG171" s="95">
        <f>IF(ISNUMBER(SEARCH("نعم",BJ171)),MAX($BG$1:BG170)+1,0)</f>
        <v>0</v>
      </c>
      <c r="BH171" s="95" t="str">
        <f t="shared" si="22"/>
        <v/>
      </c>
      <c r="BI171" s="95" t="str">
        <f t="shared" si="23"/>
        <v/>
      </c>
      <c r="BJ171" s="95" t="str">
        <f>IF(COUNTIF( BH$2:BH171, BH171 )=1,"نعم","كلا")</f>
        <v>كلا</v>
      </c>
      <c r="BL171" s="91"/>
    </row>
    <row r="172" spans="2:64">
      <c r="B172" s="91" t="str">
        <f t="shared" si="17"/>
        <v/>
      </c>
      <c r="D172" s="91" t="str">
        <f t="shared" si="18"/>
        <v/>
      </c>
      <c r="F172" s="91" t="str">
        <f t="shared" si="19"/>
        <v/>
      </c>
      <c r="H172" s="91" t="str">
        <f t="shared" si="20"/>
        <v/>
      </c>
      <c r="I172" s="92"/>
      <c r="J172" s="114" t="str">
        <f t="shared" si="21"/>
        <v/>
      </c>
      <c r="L172" s="91">
        <f>المعلمون!F174</f>
        <v>0</v>
      </c>
      <c r="M172" s="91">
        <f>المعلمون!AZ174</f>
        <v>0</v>
      </c>
      <c r="BE172" s="95" t="str">
        <f>IFERROR(VLOOKUP(ROWS(BE$2:$BE172),$BG$2:$BI$1001,3,0),"")</f>
        <v/>
      </c>
      <c r="BF172" s="95" t="str">
        <f>IFERROR(VLOOKUP(ROWS(BF$2:$BF172),$BG$2:$BI$1001,2,0),"")</f>
        <v/>
      </c>
      <c r="BG172" s="95">
        <f>IF(ISNUMBER(SEARCH("نعم",BJ172)),MAX($BG$1:BG171)+1,0)</f>
        <v>0</v>
      </c>
      <c r="BH172" s="95" t="str">
        <f t="shared" si="22"/>
        <v/>
      </c>
      <c r="BI172" s="95" t="str">
        <f t="shared" si="23"/>
        <v/>
      </c>
      <c r="BJ172" s="95" t="str">
        <f>IF(COUNTIF( BH$2:BH172, BH172 )=1,"نعم","كلا")</f>
        <v>كلا</v>
      </c>
      <c r="BL172" s="91"/>
    </row>
    <row r="173" spans="2:64">
      <c r="B173" s="91" t="str">
        <f t="shared" si="17"/>
        <v/>
      </c>
      <c r="D173" s="91" t="str">
        <f t="shared" si="18"/>
        <v/>
      </c>
      <c r="F173" s="91" t="str">
        <f t="shared" si="19"/>
        <v/>
      </c>
      <c r="H173" s="91" t="str">
        <f t="shared" si="20"/>
        <v/>
      </c>
      <c r="I173" s="92"/>
      <c r="J173" s="114" t="str">
        <f t="shared" si="21"/>
        <v/>
      </c>
      <c r="L173" s="91">
        <f>المعلمون!F175</f>
        <v>0</v>
      </c>
      <c r="M173" s="91">
        <f>المعلمون!AZ175</f>
        <v>0</v>
      </c>
      <c r="BE173" s="95" t="str">
        <f>IFERROR(VLOOKUP(ROWS(BE$2:$BE173),$BG$2:$BI$1001,3,0),"")</f>
        <v/>
      </c>
      <c r="BF173" s="95" t="str">
        <f>IFERROR(VLOOKUP(ROWS(BF$2:$BF173),$BG$2:$BI$1001,2,0),"")</f>
        <v/>
      </c>
      <c r="BG173" s="95">
        <f>IF(ISNUMBER(SEARCH("نعم",BJ173)),MAX($BG$1:BG172)+1,0)</f>
        <v>0</v>
      </c>
      <c r="BH173" s="95" t="str">
        <f t="shared" si="22"/>
        <v/>
      </c>
      <c r="BI173" s="95" t="str">
        <f t="shared" si="23"/>
        <v/>
      </c>
      <c r="BJ173" s="95" t="str">
        <f>IF(COUNTIF( BH$2:BH173, BH173 )=1,"نعم","كلا")</f>
        <v>كلا</v>
      </c>
      <c r="BL173" s="91"/>
    </row>
    <row r="174" spans="2:64">
      <c r="B174" s="91" t="str">
        <f t="shared" si="17"/>
        <v/>
      </c>
      <c r="D174" s="91" t="str">
        <f t="shared" si="18"/>
        <v/>
      </c>
      <c r="F174" s="91" t="str">
        <f t="shared" si="19"/>
        <v/>
      </c>
      <c r="H174" s="91" t="str">
        <f t="shared" si="20"/>
        <v/>
      </c>
      <c r="I174" s="92"/>
      <c r="J174" s="114" t="str">
        <f t="shared" si="21"/>
        <v/>
      </c>
      <c r="L174" s="91">
        <f>المعلمون!F176</f>
        <v>0</v>
      </c>
      <c r="M174" s="91">
        <f>المعلمون!AZ176</f>
        <v>0</v>
      </c>
      <c r="BE174" s="95" t="str">
        <f>IFERROR(VLOOKUP(ROWS(BE$2:$BE174),$BG$2:$BI$1001,3,0),"")</f>
        <v/>
      </c>
      <c r="BF174" s="95" t="str">
        <f>IFERROR(VLOOKUP(ROWS(BF$2:$BF174),$BG$2:$BI$1001,2,0),"")</f>
        <v/>
      </c>
      <c r="BG174" s="95">
        <f>IF(ISNUMBER(SEARCH("نعم",BJ174)),MAX($BG$1:BG173)+1,0)</f>
        <v>0</v>
      </c>
      <c r="BH174" s="95" t="str">
        <f t="shared" si="22"/>
        <v/>
      </c>
      <c r="BI174" s="95" t="str">
        <f t="shared" si="23"/>
        <v/>
      </c>
      <c r="BJ174" s="95" t="str">
        <f>IF(COUNTIF( BH$2:BH174, BH174 )=1,"نعم","كلا")</f>
        <v>كلا</v>
      </c>
      <c r="BL174" s="91"/>
    </row>
    <row r="175" spans="2:64">
      <c r="B175" s="91" t="str">
        <f t="shared" si="17"/>
        <v/>
      </c>
      <c r="D175" s="91" t="str">
        <f t="shared" si="18"/>
        <v/>
      </c>
      <c r="F175" s="91" t="str">
        <f t="shared" si="19"/>
        <v/>
      </c>
      <c r="H175" s="91" t="str">
        <f t="shared" si="20"/>
        <v/>
      </c>
      <c r="I175" s="92"/>
      <c r="J175" s="114" t="str">
        <f t="shared" si="21"/>
        <v/>
      </c>
      <c r="L175" s="91">
        <f>المعلمون!F177</f>
        <v>0</v>
      </c>
      <c r="M175" s="91">
        <f>المعلمون!AZ177</f>
        <v>0</v>
      </c>
      <c r="BE175" s="95" t="str">
        <f>IFERROR(VLOOKUP(ROWS(BE$2:$BE175),$BG$2:$BI$1001,3,0),"")</f>
        <v/>
      </c>
      <c r="BF175" s="95" t="str">
        <f>IFERROR(VLOOKUP(ROWS(BF$2:$BF175),$BG$2:$BI$1001,2,0),"")</f>
        <v/>
      </c>
      <c r="BG175" s="95">
        <f>IF(ISNUMBER(SEARCH("نعم",BJ175)),MAX($BG$1:BG174)+1,0)</f>
        <v>0</v>
      </c>
      <c r="BH175" s="95" t="str">
        <f t="shared" si="22"/>
        <v/>
      </c>
      <c r="BI175" s="95" t="str">
        <f t="shared" si="23"/>
        <v/>
      </c>
      <c r="BJ175" s="95" t="str">
        <f>IF(COUNTIF( BH$2:BH175, BH175 )=1,"نعم","كلا")</f>
        <v>كلا</v>
      </c>
      <c r="BL175" s="91"/>
    </row>
    <row r="176" spans="2:64">
      <c r="B176" s="91" t="str">
        <f t="shared" si="17"/>
        <v/>
      </c>
      <c r="D176" s="91" t="str">
        <f t="shared" si="18"/>
        <v/>
      </c>
      <c r="F176" s="91" t="str">
        <f t="shared" si="19"/>
        <v/>
      </c>
      <c r="H176" s="91" t="str">
        <f t="shared" si="20"/>
        <v/>
      </c>
      <c r="I176" s="92"/>
      <c r="J176" s="114" t="str">
        <f t="shared" si="21"/>
        <v/>
      </c>
      <c r="L176" s="91">
        <f>المعلمون!F178</f>
        <v>0</v>
      </c>
      <c r="M176" s="91">
        <f>المعلمون!AZ178</f>
        <v>0</v>
      </c>
      <c r="BE176" s="95" t="str">
        <f>IFERROR(VLOOKUP(ROWS(BE$2:$BE176),$BG$2:$BI$1001,3,0),"")</f>
        <v/>
      </c>
      <c r="BF176" s="95" t="str">
        <f>IFERROR(VLOOKUP(ROWS(BF$2:$BF176),$BG$2:$BI$1001,2,0),"")</f>
        <v/>
      </c>
      <c r="BG176" s="95">
        <f>IF(ISNUMBER(SEARCH("نعم",BJ176)),MAX($BG$1:BG175)+1,0)</f>
        <v>0</v>
      </c>
      <c r="BH176" s="95" t="str">
        <f t="shared" si="22"/>
        <v/>
      </c>
      <c r="BI176" s="95" t="str">
        <f t="shared" si="23"/>
        <v/>
      </c>
      <c r="BJ176" s="95" t="str">
        <f>IF(COUNTIF( BH$2:BH176, BH176 )=1,"نعم","كلا")</f>
        <v>كلا</v>
      </c>
      <c r="BL176" s="91"/>
    </row>
    <row r="177" spans="2:64">
      <c r="B177" s="91" t="str">
        <f t="shared" si="17"/>
        <v/>
      </c>
      <c r="D177" s="91" t="str">
        <f t="shared" si="18"/>
        <v/>
      </c>
      <c r="F177" s="91" t="str">
        <f t="shared" si="19"/>
        <v/>
      </c>
      <c r="H177" s="91" t="str">
        <f t="shared" si="20"/>
        <v/>
      </c>
      <c r="I177" s="92"/>
      <c r="J177" s="114" t="str">
        <f t="shared" si="21"/>
        <v/>
      </c>
      <c r="L177" s="91">
        <f>المعلمون!F179</f>
        <v>0</v>
      </c>
      <c r="M177" s="91">
        <f>المعلمون!AZ179</f>
        <v>0</v>
      </c>
      <c r="BE177" s="95" t="str">
        <f>IFERROR(VLOOKUP(ROWS(BE$2:$BE177),$BG$2:$BI$1001,3,0),"")</f>
        <v/>
      </c>
      <c r="BF177" s="95" t="str">
        <f>IFERROR(VLOOKUP(ROWS(BF$2:$BF177),$BG$2:$BI$1001,2,0),"")</f>
        <v/>
      </c>
      <c r="BG177" s="95">
        <f>IF(ISNUMBER(SEARCH("نعم",BJ177)),MAX($BG$1:BG176)+1,0)</f>
        <v>0</v>
      </c>
      <c r="BH177" s="95" t="str">
        <f t="shared" si="22"/>
        <v/>
      </c>
      <c r="BI177" s="95" t="str">
        <f t="shared" si="23"/>
        <v/>
      </c>
      <c r="BJ177" s="95" t="str">
        <f>IF(COUNTIF( BH$2:BH177, BH177 )=1,"نعم","كلا")</f>
        <v>كلا</v>
      </c>
      <c r="BL177" s="91"/>
    </row>
    <row r="178" spans="2:64">
      <c r="B178" s="91" t="str">
        <f t="shared" si="17"/>
        <v/>
      </c>
      <c r="D178" s="91" t="str">
        <f t="shared" si="18"/>
        <v/>
      </c>
      <c r="F178" s="91" t="str">
        <f t="shared" si="19"/>
        <v/>
      </c>
      <c r="H178" s="91" t="str">
        <f t="shared" si="20"/>
        <v/>
      </c>
      <c r="I178" s="92"/>
      <c r="J178" s="114" t="str">
        <f t="shared" si="21"/>
        <v/>
      </c>
      <c r="L178" s="91">
        <f>المعلمون!F180</f>
        <v>0</v>
      </c>
      <c r="M178" s="91">
        <f>المعلمون!AZ180</f>
        <v>0</v>
      </c>
      <c r="BE178" s="95" t="str">
        <f>IFERROR(VLOOKUP(ROWS(BE$2:$BE178),$BG$2:$BI$1001,3,0),"")</f>
        <v/>
      </c>
      <c r="BF178" s="95" t="str">
        <f>IFERROR(VLOOKUP(ROWS(BF$2:$BF178),$BG$2:$BI$1001,2,0),"")</f>
        <v/>
      </c>
      <c r="BG178" s="95">
        <f>IF(ISNUMBER(SEARCH("نعم",BJ178)),MAX($BG$1:BG177)+1,0)</f>
        <v>0</v>
      </c>
      <c r="BH178" s="95" t="str">
        <f t="shared" si="22"/>
        <v/>
      </c>
      <c r="BI178" s="95" t="str">
        <f t="shared" si="23"/>
        <v/>
      </c>
      <c r="BJ178" s="95" t="str">
        <f>IF(COUNTIF( BH$2:BH178, BH178 )=1,"نعم","كلا")</f>
        <v>كلا</v>
      </c>
      <c r="BL178" s="91"/>
    </row>
    <row r="179" spans="2:64">
      <c r="B179" s="91" t="str">
        <f t="shared" si="17"/>
        <v/>
      </c>
      <c r="D179" s="91" t="str">
        <f t="shared" si="18"/>
        <v/>
      </c>
      <c r="F179" s="91" t="str">
        <f t="shared" si="19"/>
        <v/>
      </c>
      <c r="H179" s="91" t="str">
        <f t="shared" si="20"/>
        <v/>
      </c>
      <c r="I179" s="92"/>
      <c r="J179" s="114" t="str">
        <f t="shared" si="21"/>
        <v/>
      </c>
      <c r="L179" s="91">
        <f>المعلمون!F181</f>
        <v>0</v>
      </c>
      <c r="M179" s="91">
        <f>المعلمون!AZ181</f>
        <v>0</v>
      </c>
      <c r="BE179" s="95" t="str">
        <f>IFERROR(VLOOKUP(ROWS(BE$2:$BE179),$BG$2:$BI$1001,3,0),"")</f>
        <v/>
      </c>
      <c r="BF179" s="95" t="str">
        <f>IFERROR(VLOOKUP(ROWS(BF$2:$BF179),$BG$2:$BI$1001,2,0),"")</f>
        <v/>
      </c>
      <c r="BG179" s="95">
        <f>IF(ISNUMBER(SEARCH("نعم",BJ179)),MAX($BG$1:BG178)+1,0)</f>
        <v>0</v>
      </c>
      <c r="BH179" s="95" t="str">
        <f t="shared" si="22"/>
        <v/>
      </c>
      <c r="BI179" s="95" t="str">
        <f t="shared" si="23"/>
        <v/>
      </c>
      <c r="BJ179" s="95" t="str">
        <f>IF(COUNTIF( BH$2:BH179, BH179 )=1,"نعم","كلا")</f>
        <v>كلا</v>
      </c>
      <c r="BL179" s="91"/>
    </row>
    <row r="180" spans="2:64">
      <c r="B180" s="91" t="str">
        <f t="shared" si="17"/>
        <v/>
      </c>
      <c r="D180" s="91" t="str">
        <f t="shared" si="18"/>
        <v/>
      </c>
      <c r="F180" s="91" t="str">
        <f t="shared" si="19"/>
        <v/>
      </c>
      <c r="H180" s="91" t="str">
        <f t="shared" si="20"/>
        <v/>
      </c>
      <c r="I180" s="92"/>
      <c r="J180" s="114" t="str">
        <f t="shared" si="21"/>
        <v/>
      </c>
      <c r="L180" s="91">
        <f>المعلمون!F182</f>
        <v>0</v>
      </c>
      <c r="M180" s="91">
        <f>المعلمون!AZ182</f>
        <v>0</v>
      </c>
      <c r="BE180" s="95" t="str">
        <f>IFERROR(VLOOKUP(ROWS(BE$2:$BE180),$BG$2:$BI$1001,3,0),"")</f>
        <v/>
      </c>
      <c r="BF180" s="95" t="str">
        <f>IFERROR(VLOOKUP(ROWS(BF$2:$BF180),$BG$2:$BI$1001,2,0),"")</f>
        <v/>
      </c>
      <c r="BG180" s="95">
        <f>IF(ISNUMBER(SEARCH("نعم",BJ180)),MAX($BG$1:BG179)+1,0)</f>
        <v>0</v>
      </c>
      <c r="BH180" s="95" t="str">
        <f t="shared" si="22"/>
        <v/>
      </c>
      <c r="BI180" s="95" t="str">
        <f t="shared" si="23"/>
        <v/>
      </c>
      <c r="BJ180" s="95" t="str">
        <f>IF(COUNTIF( BH$2:BH180, BH180 )=1,"نعم","كلا")</f>
        <v>كلا</v>
      </c>
      <c r="BL180" s="91"/>
    </row>
    <row r="181" spans="2:64">
      <c r="B181" s="91" t="str">
        <f t="shared" si="17"/>
        <v/>
      </c>
      <c r="D181" s="91" t="str">
        <f t="shared" si="18"/>
        <v/>
      </c>
      <c r="F181" s="91" t="str">
        <f t="shared" si="19"/>
        <v/>
      </c>
      <c r="H181" s="91" t="str">
        <f t="shared" si="20"/>
        <v/>
      </c>
      <c r="I181" s="92"/>
      <c r="J181" s="114" t="str">
        <f t="shared" si="21"/>
        <v/>
      </c>
      <c r="L181" s="91">
        <f>المعلمون!F183</f>
        <v>0</v>
      </c>
      <c r="M181" s="91">
        <f>المعلمون!AZ183</f>
        <v>0</v>
      </c>
      <c r="BE181" s="95" t="str">
        <f>IFERROR(VLOOKUP(ROWS(BE$2:$BE181),$BG$2:$BI$1001,3,0),"")</f>
        <v/>
      </c>
      <c r="BF181" s="95" t="str">
        <f>IFERROR(VLOOKUP(ROWS(BF$2:$BF181),$BG$2:$BI$1001,2,0),"")</f>
        <v/>
      </c>
      <c r="BG181" s="95">
        <f>IF(ISNUMBER(SEARCH("نعم",BJ181)),MAX($BG$1:BG180)+1,0)</f>
        <v>0</v>
      </c>
      <c r="BH181" s="95" t="str">
        <f t="shared" si="22"/>
        <v/>
      </c>
      <c r="BI181" s="95" t="str">
        <f t="shared" si="23"/>
        <v/>
      </c>
      <c r="BJ181" s="95" t="str">
        <f>IF(COUNTIF( BH$2:BH181, BH181 )=1,"نعم","كلا")</f>
        <v>كلا</v>
      </c>
      <c r="BL181" s="91"/>
    </row>
    <row r="182" spans="2:64">
      <c r="B182" s="91" t="str">
        <f t="shared" si="17"/>
        <v/>
      </c>
      <c r="D182" s="91" t="str">
        <f t="shared" si="18"/>
        <v/>
      </c>
      <c r="F182" s="91" t="str">
        <f t="shared" si="19"/>
        <v/>
      </c>
      <c r="H182" s="91" t="str">
        <f t="shared" si="20"/>
        <v/>
      </c>
      <c r="I182" s="92"/>
      <c r="J182" s="114" t="str">
        <f t="shared" si="21"/>
        <v/>
      </c>
      <c r="L182" s="91">
        <f>المعلمون!F184</f>
        <v>0</v>
      </c>
      <c r="M182" s="91">
        <f>المعلمون!AZ184</f>
        <v>0</v>
      </c>
      <c r="BE182" s="95" t="str">
        <f>IFERROR(VLOOKUP(ROWS(BE$2:$BE182),$BG$2:$BI$1001,3,0),"")</f>
        <v/>
      </c>
      <c r="BF182" s="95" t="str">
        <f>IFERROR(VLOOKUP(ROWS(BF$2:$BF182),$BG$2:$BI$1001,2,0),"")</f>
        <v/>
      </c>
      <c r="BG182" s="95">
        <f>IF(ISNUMBER(SEARCH("نعم",BJ182)),MAX($BG$1:BG181)+1,0)</f>
        <v>0</v>
      </c>
      <c r="BH182" s="95" t="str">
        <f t="shared" si="22"/>
        <v/>
      </c>
      <c r="BI182" s="95" t="str">
        <f t="shared" si="23"/>
        <v/>
      </c>
      <c r="BJ182" s="95" t="str">
        <f>IF(COUNTIF( BH$2:BH182, BH182 )=1,"نعم","كلا")</f>
        <v>كلا</v>
      </c>
      <c r="BL182" s="91"/>
    </row>
    <row r="183" spans="2:64">
      <c r="B183" s="91" t="str">
        <f t="shared" si="17"/>
        <v/>
      </c>
      <c r="D183" s="91" t="str">
        <f t="shared" si="18"/>
        <v/>
      </c>
      <c r="F183" s="91" t="str">
        <f t="shared" si="19"/>
        <v/>
      </c>
      <c r="H183" s="91" t="str">
        <f t="shared" si="20"/>
        <v/>
      </c>
      <c r="I183" s="92"/>
      <c r="J183" s="114" t="str">
        <f t="shared" si="21"/>
        <v/>
      </c>
      <c r="L183" s="91">
        <f>المعلمون!F185</f>
        <v>0</v>
      </c>
      <c r="M183" s="91">
        <f>المعلمون!AZ185</f>
        <v>0</v>
      </c>
      <c r="BE183" s="95" t="str">
        <f>IFERROR(VLOOKUP(ROWS(BE$2:$BE183),$BG$2:$BI$1001,3,0),"")</f>
        <v/>
      </c>
      <c r="BF183" s="95" t="str">
        <f>IFERROR(VLOOKUP(ROWS(BF$2:$BF183),$BG$2:$BI$1001,2,0),"")</f>
        <v/>
      </c>
      <c r="BG183" s="95">
        <f>IF(ISNUMBER(SEARCH("نعم",BJ183)),MAX($BG$1:BG182)+1,0)</f>
        <v>0</v>
      </c>
      <c r="BH183" s="95" t="str">
        <f t="shared" si="22"/>
        <v/>
      </c>
      <c r="BI183" s="95" t="str">
        <f t="shared" si="23"/>
        <v/>
      </c>
      <c r="BJ183" s="95" t="str">
        <f>IF(COUNTIF( BH$2:BH183, BH183 )=1,"نعم","كلا")</f>
        <v>كلا</v>
      </c>
      <c r="BL183" s="91"/>
    </row>
    <row r="184" spans="2:64">
      <c r="B184" s="91" t="str">
        <f t="shared" si="17"/>
        <v/>
      </c>
      <c r="D184" s="91" t="str">
        <f t="shared" si="18"/>
        <v/>
      </c>
      <c r="F184" s="91" t="str">
        <f t="shared" si="19"/>
        <v/>
      </c>
      <c r="H184" s="91" t="str">
        <f t="shared" si="20"/>
        <v/>
      </c>
      <c r="I184" s="92"/>
      <c r="J184" s="114" t="str">
        <f t="shared" si="21"/>
        <v/>
      </c>
      <c r="L184" s="91">
        <f>المعلمون!F186</f>
        <v>0</v>
      </c>
      <c r="M184" s="91">
        <f>المعلمون!AZ186</f>
        <v>0</v>
      </c>
      <c r="BE184" s="95" t="str">
        <f>IFERROR(VLOOKUP(ROWS(BE$2:$BE184),$BG$2:$BI$1001,3,0),"")</f>
        <v/>
      </c>
      <c r="BF184" s="95" t="str">
        <f>IFERROR(VLOOKUP(ROWS(BF$2:$BF184),$BG$2:$BI$1001,2,0),"")</f>
        <v/>
      </c>
      <c r="BG184" s="95">
        <f>IF(ISNUMBER(SEARCH("نعم",BJ184)),MAX($BG$1:BG183)+1,0)</f>
        <v>0</v>
      </c>
      <c r="BH184" s="95" t="str">
        <f t="shared" si="22"/>
        <v/>
      </c>
      <c r="BI184" s="95" t="str">
        <f t="shared" si="23"/>
        <v/>
      </c>
      <c r="BJ184" s="95" t="str">
        <f>IF(COUNTIF( BH$2:BH184, BH184 )=1,"نعم","كلا")</f>
        <v>كلا</v>
      </c>
      <c r="BL184" s="91"/>
    </row>
    <row r="185" spans="2:64">
      <c r="B185" s="91" t="str">
        <f t="shared" si="17"/>
        <v/>
      </c>
      <c r="D185" s="91" t="str">
        <f t="shared" si="18"/>
        <v/>
      </c>
      <c r="F185" s="91" t="str">
        <f t="shared" si="19"/>
        <v/>
      </c>
      <c r="H185" s="91" t="str">
        <f t="shared" si="20"/>
        <v/>
      </c>
      <c r="I185" s="92"/>
      <c r="J185" s="114" t="str">
        <f t="shared" si="21"/>
        <v/>
      </c>
      <c r="L185" s="91">
        <f>المعلمون!F187</f>
        <v>0</v>
      </c>
      <c r="M185" s="91">
        <f>المعلمون!AZ187</f>
        <v>0</v>
      </c>
      <c r="BE185" s="95" t="str">
        <f>IFERROR(VLOOKUP(ROWS(BE$2:$BE185),$BG$2:$BI$1001,3,0),"")</f>
        <v/>
      </c>
      <c r="BF185" s="95" t="str">
        <f>IFERROR(VLOOKUP(ROWS(BF$2:$BF185),$BG$2:$BI$1001,2,0),"")</f>
        <v/>
      </c>
      <c r="BG185" s="95">
        <f>IF(ISNUMBER(SEARCH("نعم",BJ185)),MAX($BG$1:BG184)+1,0)</f>
        <v>0</v>
      </c>
      <c r="BH185" s="95" t="str">
        <f t="shared" si="22"/>
        <v/>
      </c>
      <c r="BI185" s="95" t="str">
        <f t="shared" si="23"/>
        <v/>
      </c>
      <c r="BJ185" s="95" t="str">
        <f>IF(COUNTIF( BH$2:BH185, BH185 )=1,"نعم","كلا")</f>
        <v>كلا</v>
      </c>
      <c r="BL185" s="91"/>
    </row>
    <row r="186" spans="2:64">
      <c r="B186" s="91" t="str">
        <f t="shared" si="17"/>
        <v/>
      </c>
      <c r="D186" s="91" t="str">
        <f t="shared" si="18"/>
        <v/>
      </c>
      <c r="F186" s="91" t="str">
        <f t="shared" si="19"/>
        <v/>
      </c>
      <c r="H186" s="91" t="str">
        <f t="shared" si="20"/>
        <v/>
      </c>
      <c r="I186" s="92"/>
      <c r="J186" s="114" t="str">
        <f t="shared" si="21"/>
        <v/>
      </c>
      <c r="L186" s="91">
        <f>المعلمون!F188</f>
        <v>0</v>
      </c>
      <c r="M186" s="91">
        <f>المعلمون!AZ188</f>
        <v>0</v>
      </c>
      <c r="BE186" s="95" t="str">
        <f>IFERROR(VLOOKUP(ROWS(BE$2:$BE186),$BG$2:$BI$1001,3,0),"")</f>
        <v/>
      </c>
      <c r="BF186" s="95" t="str">
        <f>IFERROR(VLOOKUP(ROWS(BF$2:$BF186),$BG$2:$BI$1001,2,0),"")</f>
        <v/>
      </c>
      <c r="BG186" s="95">
        <f>IF(ISNUMBER(SEARCH("نعم",BJ186)),MAX($BG$1:BG185)+1,0)</f>
        <v>0</v>
      </c>
      <c r="BH186" s="95" t="str">
        <f t="shared" si="22"/>
        <v/>
      </c>
      <c r="BI186" s="95" t="str">
        <f t="shared" si="23"/>
        <v/>
      </c>
      <c r="BJ186" s="95" t="str">
        <f>IF(COUNTIF( BH$2:BH186, BH186 )=1,"نعم","كلا")</f>
        <v>كلا</v>
      </c>
      <c r="BL186" s="91"/>
    </row>
    <row r="187" spans="2:64">
      <c r="B187" s="91" t="str">
        <f t="shared" si="17"/>
        <v/>
      </c>
      <c r="D187" s="91" t="str">
        <f t="shared" si="18"/>
        <v/>
      </c>
      <c r="F187" s="91" t="str">
        <f t="shared" si="19"/>
        <v/>
      </c>
      <c r="H187" s="91" t="str">
        <f t="shared" si="20"/>
        <v/>
      </c>
      <c r="I187" s="92"/>
      <c r="J187" s="114" t="str">
        <f t="shared" si="21"/>
        <v/>
      </c>
      <c r="L187" s="91">
        <f>المعلمون!F189</f>
        <v>0</v>
      </c>
      <c r="M187" s="91">
        <f>المعلمون!AZ189</f>
        <v>0</v>
      </c>
      <c r="BE187" s="95" t="str">
        <f>IFERROR(VLOOKUP(ROWS(BE$2:$BE187),$BG$2:$BI$1001,3,0),"")</f>
        <v/>
      </c>
      <c r="BF187" s="95" t="str">
        <f>IFERROR(VLOOKUP(ROWS(BF$2:$BF187),$BG$2:$BI$1001,2,0),"")</f>
        <v/>
      </c>
      <c r="BG187" s="95">
        <f>IF(ISNUMBER(SEARCH("نعم",BJ187)),MAX($BG$1:BG186)+1,0)</f>
        <v>0</v>
      </c>
      <c r="BH187" s="95" t="str">
        <f t="shared" si="22"/>
        <v/>
      </c>
      <c r="BI187" s="95" t="str">
        <f t="shared" si="23"/>
        <v/>
      </c>
      <c r="BJ187" s="95" t="str">
        <f>IF(COUNTIF( BH$2:BH187, BH187 )=1,"نعم","كلا")</f>
        <v>كلا</v>
      </c>
      <c r="BL187" s="91"/>
    </row>
    <row r="188" spans="2:64">
      <c r="B188" s="91" t="str">
        <f t="shared" si="17"/>
        <v/>
      </c>
      <c r="D188" s="91" t="str">
        <f t="shared" si="18"/>
        <v/>
      </c>
      <c r="F188" s="91" t="str">
        <f t="shared" si="19"/>
        <v/>
      </c>
      <c r="H188" s="91" t="str">
        <f t="shared" si="20"/>
        <v/>
      </c>
      <c r="I188" s="92"/>
      <c r="J188" s="114" t="str">
        <f t="shared" si="21"/>
        <v/>
      </c>
      <c r="L188" s="91">
        <f>المعلمون!F190</f>
        <v>0</v>
      </c>
      <c r="M188" s="91">
        <f>المعلمون!AZ190</f>
        <v>0</v>
      </c>
      <c r="BE188" s="95" t="str">
        <f>IFERROR(VLOOKUP(ROWS(BE$2:$BE188),$BG$2:$BI$1001,3,0),"")</f>
        <v/>
      </c>
      <c r="BF188" s="95" t="str">
        <f>IFERROR(VLOOKUP(ROWS(BF$2:$BF188),$BG$2:$BI$1001,2,0),"")</f>
        <v/>
      </c>
      <c r="BG188" s="95">
        <f>IF(ISNUMBER(SEARCH("نعم",BJ188)),MAX($BG$1:BG187)+1,0)</f>
        <v>0</v>
      </c>
      <c r="BH188" s="95" t="str">
        <f t="shared" si="22"/>
        <v/>
      </c>
      <c r="BI188" s="95" t="str">
        <f t="shared" si="23"/>
        <v/>
      </c>
      <c r="BJ188" s="95" t="str">
        <f>IF(COUNTIF( BH$2:BH188, BH188 )=1,"نعم","كلا")</f>
        <v>كلا</v>
      </c>
      <c r="BL188" s="91"/>
    </row>
    <row r="189" spans="2:64">
      <c r="B189" s="91" t="str">
        <f t="shared" si="17"/>
        <v/>
      </c>
      <c r="D189" s="91" t="str">
        <f t="shared" si="18"/>
        <v/>
      </c>
      <c r="F189" s="91" t="str">
        <f t="shared" si="19"/>
        <v/>
      </c>
      <c r="H189" s="91" t="str">
        <f t="shared" si="20"/>
        <v/>
      </c>
      <c r="I189" s="92"/>
      <c r="J189" s="114" t="str">
        <f t="shared" si="21"/>
        <v/>
      </c>
      <c r="L189" s="91">
        <f>المعلمون!F191</f>
        <v>0</v>
      </c>
      <c r="M189" s="91">
        <f>المعلمون!AZ191</f>
        <v>0</v>
      </c>
      <c r="BE189" s="95" t="str">
        <f>IFERROR(VLOOKUP(ROWS(BE$2:$BE189),$BG$2:$BI$1001,3,0),"")</f>
        <v/>
      </c>
      <c r="BF189" s="95" t="str">
        <f>IFERROR(VLOOKUP(ROWS(BF$2:$BF189),$BG$2:$BI$1001,2,0),"")</f>
        <v/>
      </c>
      <c r="BG189" s="95">
        <f>IF(ISNUMBER(SEARCH("نعم",BJ189)),MAX($BG$1:BG188)+1,0)</f>
        <v>0</v>
      </c>
      <c r="BH189" s="95" t="str">
        <f t="shared" si="22"/>
        <v/>
      </c>
      <c r="BI189" s="95" t="str">
        <f t="shared" si="23"/>
        <v/>
      </c>
      <c r="BJ189" s="95" t="str">
        <f>IF(COUNTIF( BH$2:BH189, BH189 )=1,"نعم","كلا")</f>
        <v>كلا</v>
      </c>
      <c r="BL189" s="91"/>
    </row>
    <row r="190" spans="2:64">
      <c r="B190" s="91" t="str">
        <f t="shared" si="17"/>
        <v/>
      </c>
      <c r="D190" s="91" t="str">
        <f t="shared" si="18"/>
        <v/>
      </c>
      <c r="F190" s="91" t="str">
        <f t="shared" si="19"/>
        <v/>
      </c>
      <c r="H190" s="91" t="str">
        <f t="shared" si="20"/>
        <v/>
      </c>
      <c r="I190" s="92"/>
      <c r="J190" s="114" t="str">
        <f t="shared" si="21"/>
        <v/>
      </c>
      <c r="L190" s="91">
        <f>المعلمون!F192</f>
        <v>0</v>
      </c>
      <c r="M190" s="91">
        <f>المعلمون!AZ192</f>
        <v>0</v>
      </c>
      <c r="BE190" s="95" t="str">
        <f>IFERROR(VLOOKUP(ROWS(BE$2:$BE190),$BG$2:$BI$1001,3,0),"")</f>
        <v/>
      </c>
      <c r="BF190" s="95" t="str">
        <f>IFERROR(VLOOKUP(ROWS(BF$2:$BF190),$BG$2:$BI$1001,2,0),"")</f>
        <v/>
      </c>
      <c r="BG190" s="95">
        <f>IF(ISNUMBER(SEARCH("نعم",BJ190)),MAX($BG$1:BG189)+1,0)</f>
        <v>0</v>
      </c>
      <c r="BH190" s="95" t="str">
        <f t="shared" si="22"/>
        <v/>
      </c>
      <c r="BI190" s="95" t="str">
        <f t="shared" si="23"/>
        <v/>
      </c>
      <c r="BJ190" s="95" t="str">
        <f>IF(COUNTIF( BH$2:BH190, BH190 )=1,"نعم","كلا")</f>
        <v>كلا</v>
      </c>
      <c r="BL190" s="91"/>
    </row>
    <row r="191" spans="2:64">
      <c r="B191" s="91" t="str">
        <f t="shared" si="17"/>
        <v/>
      </c>
      <c r="D191" s="91" t="str">
        <f t="shared" si="18"/>
        <v/>
      </c>
      <c r="F191" s="91" t="str">
        <f t="shared" si="19"/>
        <v/>
      </c>
      <c r="H191" s="91" t="str">
        <f t="shared" si="20"/>
        <v/>
      </c>
      <c r="I191" s="92"/>
      <c r="J191" s="114" t="str">
        <f t="shared" si="21"/>
        <v/>
      </c>
      <c r="L191" s="91">
        <f>المعلمون!F193</f>
        <v>0</v>
      </c>
      <c r="M191" s="91">
        <f>المعلمون!AZ193</f>
        <v>0</v>
      </c>
      <c r="BE191" s="95" t="str">
        <f>IFERROR(VLOOKUP(ROWS(BE$2:$BE191),$BG$2:$BI$1001,3,0),"")</f>
        <v/>
      </c>
      <c r="BF191" s="95" t="str">
        <f>IFERROR(VLOOKUP(ROWS(BF$2:$BF191),$BG$2:$BI$1001,2,0),"")</f>
        <v/>
      </c>
      <c r="BG191" s="95">
        <f>IF(ISNUMBER(SEARCH("نعم",BJ191)),MAX($BG$1:BG190)+1,0)</f>
        <v>0</v>
      </c>
      <c r="BH191" s="95" t="str">
        <f t="shared" si="22"/>
        <v/>
      </c>
      <c r="BI191" s="95" t="str">
        <f t="shared" si="23"/>
        <v/>
      </c>
      <c r="BJ191" s="95" t="str">
        <f>IF(COUNTIF( BH$2:BH191, BH191 )=1,"نعم","كلا")</f>
        <v>كلا</v>
      </c>
      <c r="BL191" s="91"/>
    </row>
    <row r="192" spans="2:64">
      <c r="B192" s="91" t="str">
        <f t="shared" si="17"/>
        <v/>
      </c>
      <c r="D192" s="91" t="str">
        <f t="shared" si="18"/>
        <v/>
      </c>
      <c r="F192" s="91" t="str">
        <f t="shared" si="19"/>
        <v/>
      </c>
      <c r="H192" s="91" t="str">
        <f t="shared" si="20"/>
        <v/>
      </c>
      <c r="I192" s="92"/>
      <c r="J192" s="114" t="str">
        <f t="shared" si="21"/>
        <v/>
      </c>
      <c r="L192" s="91">
        <f>المعلمون!F194</f>
        <v>0</v>
      </c>
      <c r="M192" s="91">
        <f>المعلمون!AZ194</f>
        <v>0</v>
      </c>
      <c r="BE192" s="95" t="str">
        <f>IFERROR(VLOOKUP(ROWS(BE$2:$BE192),$BG$2:$BI$1001,3,0),"")</f>
        <v/>
      </c>
      <c r="BF192" s="95" t="str">
        <f>IFERROR(VLOOKUP(ROWS(BF$2:$BF192),$BG$2:$BI$1001,2,0),"")</f>
        <v/>
      </c>
      <c r="BG192" s="95">
        <f>IF(ISNUMBER(SEARCH("نعم",BJ192)),MAX($BG$1:BG191)+1,0)</f>
        <v>0</v>
      </c>
      <c r="BH192" s="95" t="str">
        <f t="shared" si="22"/>
        <v/>
      </c>
      <c r="BI192" s="95" t="str">
        <f t="shared" si="23"/>
        <v/>
      </c>
      <c r="BJ192" s="95" t="str">
        <f>IF(COUNTIF( BH$2:BH192, BH192 )=1,"نعم","كلا")</f>
        <v>كلا</v>
      </c>
      <c r="BL192" s="91"/>
    </row>
    <row r="193" spans="2:64">
      <c r="B193" s="91" t="str">
        <f t="shared" si="17"/>
        <v/>
      </c>
      <c r="D193" s="91" t="str">
        <f t="shared" si="18"/>
        <v/>
      </c>
      <c r="F193" s="91" t="str">
        <f t="shared" si="19"/>
        <v/>
      </c>
      <c r="H193" s="91" t="str">
        <f t="shared" si="20"/>
        <v/>
      </c>
      <c r="I193" s="92"/>
      <c r="J193" s="114" t="str">
        <f t="shared" si="21"/>
        <v/>
      </c>
      <c r="L193" s="91">
        <f>المعلمون!F195</f>
        <v>0</v>
      </c>
      <c r="M193" s="91">
        <f>المعلمون!AZ195</f>
        <v>0</v>
      </c>
      <c r="BE193" s="95" t="str">
        <f>IFERROR(VLOOKUP(ROWS(BE$2:$BE193),$BG$2:$BI$1001,3,0),"")</f>
        <v/>
      </c>
      <c r="BF193" s="95" t="str">
        <f>IFERROR(VLOOKUP(ROWS(BF$2:$BF193),$BG$2:$BI$1001,2,0),"")</f>
        <v/>
      </c>
      <c r="BG193" s="95">
        <f>IF(ISNUMBER(SEARCH("نعم",BJ193)),MAX($BG$1:BG192)+1,0)</f>
        <v>0</v>
      </c>
      <c r="BH193" s="95" t="str">
        <f t="shared" si="22"/>
        <v/>
      </c>
      <c r="BI193" s="95" t="str">
        <f t="shared" si="23"/>
        <v/>
      </c>
      <c r="BJ193" s="95" t="str">
        <f>IF(COUNTIF( BH$2:BH193, BH193 )=1,"نعم","كلا")</f>
        <v>كلا</v>
      </c>
      <c r="BL193" s="91"/>
    </row>
    <row r="194" spans="2:64">
      <c r="B194" s="91" t="str">
        <f t="shared" ref="B194:B257" si="24">IFERROR(VLOOKUP(A194,PROF_NAMES_CODE,3,FALSE),"")</f>
        <v/>
      </c>
      <c r="D194" s="91" t="str">
        <f t="shared" ref="D194:D257" si="25">IFERROR(VLOOKUP(C194,PARAM_CLASSES,2,FALSE),"")</f>
        <v/>
      </c>
      <c r="F194" s="91" t="str">
        <f t="shared" ref="F194:F257" si="26">IFERROR(VLOOKUP(E194,PARAM_MATIERE,2,FALSE),"")</f>
        <v/>
      </c>
      <c r="H194" s="91" t="str">
        <f t="shared" ref="H194:H257" si="27">IFERROR(VLOOKUP(G194,PARAM_LANGUE,2,FALSE),"")</f>
        <v/>
      </c>
      <c r="I194" s="92"/>
      <c r="J194" s="114" t="str">
        <f t="shared" ref="J194:J257" si="28">IFERROR(IF(H194&lt;&gt;"",IF(N194&lt;&gt;9,IF(N194&lt;&gt;H194,"هذه اللغة لا يتقنها المعلم",""),""),""),"")</f>
        <v/>
      </c>
      <c r="L194" s="91">
        <f>المعلمون!F196</f>
        <v>0</v>
      </c>
      <c r="M194" s="91">
        <f>المعلمون!AZ196</f>
        <v>0</v>
      </c>
      <c r="BE194" s="95" t="str">
        <f>IFERROR(VLOOKUP(ROWS(BE$2:$BE194),$BG$2:$BI$1001,3,0),"")</f>
        <v/>
      </c>
      <c r="BF194" s="95" t="str">
        <f>IFERROR(VLOOKUP(ROWS(BF$2:$BF194),$BG$2:$BI$1001,2,0),"")</f>
        <v/>
      </c>
      <c r="BG194" s="95">
        <f>IF(ISNUMBER(SEARCH("نعم",BJ194)),MAX($BG$1:BG193)+1,0)</f>
        <v>0</v>
      </c>
      <c r="BH194" s="95" t="str">
        <f t="shared" si="22"/>
        <v/>
      </c>
      <c r="BI194" s="95" t="str">
        <f t="shared" si="23"/>
        <v/>
      </c>
      <c r="BJ194" s="95" t="str">
        <f>IF(COUNTIF( BH$2:BH194, BH194 )=1,"نعم","كلا")</f>
        <v>كلا</v>
      </c>
      <c r="BL194" s="91"/>
    </row>
    <row r="195" spans="2:64">
      <c r="B195" s="91" t="str">
        <f t="shared" si="24"/>
        <v/>
      </c>
      <c r="D195" s="91" t="str">
        <f t="shared" si="25"/>
        <v/>
      </c>
      <c r="F195" s="91" t="str">
        <f t="shared" si="26"/>
        <v/>
      </c>
      <c r="H195" s="91" t="str">
        <f t="shared" si="27"/>
        <v/>
      </c>
      <c r="I195" s="92"/>
      <c r="J195" s="114" t="str">
        <f t="shared" si="28"/>
        <v/>
      </c>
      <c r="L195" s="91">
        <f>المعلمون!F197</f>
        <v>0</v>
      </c>
      <c r="M195" s="91">
        <f>المعلمون!AZ197</f>
        <v>0</v>
      </c>
      <c r="BE195" s="95" t="str">
        <f>IFERROR(VLOOKUP(ROWS(BE$2:$BE195),$BG$2:$BI$1001,3,0),"")</f>
        <v/>
      </c>
      <c r="BF195" s="95" t="str">
        <f>IFERROR(VLOOKUP(ROWS(BF$2:$BF195),$BG$2:$BI$1001,2,0),"")</f>
        <v/>
      </c>
      <c r="BG195" s="95">
        <f>IF(ISNUMBER(SEARCH("نعم",BJ195)),MAX($BG$1:BG194)+1,0)</f>
        <v>0</v>
      </c>
      <c r="BH195" s="95" t="str">
        <f t="shared" ref="BH195:BH258" si="29">IF(C195=0,"",C195)</f>
        <v/>
      </c>
      <c r="BI195" s="95" t="str">
        <f t="shared" ref="BI195:BI258" si="30">D195</f>
        <v/>
      </c>
      <c r="BJ195" s="95" t="str">
        <f>IF(COUNTIF( BH$2:BH195, BH195 )=1,"نعم","كلا")</f>
        <v>كلا</v>
      </c>
      <c r="BL195" s="91"/>
    </row>
    <row r="196" spans="2:64">
      <c r="B196" s="91" t="str">
        <f t="shared" si="24"/>
        <v/>
      </c>
      <c r="D196" s="91" t="str">
        <f t="shared" si="25"/>
        <v/>
      </c>
      <c r="F196" s="91" t="str">
        <f t="shared" si="26"/>
        <v/>
      </c>
      <c r="H196" s="91" t="str">
        <f t="shared" si="27"/>
        <v/>
      </c>
      <c r="I196" s="92"/>
      <c r="J196" s="114" t="str">
        <f t="shared" si="28"/>
        <v/>
      </c>
      <c r="L196" s="91">
        <f>المعلمون!F198</f>
        <v>0</v>
      </c>
      <c r="M196" s="91">
        <f>المعلمون!AZ198</f>
        <v>0</v>
      </c>
      <c r="BE196" s="95" t="str">
        <f>IFERROR(VLOOKUP(ROWS(BE$2:$BE196),$BG$2:$BI$1001,3,0),"")</f>
        <v/>
      </c>
      <c r="BF196" s="95" t="str">
        <f>IFERROR(VLOOKUP(ROWS(BF$2:$BF196),$BG$2:$BI$1001,2,0),"")</f>
        <v/>
      </c>
      <c r="BG196" s="95">
        <f>IF(ISNUMBER(SEARCH("نعم",BJ196)),MAX($BG$1:BG195)+1,0)</f>
        <v>0</v>
      </c>
      <c r="BH196" s="95" t="str">
        <f t="shared" si="29"/>
        <v/>
      </c>
      <c r="BI196" s="95" t="str">
        <f t="shared" si="30"/>
        <v/>
      </c>
      <c r="BJ196" s="95" t="str">
        <f>IF(COUNTIF( BH$2:BH196, BH196 )=1,"نعم","كلا")</f>
        <v>كلا</v>
      </c>
      <c r="BL196" s="91"/>
    </row>
    <row r="197" spans="2:64">
      <c r="B197" s="91" t="str">
        <f t="shared" si="24"/>
        <v/>
      </c>
      <c r="D197" s="91" t="str">
        <f t="shared" si="25"/>
        <v/>
      </c>
      <c r="F197" s="91" t="str">
        <f t="shared" si="26"/>
        <v/>
      </c>
      <c r="H197" s="91" t="str">
        <f t="shared" si="27"/>
        <v/>
      </c>
      <c r="I197" s="92"/>
      <c r="J197" s="114" t="str">
        <f t="shared" si="28"/>
        <v/>
      </c>
      <c r="L197" s="91">
        <f>المعلمون!F199</f>
        <v>0</v>
      </c>
      <c r="M197" s="91">
        <f>المعلمون!AZ199</f>
        <v>0</v>
      </c>
      <c r="BE197" s="95" t="str">
        <f>IFERROR(VLOOKUP(ROWS(BE$2:$BE197),$BG$2:$BI$1001,3,0),"")</f>
        <v/>
      </c>
      <c r="BF197" s="95" t="str">
        <f>IFERROR(VLOOKUP(ROWS(BF$2:$BF197),$BG$2:$BI$1001,2,0),"")</f>
        <v/>
      </c>
      <c r="BG197" s="95">
        <f>IF(ISNUMBER(SEARCH("نعم",BJ197)),MAX($BG$1:BG196)+1,0)</f>
        <v>0</v>
      </c>
      <c r="BH197" s="95" t="str">
        <f t="shared" si="29"/>
        <v/>
      </c>
      <c r="BI197" s="95" t="str">
        <f t="shared" si="30"/>
        <v/>
      </c>
      <c r="BJ197" s="95" t="str">
        <f>IF(COUNTIF( BH$2:BH197, BH197 )=1,"نعم","كلا")</f>
        <v>كلا</v>
      </c>
      <c r="BL197" s="91"/>
    </row>
    <row r="198" spans="2:64">
      <c r="B198" s="91" t="str">
        <f t="shared" si="24"/>
        <v/>
      </c>
      <c r="D198" s="91" t="str">
        <f t="shared" si="25"/>
        <v/>
      </c>
      <c r="F198" s="91" t="str">
        <f t="shared" si="26"/>
        <v/>
      </c>
      <c r="H198" s="91" t="str">
        <f t="shared" si="27"/>
        <v/>
      </c>
      <c r="I198" s="92"/>
      <c r="J198" s="114" t="str">
        <f t="shared" si="28"/>
        <v/>
      </c>
      <c r="L198" s="91">
        <f>المعلمون!F200</f>
        <v>0</v>
      </c>
      <c r="M198" s="91">
        <f>المعلمون!AZ200</f>
        <v>0</v>
      </c>
      <c r="BE198" s="95" t="str">
        <f>IFERROR(VLOOKUP(ROWS(BE$2:$BE198),$BG$2:$BI$1001,3,0),"")</f>
        <v/>
      </c>
      <c r="BF198" s="95" t="str">
        <f>IFERROR(VLOOKUP(ROWS(BF$2:$BF198),$BG$2:$BI$1001,2,0),"")</f>
        <v/>
      </c>
      <c r="BG198" s="95">
        <f>IF(ISNUMBER(SEARCH("نعم",BJ198)),MAX($BG$1:BG197)+1,0)</f>
        <v>0</v>
      </c>
      <c r="BH198" s="95" t="str">
        <f t="shared" si="29"/>
        <v/>
      </c>
      <c r="BI198" s="95" t="str">
        <f t="shared" si="30"/>
        <v/>
      </c>
      <c r="BJ198" s="95" t="str">
        <f>IF(COUNTIF( BH$2:BH198, BH198 )=1,"نعم","كلا")</f>
        <v>كلا</v>
      </c>
      <c r="BL198" s="91"/>
    </row>
    <row r="199" spans="2:64">
      <c r="B199" s="91" t="str">
        <f t="shared" si="24"/>
        <v/>
      </c>
      <c r="D199" s="91" t="str">
        <f t="shared" si="25"/>
        <v/>
      </c>
      <c r="F199" s="91" t="str">
        <f t="shared" si="26"/>
        <v/>
      </c>
      <c r="H199" s="91" t="str">
        <f t="shared" si="27"/>
        <v/>
      </c>
      <c r="I199" s="92"/>
      <c r="J199" s="114" t="str">
        <f t="shared" si="28"/>
        <v/>
      </c>
      <c r="L199" s="91">
        <f>المعلمون!F201</f>
        <v>0</v>
      </c>
      <c r="M199" s="91">
        <f>المعلمون!AZ201</f>
        <v>0</v>
      </c>
      <c r="BE199" s="95" t="str">
        <f>IFERROR(VLOOKUP(ROWS(BE$2:$BE199),$BG$2:$BI$1001,3,0),"")</f>
        <v/>
      </c>
      <c r="BF199" s="95" t="str">
        <f>IFERROR(VLOOKUP(ROWS(BF$2:$BF199),$BG$2:$BI$1001,2,0),"")</f>
        <v/>
      </c>
      <c r="BG199" s="95">
        <f>IF(ISNUMBER(SEARCH("نعم",BJ199)),MAX($BG$1:BG198)+1,0)</f>
        <v>0</v>
      </c>
      <c r="BH199" s="95" t="str">
        <f t="shared" si="29"/>
        <v/>
      </c>
      <c r="BI199" s="95" t="str">
        <f t="shared" si="30"/>
        <v/>
      </c>
      <c r="BJ199" s="95" t="str">
        <f>IF(COUNTIF( BH$2:BH199, BH199 )=1,"نعم","كلا")</f>
        <v>كلا</v>
      </c>
      <c r="BL199" s="91"/>
    </row>
    <row r="200" spans="2:64">
      <c r="B200" s="91" t="str">
        <f t="shared" si="24"/>
        <v/>
      </c>
      <c r="D200" s="91" t="str">
        <f t="shared" si="25"/>
        <v/>
      </c>
      <c r="F200" s="91" t="str">
        <f t="shared" si="26"/>
        <v/>
      </c>
      <c r="H200" s="91" t="str">
        <f t="shared" si="27"/>
        <v/>
      </c>
      <c r="I200" s="92"/>
      <c r="J200" s="114" t="str">
        <f t="shared" si="28"/>
        <v/>
      </c>
      <c r="L200" s="91">
        <f>المعلمون!F202</f>
        <v>0</v>
      </c>
      <c r="M200" s="91">
        <f>المعلمون!AZ202</f>
        <v>0</v>
      </c>
      <c r="BE200" s="95" t="str">
        <f>IFERROR(VLOOKUP(ROWS(BE$2:$BE200),$BG$2:$BI$1001,3,0),"")</f>
        <v/>
      </c>
      <c r="BF200" s="95" t="str">
        <f>IFERROR(VLOOKUP(ROWS(BF$2:$BF200),$BG$2:$BI$1001,2,0),"")</f>
        <v/>
      </c>
      <c r="BG200" s="95">
        <f>IF(ISNUMBER(SEARCH("نعم",BJ200)),MAX($BG$1:BG199)+1,0)</f>
        <v>0</v>
      </c>
      <c r="BH200" s="95" t="str">
        <f t="shared" si="29"/>
        <v/>
      </c>
      <c r="BI200" s="95" t="str">
        <f t="shared" si="30"/>
        <v/>
      </c>
      <c r="BJ200" s="95" t="str">
        <f>IF(COUNTIF( BH$2:BH200, BH200 )=1,"نعم","كلا")</f>
        <v>كلا</v>
      </c>
      <c r="BL200" s="91"/>
    </row>
    <row r="201" spans="2:64">
      <c r="B201" s="91" t="str">
        <f t="shared" si="24"/>
        <v/>
      </c>
      <c r="D201" s="91" t="str">
        <f t="shared" si="25"/>
        <v/>
      </c>
      <c r="F201" s="91" t="str">
        <f t="shared" si="26"/>
        <v/>
      </c>
      <c r="H201" s="91" t="str">
        <f t="shared" si="27"/>
        <v/>
      </c>
      <c r="I201" s="92"/>
      <c r="J201" s="114" t="str">
        <f t="shared" si="28"/>
        <v/>
      </c>
      <c r="L201" s="91">
        <f>المعلمون!F203</f>
        <v>0</v>
      </c>
      <c r="M201" s="91">
        <f>المعلمون!AZ203</f>
        <v>0</v>
      </c>
      <c r="BE201" s="95" t="str">
        <f>IFERROR(VLOOKUP(ROWS(BE$2:$BE201),$BG$2:$BI$1001,3,0),"")</f>
        <v/>
      </c>
      <c r="BF201" s="95" t="str">
        <f>IFERROR(VLOOKUP(ROWS(BF$2:$BF201),$BG$2:$BI$1001,2,0),"")</f>
        <v/>
      </c>
      <c r="BG201" s="95">
        <f>IF(ISNUMBER(SEARCH("نعم",BJ201)),MAX($BG$1:BG200)+1,0)</f>
        <v>0</v>
      </c>
      <c r="BH201" s="95" t="str">
        <f t="shared" si="29"/>
        <v/>
      </c>
      <c r="BI201" s="95" t="str">
        <f t="shared" si="30"/>
        <v/>
      </c>
      <c r="BJ201" s="95" t="str">
        <f>IF(COUNTIF( BH$2:BH201, BH201 )=1,"نعم","كلا")</f>
        <v>كلا</v>
      </c>
      <c r="BL201" s="91"/>
    </row>
    <row r="202" spans="2:64">
      <c r="B202" s="91" t="str">
        <f t="shared" si="24"/>
        <v/>
      </c>
      <c r="D202" s="91" t="str">
        <f t="shared" si="25"/>
        <v/>
      </c>
      <c r="F202" s="91" t="str">
        <f t="shared" si="26"/>
        <v/>
      </c>
      <c r="H202" s="91" t="str">
        <f t="shared" si="27"/>
        <v/>
      </c>
      <c r="I202" s="92"/>
      <c r="J202" s="114" t="str">
        <f t="shared" si="28"/>
        <v/>
      </c>
      <c r="L202" s="91">
        <f>المعلمون!F204</f>
        <v>0</v>
      </c>
      <c r="M202" s="91">
        <f>المعلمون!AZ204</f>
        <v>0</v>
      </c>
      <c r="BE202" s="95" t="str">
        <f>IFERROR(VLOOKUP(ROWS(BE$2:$BE202),$BG$2:$BI$1001,3,0),"")</f>
        <v/>
      </c>
      <c r="BF202" s="95" t="str">
        <f>IFERROR(VLOOKUP(ROWS(BF$2:$BF202),$BG$2:$BI$1001,2,0),"")</f>
        <v/>
      </c>
      <c r="BG202" s="95">
        <f>IF(ISNUMBER(SEARCH("نعم",BJ202)),MAX($BG$1:BG201)+1,0)</f>
        <v>0</v>
      </c>
      <c r="BH202" s="95" t="str">
        <f t="shared" si="29"/>
        <v/>
      </c>
      <c r="BI202" s="95" t="str">
        <f t="shared" si="30"/>
        <v/>
      </c>
      <c r="BJ202" s="95" t="str">
        <f>IF(COUNTIF( BH$2:BH202, BH202 )=1,"نعم","كلا")</f>
        <v>كلا</v>
      </c>
      <c r="BL202" s="91"/>
    </row>
    <row r="203" spans="2:64">
      <c r="B203" s="91" t="str">
        <f t="shared" si="24"/>
        <v/>
      </c>
      <c r="D203" s="91" t="str">
        <f t="shared" si="25"/>
        <v/>
      </c>
      <c r="F203" s="91" t="str">
        <f t="shared" si="26"/>
        <v/>
      </c>
      <c r="H203" s="91" t="str">
        <f t="shared" si="27"/>
        <v/>
      </c>
      <c r="I203" s="92"/>
      <c r="J203" s="114" t="str">
        <f t="shared" si="28"/>
        <v/>
      </c>
      <c r="L203" s="91">
        <f>المعلمون!F205</f>
        <v>0</v>
      </c>
      <c r="M203" s="91">
        <f>المعلمون!AZ205</f>
        <v>0</v>
      </c>
      <c r="BE203" s="95" t="str">
        <f>IFERROR(VLOOKUP(ROWS(BE$2:$BE203),$BG$2:$BI$1001,3,0),"")</f>
        <v/>
      </c>
      <c r="BF203" s="95" t="str">
        <f>IFERROR(VLOOKUP(ROWS(BF$2:$BF203),$BG$2:$BI$1001,2,0),"")</f>
        <v/>
      </c>
      <c r="BG203" s="95">
        <f>IF(ISNUMBER(SEARCH("نعم",BJ203)),MAX($BG$1:BG202)+1,0)</f>
        <v>0</v>
      </c>
      <c r="BH203" s="95" t="str">
        <f t="shared" si="29"/>
        <v/>
      </c>
      <c r="BI203" s="95" t="str">
        <f t="shared" si="30"/>
        <v/>
      </c>
      <c r="BJ203" s="95" t="str">
        <f>IF(COUNTIF( BH$2:BH203, BH203 )=1,"نعم","كلا")</f>
        <v>كلا</v>
      </c>
      <c r="BL203" s="91"/>
    </row>
    <row r="204" spans="2:64">
      <c r="B204" s="91" t="str">
        <f t="shared" si="24"/>
        <v/>
      </c>
      <c r="D204" s="91" t="str">
        <f t="shared" si="25"/>
        <v/>
      </c>
      <c r="F204" s="91" t="str">
        <f t="shared" si="26"/>
        <v/>
      </c>
      <c r="H204" s="91" t="str">
        <f t="shared" si="27"/>
        <v/>
      </c>
      <c r="I204" s="92"/>
      <c r="J204" s="114" t="str">
        <f t="shared" si="28"/>
        <v/>
      </c>
      <c r="L204" s="91">
        <f>المعلمون!F206</f>
        <v>0</v>
      </c>
      <c r="M204" s="91">
        <f>المعلمون!AZ206</f>
        <v>0</v>
      </c>
      <c r="BE204" s="95" t="str">
        <f>IFERROR(VLOOKUP(ROWS(BE$2:$BE204),$BG$2:$BI$1001,3,0),"")</f>
        <v/>
      </c>
      <c r="BF204" s="95" t="str">
        <f>IFERROR(VLOOKUP(ROWS(BF$2:$BF204),$BG$2:$BI$1001,2,0),"")</f>
        <v/>
      </c>
      <c r="BG204" s="95">
        <f>IF(ISNUMBER(SEARCH("نعم",BJ204)),MAX($BG$1:BG203)+1,0)</f>
        <v>0</v>
      </c>
      <c r="BH204" s="95" t="str">
        <f t="shared" si="29"/>
        <v/>
      </c>
      <c r="BI204" s="95" t="str">
        <f t="shared" si="30"/>
        <v/>
      </c>
      <c r="BJ204" s="95" t="str">
        <f>IF(COUNTIF( BH$2:BH204, BH204 )=1,"نعم","كلا")</f>
        <v>كلا</v>
      </c>
      <c r="BL204" s="91"/>
    </row>
    <row r="205" spans="2:64">
      <c r="B205" s="91" t="str">
        <f t="shared" si="24"/>
        <v/>
      </c>
      <c r="D205" s="91" t="str">
        <f t="shared" si="25"/>
        <v/>
      </c>
      <c r="F205" s="91" t="str">
        <f t="shared" si="26"/>
        <v/>
      </c>
      <c r="H205" s="91" t="str">
        <f t="shared" si="27"/>
        <v/>
      </c>
      <c r="I205" s="92"/>
      <c r="J205" s="114" t="str">
        <f t="shared" si="28"/>
        <v/>
      </c>
      <c r="L205" s="91">
        <f>المعلمون!F207</f>
        <v>0</v>
      </c>
      <c r="M205" s="91">
        <f>المعلمون!AZ207</f>
        <v>0</v>
      </c>
      <c r="BE205" s="95" t="str">
        <f>IFERROR(VLOOKUP(ROWS(BE$2:$BE205),$BG$2:$BI$1001,3,0),"")</f>
        <v/>
      </c>
      <c r="BF205" s="95" t="str">
        <f>IFERROR(VLOOKUP(ROWS(BF$2:$BF205),$BG$2:$BI$1001,2,0),"")</f>
        <v/>
      </c>
      <c r="BG205" s="95">
        <f>IF(ISNUMBER(SEARCH("نعم",BJ205)),MAX($BG$1:BG204)+1,0)</f>
        <v>0</v>
      </c>
      <c r="BH205" s="95" t="str">
        <f t="shared" si="29"/>
        <v/>
      </c>
      <c r="BI205" s="95" t="str">
        <f t="shared" si="30"/>
        <v/>
      </c>
      <c r="BJ205" s="95" t="str">
        <f>IF(COUNTIF( BH$2:BH205, BH205 )=1,"نعم","كلا")</f>
        <v>كلا</v>
      </c>
      <c r="BL205" s="91"/>
    </row>
    <row r="206" spans="2:64">
      <c r="B206" s="91" t="str">
        <f t="shared" si="24"/>
        <v/>
      </c>
      <c r="D206" s="91" t="str">
        <f t="shared" si="25"/>
        <v/>
      </c>
      <c r="F206" s="91" t="str">
        <f t="shared" si="26"/>
        <v/>
      </c>
      <c r="H206" s="91" t="str">
        <f t="shared" si="27"/>
        <v/>
      </c>
      <c r="I206" s="92"/>
      <c r="J206" s="114" t="str">
        <f t="shared" si="28"/>
        <v/>
      </c>
      <c r="L206" s="91">
        <f>المعلمون!F208</f>
        <v>0</v>
      </c>
      <c r="M206" s="91">
        <f>المعلمون!AZ208</f>
        <v>0</v>
      </c>
      <c r="BE206" s="95" t="str">
        <f>IFERROR(VLOOKUP(ROWS(BE$2:$BE206),$BG$2:$BI$1001,3,0),"")</f>
        <v/>
      </c>
      <c r="BF206" s="95" t="str">
        <f>IFERROR(VLOOKUP(ROWS(BF$2:$BF206),$BG$2:$BI$1001,2,0),"")</f>
        <v/>
      </c>
      <c r="BG206" s="95">
        <f>IF(ISNUMBER(SEARCH("نعم",BJ206)),MAX($BG$1:BG205)+1,0)</f>
        <v>0</v>
      </c>
      <c r="BH206" s="95" t="str">
        <f t="shared" si="29"/>
        <v/>
      </c>
      <c r="BI206" s="95" t="str">
        <f t="shared" si="30"/>
        <v/>
      </c>
      <c r="BJ206" s="95" t="str">
        <f>IF(COUNTIF( BH$2:BH206, BH206 )=1,"نعم","كلا")</f>
        <v>كلا</v>
      </c>
      <c r="BL206" s="91"/>
    </row>
    <row r="207" spans="2:64">
      <c r="B207" s="91" t="str">
        <f t="shared" si="24"/>
        <v/>
      </c>
      <c r="D207" s="91" t="str">
        <f t="shared" si="25"/>
        <v/>
      </c>
      <c r="F207" s="91" t="str">
        <f t="shared" si="26"/>
        <v/>
      </c>
      <c r="H207" s="91" t="str">
        <f t="shared" si="27"/>
        <v/>
      </c>
      <c r="I207" s="92"/>
      <c r="J207" s="114" t="str">
        <f t="shared" si="28"/>
        <v/>
      </c>
      <c r="L207" s="91">
        <f>المعلمون!F209</f>
        <v>0</v>
      </c>
      <c r="M207" s="91">
        <f>المعلمون!AZ209</f>
        <v>0</v>
      </c>
      <c r="BE207" s="95" t="str">
        <f>IFERROR(VLOOKUP(ROWS(BE$2:$BE207),$BG$2:$BI$1001,3,0),"")</f>
        <v/>
      </c>
      <c r="BF207" s="95" t="str">
        <f>IFERROR(VLOOKUP(ROWS(BF$2:$BF207),$BG$2:$BI$1001,2,0),"")</f>
        <v/>
      </c>
      <c r="BG207" s="95">
        <f>IF(ISNUMBER(SEARCH("نعم",BJ207)),MAX($BG$1:BG206)+1,0)</f>
        <v>0</v>
      </c>
      <c r="BH207" s="95" t="str">
        <f t="shared" si="29"/>
        <v/>
      </c>
      <c r="BI207" s="95" t="str">
        <f t="shared" si="30"/>
        <v/>
      </c>
      <c r="BJ207" s="95" t="str">
        <f>IF(COUNTIF( BH$2:BH207, BH207 )=1,"نعم","كلا")</f>
        <v>كلا</v>
      </c>
      <c r="BL207" s="91"/>
    </row>
    <row r="208" spans="2:64">
      <c r="B208" s="91" t="str">
        <f t="shared" si="24"/>
        <v/>
      </c>
      <c r="D208" s="91" t="str">
        <f t="shared" si="25"/>
        <v/>
      </c>
      <c r="F208" s="91" t="str">
        <f t="shared" si="26"/>
        <v/>
      </c>
      <c r="H208" s="91" t="str">
        <f t="shared" si="27"/>
        <v/>
      </c>
      <c r="I208" s="92"/>
      <c r="J208" s="114" t="str">
        <f t="shared" si="28"/>
        <v/>
      </c>
      <c r="L208" s="91">
        <f>المعلمون!F210</f>
        <v>0</v>
      </c>
      <c r="M208" s="91">
        <f>المعلمون!AZ210</f>
        <v>0</v>
      </c>
      <c r="BE208" s="95" t="str">
        <f>IFERROR(VLOOKUP(ROWS(BE$2:$BE208),$BG$2:$BI$1001,3,0),"")</f>
        <v/>
      </c>
      <c r="BF208" s="95" t="str">
        <f>IFERROR(VLOOKUP(ROWS(BF$2:$BF208),$BG$2:$BI$1001,2,0),"")</f>
        <v/>
      </c>
      <c r="BG208" s="95">
        <f>IF(ISNUMBER(SEARCH("نعم",BJ208)),MAX($BG$1:BG207)+1,0)</f>
        <v>0</v>
      </c>
      <c r="BH208" s="95" t="str">
        <f t="shared" si="29"/>
        <v/>
      </c>
      <c r="BI208" s="95" t="str">
        <f t="shared" si="30"/>
        <v/>
      </c>
      <c r="BJ208" s="95" t="str">
        <f>IF(COUNTIF( BH$2:BH208, BH208 )=1,"نعم","كلا")</f>
        <v>كلا</v>
      </c>
      <c r="BL208" s="91"/>
    </row>
    <row r="209" spans="2:64">
      <c r="B209" s="91" t="str">
        <f t="shared" si="24"/>
        <v/>
      </c>
      <c r="D209" s="91" t="str">
        <f t="shared" si="25"/>
        <v/>
      </c>
      <c r="F209" s="91" t="str">
        <f t="shared" si="26"/>
        <v/>
      </c>
      <c r="H209" s="91" t="str">
        <f t="shared" si="27"/>
        <v/>
      </c>
      <c r="I209" s="92"/>
      <c r="J209" s="114" t="str">
        <f t="shared" si="28"/>
        <v/>
      </c>
      <c r="L209" s="91">
        <f>المعلمون!F211</f>
        <v>0</v>
      </c>
      <c r="M209" s="91">
        <f>المعلمون!AZ211</f>
        <v>0</v>
      </c>
      <c r="BE209" s="95" t="str">
        <f>IFERROR(VLOOKUP(ROWS(BE$2:$BE209),$BG$2:$BI$1001,3,0),"")</f>
        <v/>
      </c>
      <c r="BF209" s="95" t="str">
        <f>IFERROR(VLOOKUP(ROWS(BF$2:$BF209),$BG$2:$BI$1001,2,0),"")</f>
        <v/>
      </c>
      <c r="BG209" s="95">
        <f>IF(ISNUMBER(SEARCH("نعم",BJ209)),MAX($BG$1:BG208)+1,0)</f>
        <v>0</v>
      </c>
      <c r="BH209" s="95" t="str">
        <f t="shared" si="29"/>
        <v/>
      </c>
      <c r="BI209" s="95" t="str">
        <f t="shared" si="30"/>
        <v/>
      </c>
      <c r="BJ209" s="95" t="str">
        <f>IF(COUNTIF( BH$2:BH209, BH209 )=1,"نعم","كلا")</f>
        <v>كلا</v>
      </c>
      <c r="BL209" s="91"/>
    </row>
    <row r="210" spans="2:64">
      <c r="B210" s="91" t="str">
        <f t="shared" si="24"/>
        <v/>
      </c>
      <c r="D210" s="91" t="str">
        <f t="shared" si="25"/>
        <v/>
      </c>
      <c r="F210" s="91" t="str">
        <f t="shared" si="26"/>
        <v/>
      </c>
      <c r="H210" s="91" t="str">
        <f t="shared" si="27"/>
        <v/>
      </c>
      <c r="I210" s="92"/>
      <c r="J210" s="114" t="str">
        <f t="shared" si="28"/>
        <v/>
      </c>
      <c r="L210" s="91">
        <f>المعلمون!F212</f>
        <v>0</v>
      </c>
      <c r="M210" s="91">
        <f>المعلمون!AZ212</f>
        <v>0</v>
      </c>
      <c r="BE210" s="95" t="str">
        <f>IFERROR(VLOOKUP(ROWS(BE$2:$BE210),$BG$2:$BI$1001,3,0),"")</f>
        <v/>
      </c>
      <c r="BF210" s="95" t="str">
        <f>IFERROR(VLOOKUP(ROWS(BF$2:$BF210),$BG$2:$BI$1001,2,0),"")</f>
        <v/>
      </c>
      <c r="BG210" s="95">
        <f>IF(ISNUMBER(SEARCH("نعم",BJ210)),MAX($BG$1:BG209)+1,0)</f>
        <v>0</v>
      </c>
      <c r="BH210" s="95" t="str">
        <f t="shared" si="29"/>
        <v/>
      </c>
      <c r="BI210" s="95" t="str">
        <f t="shared" si="30"/>
        <v/>
      </c>
      <c r="BJ210" s="95" t="str">
        <f>IF(COUNTIF( BH$2:BH210, BH210 )=1,"نعم","كلا")</f>
        <v>كلا</v>
      </c>
      <c r="BL210" s="91"/>
    </row>
    <row r="211" spans="2:64">
      <c r="B211" s="91" t="str">
        <f t="shared" si="24"/>
        <v/>
      </c>
      <c r="D211" s="91" t="str">
        <f t="shared" si="25"/>
        <v/>
      </c>
      <c r="F211" s="91" t="str">
        <f t="shared" si="26"/>
        <v/>
      </c>
      <c r="H211" s="91" t="str">
        <f t="shared" si="27"/>
        <v/>
      </c>
      <c r="I211" s="92"/>
      <c r="J211" s="114" t="str">
        <f t="shared" si="28"/>
        <v/>
      </c>
      <c r="L211" s="91">
        <f>المعلمون!F213</f>
        <v>0</v>
      </c>
      <c r="M211" s="91">
        <f>المعلمون!AZ213</f>
        <v>0</v>
      </c>
      <c r="BE211" s="95" t="str">
        <f>IFERROR(VLOOKUP(ROWS(BE$2:$BE211),$BG$2:$BI$1001,3,0),"")</f>
        <v/>
      </c>
      <c r="BF211" s="95" t="str">
        <f>IFERROR(VLOOKUP(ROWS(BF$2:$BF211),$BG$2:$BI$1001,2,0),"")</f>
        <v/>
      </c>
      <c r="BG211" s="95">
        <f>IF(ISNUMBER(SEARCH("نعم",BJ211)),MAX($BG$1:BG210)+1,0)</f>
        <v>0</v>
      </c>
      <c r="BH211" s="95" t="str">
        <f t="shared" si="29"/>
        <v/>
      </c>
      <c r="BI211" s="95" t="str">
        <f t="shared" si="30"/>
        <v/>
      </c>
      <c r="BJ211" s="95" t="str">
        <f>IF(COUNTIF( BH$2:BH211, BH211 )=1,"نعم","كلا")</f>
        <v>كلا</v>
      </c>
      <c r="BL211" s="91"/>
    </row>
    <row r="212" spans="2:64">
      <c r="B212" s="91" t="str">
        <f t="shared" si="24"/>
        <v/>
      </c>
      <c r="D212" s="91" t="str">
        <f t="shared" si="25"/>
        <v/>
      </c>
      <c r="F212" s="91" t="str">
        <f t="shared" si="26"/>
        <v/>
      </c>
      <c r="H212" s="91" t="str">
        <f t="shared" si="27"/>
        <v/>
      </c>
      <c r="I212" s="92"/>
      <c r="J212" s="114" t="str">
        <f t="shared" si="28"/>
        <v/>
      </c>
      <c r="L212" s="91">
        <f>المعلمون!F214</f>
        <v>0</v>
      </c>
      <c r="M212" s="91">
        <f>المعلمون!AZ214</f>
        <v>0</v>
      </c>
      <c r="BE212" s="95" t="str">
        <f>IFERROR(VLOOKUP(ROWS(BE$2:$BE212),$BG$2:$BI$1001,3,0),"")</f>
        <v/>
      </c>
      <c r="BF212" s="95" t="str">
        <f>IFERROR(VLOOKUP(ROWS(BF$2:$BF212),$BG$2:$BI$1001,2,0),"")</f>
        <v/>
      </c>
      <c r="BG212" s="95">
        <f>IF(ISNUMBER(SEARCH("نعم",BJ212)),MAX($BG$1:BG211)+1,0)</f>
        <v>0</v>
      </c>
      <c r="BH212" s="95" t="str">
        <f t="shared" si="29"/>
        <v/>
      </c>
      <c r="BI212" s="95" t="str">
        <f t="shared" si="30"/>
        <v/>
      </c>
      <c r="BJ212" s="95" t="str">
        <f>IF(COUNTIF( BH$2:BH212, BH212 )=1,"نعم","كلا")</f>
        <v>كلا</v>
      </c>
      <c r="BL212" s="91"/>
    </row>
    <row r="213" spans="2:64">
      <c r="B213" s="91" t="str">
        <f t="shared" si="24"/>
        <v/>
      </c>
      <c r="D213" s="91" t="str">
        <f t="shared" si="25"/>
        <v/>
      </c>
      <c r="F213" s="91" t="str">
        <f t="shared" si="26"/>
        <v/>
      </c>
      <c r="H213" s="91" t="str">
        <f t="shared" si="27"/>
        <v/>
      </c>
      <c r="I213" s="92"/>
      <c r="J213" s="114" t="str">
        <f t="shared" si="28"/>
        <v/>
      </c>
      <c r="L213" s="91">
        <f>المعلمون!F215</f>
        <v>0</v>
      </c>
      <c r="M213" s="91">
        <f>المعلمون!AZ215</f>
        <v>0</v>
      </c>
      <c r="BE213" s="95" t="str">
        <f>IFERROR(VLOOKUP(ROWS(BE$2:$BE213),$BG$2:$BI$1001,3,0),"")</f>
        <v/>
      </c>
      <c r="BF213" s="95" t="str">
        <f>IFERROR(VLOOKUP(ROWS(BF$2:$BF213),$BG$2:$BI$1001,2,0),"")</f>
        <v/>
      </c>
      <c r="BG213" s="95">
        <f>IF(ISNUMBER(SEARCH("نعم",BJ213)),MAX($BG$1:BG212)+1,0)</f>
        <v>0</v>
      </c>
      <c r="BH213" s="95" t="str">
        <f t="shared" si="29"/>
        <v/>
      </c>
      <c r="BI213" s="95" t="str">
        <f t="shared" si="30"/>
        <v/>
      </c>
      <c r="BJ213" s="95" t="str">
        <f>IF(COUNTIF( BH$2:BH213, BH213 )=1,"نعم","كلا")</f>
        <v>كلا</v>
      </c>
      <c r="BL213" s="91"/>
    </row>
    <row r="214" spans="2:64">
      <c r="B214" s="91" t="str">
        <f t="shared" si="24"/>
        <v/>
      </c>
      <c r="D214" s="91" t="str">
        <f t="shared" si="25"/>
        <v/>
      </c>
      <c r="F214" s="91" t="str">
        <f t="shared" si="26"/>
        <v/>
      </c>
      <c r="H214" s="91" t="str">
        <f t="shared" si="27"/>
        <v/>
      </c>
      <c r="I214" s="92"/>
      <c r="J214" s="114" t="str">
        <f t="shared" si="28"/>
        <v/>
      </c>
      <c r="L214" s="91">
        <f>المعلمون!F216</f>
        <v>0</v>
      </c>
      <c r="M214" s="91">
        <f>المعلمون!AZ216</f>
        <v>0</v>
      </c>
      <c r="BE214" s="95" t="str">
        <f>IFERROR(VLOOKUP(ROWS(BE$2:$BE214),$BG$2:$BI$1001,3,0),"")</f>
        <v/>
      </c>
      <c r="BF214" s="95" t="str">
        <f>IFERROR(VLOOKUP(ROWS(BF$2:$BF214),$BG$2:$BI$1001,2,0),"")</f>
        <v/>
      </c>
      <c r="BG214" s="95">
        <f>IF(ISNUMBER(SEARCH("نعم",BJ214)),MAX($BG$1:BG213)+1,0)</f>
        <v>0</v>
      </c>
      <c r="BH214" s="95" t="str">
        <f t="shared" si="29"/>
        <v/>
      </c>
      <c r="BI214" s="95" t="str">
        <f t="shared" si="30"/>
        <v/>
      </c>
      <c r="BJ214" s="95" t="str">
        <f>IF(COUNTIF( BH$2:BH214, BH214 )=1,"نعم","كلا")</f>
        <v>كلا</v>
      </c>
      <c r="BL214" s="91"/>
    </row>
    <row r="215" spans="2:64">
      <c r="B215" s="91" t="str">
        <f t="shared" si="24"/>
        <v/>
      </c>
      <c r="D215" s="91" t="str">
        <f t="shared" si="25"/>
        <v/>
      </c>
      <c r="F215" s="91" t="str">
        <f t="shared" si="26"/>
        <v/>
      </c>
      <c r="H215" s="91" t="str">
        <f t="shared" si="27"/>
        <v/>
      </c>
      <c r="I215" s="92"/>
      <c r="J215" s="114" t="str">
        <f t="shared" si="28"/>
        <v/>
      </c>
      <c r="L215" s="91">
        <f>المعلمون!F217</f>
        <v>0</v>
      </c>
      <c r="M215" s="91">
        <f>المعلمون!AZ217</f>
        <v>0</v>
      </c>
      <c r="BE215" s="95" t="str">
        <f>IFERROR(VLOOKUP(ROWS(BE$2:$BE215),$BG$2:$BI$1001,3,0),"")</f>
        <v/>
      </c>
      <c r="BF215" s="95" t="str">
        <f>IFERROR(VLOOKUP(ROWS(BF$2:$BF215),$BG$2:$BI$1001,2,0),"")</f>
        <v/>
      </c>
      <c r="BG215" s="95">
        <f>IF(ISNUMBER(SEARCH("نعم",BJ215)),MAX($BG$1:BG214)+1,0)</f>
        <v>0</v>
      </c>
      <c r="BH215" s="95" t="str">
        <f t="shared" si="29"/>
        <v/>
      </c>
      <c r="BI215" s="95" t="str">
        <f t="shared" si="30"/>
        <v/>
      </c>
      <c r="BJ215" s="95" t="str">
        <f>IF(COUNTIF( BH$2:BH215, BH215 )=1,"نعم","كلا")</f>
        <v>كلا</v>
      </c>
      <c r="BL215" s="91"/>
    </row>
    <row r="216" spans="2:64">
      <c r="B216" s="91" t="str">
        <f t="shared" si="24"/>
        <v/>
      </c>
      <c r="D216" s="91" t="str">
        <f t="shared" si="25"/>
        <v/>
      </c>
      <c r="F216" s="91" t="str">
        <f t="shared" si="26"/>
        <v/>
      </c>
      <c r="H216" s="91" t="str">
        <f t="shared" si="27"/>
        <v/>
      </c>
      <c r="I216" s="92"/>
      <c r="J216" s="114" t="str">
        <f t="shared" si="28"/>
        <v/>
      </c>
      <c r="L216" s="91">
        <f>المعلمون!F218</f>
        <v>0</v>
      </c>
      <c r="M216" s="91">
        <f>المعلمون!AZ218</f>
        <v>0</v>
      </c>
      <c r="BE216" s="95" t="str">
        <f>IFERROR(VLOOKUP(ROWS(BE$2:$BE216),$BG$2:$BI$1001,3,0),"")</f>
        <v/>
      </c>
      <c r="BF216" s="95" t="str">
        <f>IFERROR(VLOOKUP(ROWS(BF$2:$BF216),$BG$2:$BI$1001,2,0),"")</f>
        <v/>
      </c>
      <c r="BG216" s="95">
        <f>IF(ISNUMBER(SEARCH("نعم",BJ216)),MAX($BG$1:BG215)+1,0)</f>
        <v>0</v>
      </c>
      <c r="BH216" s="95" t="str">
        <f t="shared" si="29"/>
        <v/>
      </c>
      <c r="BI216" s="95" t="str">
        <f t="shared" si="30"/>
        <v/>
      </c>
      <c r="BJ216" s="95" t="str">
        <f>IF(COUNTIF( BH$2:BH216, BH216 )=1,"نعم","كلا")</f>
        <v>كلا</v>
      </c>
      <c r="BL216" s="91"/>
    </row>
    <row r="217" spans="2:64">
      <c r="B217" s="91" t="str">
        <f t="shared" si="24"/>
        <v/>
      </c>
      <c r="D217" s="91" t="str">
        <f t="shared" si="25"/>
        <v/>
      </c>
      <c r="F217" s="91" t="str">
        <f t="shared" si="26"/>
        <v/>
      </c>
      <c r="H217" s="91" t="str">
        <f t="shared" si="27"/>
        <v/>
      </c>
      <c r="I217" s="92"/>
      <c r="J217" s="114" t="str">
        <f t="shared" si="28"/>
        <v/>
      </c>
      <c r="L217" s="91">
        <f>المعلمون!F219</f>
        <v>0</v>
      </c>
      <c r="M217" s="91">
        <f>المعلمون!AZ219</f>
        <v>0</v>
      </c>
      <c r="BE217" s="95" t="str">
        <f>IFERROR(VLOOKUP(ROWS(BE$2:$BE217),$BG$2:$BI$1001,3,0),"")</f>
        <v/>
      </c>
      <c r="BF217" s="95" t="str">
        <f>IFERROR(VLOOKUP(ROWS(BF$2:$BF217),$BG$2:$BI$1001,2,0),"")</f>
        <v/>
      </c>
      <c r="BG217" s="95">
        <f>IF(ISNUMBER(SEARCH("نعم",BJ217)),MAX($BG$1:BG216)+1,0)</f>
        <v>0</v>
      </c>
      <c r="BH217" s="95" t="str">
        <f t="shared" si="29"/>
        <v/>
      </c>
      <c r="BI217" s="95" t="str">
        <f t="shared" si="30"/>
        <v/>
      </c>
      <c r="BJ217" s="95" t="str">
        <f>IF(COUNTIF( BH$2:BH217, BH217 )=1,"نعم","كلا")</f>
        <v>كلا</v>
      </c>
      <c r="BL217" s="91"/>
    </row>
    <row r="218" spans="2:64">
      <c r="B218" s="91" t="str">
        <f t="shared" si="24"/>
        <v/>
      </c>
      <c r="D218" s="91" t="str">
        <f t="shared" si="25"/>
        <v/>
      </c>
      <c r="F218" s="91" t="str">
        <f t="shared" si="26"/>
        <v/>
      </c>
      <c r="H218" s="91" t="str">
        <f t="shared" si="27"/>
        <v/>
      </c>
      <c r="I218" s="92"/>
      <c r="J218" s="114" t="str">
        <f t="shared" si="28"/>
        <v/>
      </c>
      <c r="L218" s="91">
        <f>المعلمون!F220</f>
        <v>0</v>
      </c>
      <c r="M218" s="91">
        <f>المعلمون!AZ220</f>
        <v>0</v>
      </c>
      <c r="BE218" s="95" t="str">
        <f>IFERROR(VLOOKUP(ROWS(BE$2:$BE218),$BG$2:$BI$1001,3,0),"")</f>
        <v/>
      </c>
      <c r="BF218" s="95" t="str">
        <f>IFERROR(VLOOKUP(ROWS(BF$2:$BF218),$BG$2:$BI$1001,2,0),"")</f>
        <v/>
      </c>
      <c r="BG218" s="95">
        <f>IF(ISNUMBER(SEARCH("نعم",BJ218)),MAX($BG$1:BG217)+1,0)</f>
        <v>0</v>
      </c>
      <c r="BH218" s="95" t="str">
        <f t="shared" si="29"/>
        <v/>
      </c>
      <c r="BI218" s="95" t="str">
        <f t="shared" si="30"/>
        <v/>
      </c>
      <c r="BJ218" s="95" t="str">
        <f>IF(COUNTIF( BH$2:BH218, BH218 )=1,"نعم","كلا")</f>
        <v>كلا</v>
      </c>
      <c r="BL218" s="91"/>
    </row>
    <row r="219" spans="2:64">
      <c r="B219" s="91" t="str">
        <f t="shared" si="24"/>
        <v/>
      </c>
      <c r="D219" s="91" t="str">
        <f t="shared" si="25"/>
        <v/>
      </c>
      <c r="F219" s="91" t="str">
        <f t="shared" si="26"/>
        <v/>
      </c>
      <c r="H219" s="91" t="str">
        <f t="shared" si="27"/>
        <v/>
      </c>
      <c r="I219" s="92"/>
      <c r="J219" s="114" t="str">
        <f t="shared" si="28"/>
        <v/>
      </c>
      <c r="L219" s="91">
        <f>المعلمون!F221</f>
        <v>0</v>
      </c>
      <c r="M219" s="91">
        <f>المعلمون!AZ221</f>
        <v>0</v>
      </c>
      <c r="BE219" s="95" t="str">
        <f>IFERROR(VLOOKUP(ROWS(BE$2:$BE219),$BG$2:$BI$1001,3,0),"")</f>
        <v/>
      </c>
      <c r="BF219" s="95" t="str">
        <f>IFERROR(VLOOKUP(ROWS(BF$2:$BF219),$BG$2:$BI$1001,2,0),"")</f>
        <v/>
      </c>
      <c r="BG219" s="95">
        <f>IF(ISNUMBER(SEARCH("نعم",BJ219)),MAX($BG$1:BG218)+1,0)</f>
        <v>0</v>
      </c>
      <c r="BH219" s="95" t="str">
        <f t="shared" si="29"/>
        <v/>
      </c>
      <c r="BI219" s="95" t="str">
        <f t="shared" si="30"/>
        <v/>
      </c>
      <c r="BJ219" s="95" t="str">
        <f>IF(COUNTIF( BH$2:BH219, BH219 )=1,"نعم","كلا")</f>
        <v>كلا</v>
      </c>
      <c r="BL219" s="91"/>
    </row>
    <row r="220" spans="2:64">
      <c r="B220" s="91" t="str">
        <f t="shared" si="24"/>
        <v/>
      </c>
      <c r="D220" s="91" t="str">
        <f t="shared" si="25"/>
        <v/>
      </c>
      <c r="F220" s="91" t="str">
        <f t="shared" si="26"/>
        <v/>
      </c>
      <c r="H220" s="91" t="str">
        <f t="shared" si="27"/>
        <v/>
      </c>
      <c r="I220" s="92"/>
      <c r="J220" s="114" t="str">
        <f t="shared" si="28"/>
        <v/>
      </c>
      <c r="L220" s="91">
        <f>المعلمون!F222</f>
        <v>0</v>
      </c>
      <c r="M220" s="91">
        <f>المعلمون!AZ222</f>
        <v>0</v>
      </c>
      <c r="BE220" s="95" t="str">
        <f>IFERROR(VLOOKUP(ROWS(BE$2:$BE220),$BG$2:$BI$1001,3,0),"")</f>
        <v/>
      </c>
      <c r="BF220" s="95" t="str">
        <f>IFERROR(VLOOKUP(ROWS(BF$2:$BF220),$BG$2:$BI$1001,2,0),"")</f>
        <v/>
      </c>
      <c r="BG220" s="95">
        <f>IF(ISNUMBER(SEARCH("نعم",BJ220)),MAX($BG$1:BG219)+1,0)</f>
        <v>0</v>
      </c>
      <c r="BH220" s="95" t="str">
        <f t="shared" si="29"/>
        <v/>
      </c>
      <c r="BI220" s="95" t="str">
        <f t="shared" si="30"/>
        <v/>
      </c>
      <c r="BJ220" s="95" t="str">
        <f>IF(COUNTIF( BH$2:BH220, BH220 )=1,"نعم","كلا")</f>
        <v>كلا</v>
      </c>
      <c r="BL220" s="91"/>
    </row>
    <row r="221" spans="2:64">
      <c r="B221" s="91" t="str">
        <f t="shared" si="24"/>
        <v/>
      </c>
      <c r="D221" s="91" t="str">
        <f t="shared" si="25"/>
        <v/>
      </c>
      <c r="F221" s="91" t="str">
        <f t="shared" si="26"/>
        <v/>
      </c>
      <c r="H221" s="91" t="str">
        <f t="shared" si="27"/>
        <v/>
      </c>
      <c r="I221" s="92"/>
      <c r="J221" s="114" t="str">
        <f t="shared" si="28"/>
        <v/>
      </c>
      <c r="L221" s="91">
        <f>المعلمون!F223</f>
        <v>0</v>
      </c>
      <c r="M221" s="91">
        <f>المعلمون!AZ223</f>
        <v>0</v>
      </c>
      <c r="BE221" s="95" t="str">
        <f>IFERROR(VLOOKUP(ROWS(BE$2:$BE221),$BG$2:$BI$1001,3,0),"")</f>
        <v/>
      </c>
      <c r="BF221" s="95" t="str">
        <f>IFERROR(VLOOKUP(ROWS(BF$2:$BF221),$BG$2:$BI$1001,2,0),"")</f>
        <v/>
      </c>
      <c r="BG221" s="95">
        <f>IF(ISNUMBER(SEARCH("نعم",BJ221)),MAX($BG$1:BG220)+1,0)</f>
        <v>0</v>
      </c>
      <c r="BH221" s="95" t="str">
        <f t="shared" si="29"/>
        <v/>
      </c>
      <c r="BI221" s="95" t="str">
        <f t="shared" si="30"/>
        <v/>
      </c>
      <c r="BJ221" s="95" t="str">
        <f>IF(COUNTIF( BH$2:BH221, BH221 )=1,"نعم","كلا")</f>
        <v>كلا</v>
      </c>
      <c r="BL221" s="91"/>
    </row>
    <row r="222" spans="2:64">
      <c r="B222" s="91" t="str">
        <f t="shared" si="24"/>
        <v/>
      </c>
      <c r="D222" s="91" t="str">
        <f t="shared" si="25"/>
        <v/>
      </c>
      <c r="F222" s="91" t="str">
        <f t="shared" si="26"/>
        <v/>
      </c>
      <c r="H222" s="91" t="str">
        <f t="shared" si="27"/>
        <v/>
      </c>
      <c r="I222" s="92"/>
      <c r="J222" s="114" t="str">
        <f t="shared" si="28"/>
        <v/>
      </c>
      <c r="L222" s="91">
        <f>المعلمون!F224</f>
        <v>0</v>
      </c>
      <c r="M222" s="91">
        <f>المعلمون!AZ224</f>
        <v>0</v>
      </c>
      <c r="BE222" s="95" t="str">
        <f>IFERROR(VLOOKUP(ROWS(BE$2:$BE222),$BG$2:$BI$1001,3,0),"")</f>
        <v/>
      </c>
      <c r="BF222" s="95" t="str">
        <f>IFERROR(VLOOKUP(ROWS(BF$2:$BF222),$BG$2:$BI$1001,2,0),"")</f>
        <v/>
      </c>
      <c r="BG222" s="95">
        <f>IF(ISNUMBER(SEARCH("نعم",BJ222)),MAX($BG$1:BG221)+1,0)</f>
        <v>0</v>
      </c>
      <c r="BH222" s="95" t="str">
        <f t="shared" si="29"/>
        <v/>
      </c>
      <c r="BI222" s="95" t="str">
        <f t="shared" si="30"/>
        <v/>
      </c>
      <c r="BJ222" s="95" t="str">
        <f>IF(COUNTIF( BH$2:BH222, BH222 )=1,"نعم","كلا")</f>
        <v>كلا</v>
      </c>
      <c r="BL222" s="91"/>
    </row>
    <row r="223" spans="2:64">
      <c r="B223" s="91" t="str">
        <f t="shared" si="24"/>
        <v/>
      </c>
      <c r="D223" s="91" t="str">
        <f t="shared" si="25"/>
        <v/>
      </c>
      <c r="F223" s="91" t="str">
        <f t="shared" si="26"/>
        <v/>
      </c>
      <c r="H223" s="91" t="str">
        <f t="shared" si="27"/>
        <v/>
      </c>
      <c r="I223" s="92"/>
      <c r="J223" s="114" t="str">
        <f t="shared" si="28"/>
        <v/>
      </c>
      <c r="L223" s="91">
        <f>المعلمون!F225</f>
        <v>0</v>
      </c>
      <c r="M223" s="91">
        <f>المعلمون!AZ225</f>
        <v>0</v>
      </c>
      <c r="BE223" s="95" t="str">
        <f>IFERROR(VLOOKUP(ROWS(BE$2:$BE223),$BG$2:$BI$1001,3,0),"")</f>
        <v/>
      </c>
      <c r="BF223" s="95" t="str">
        <f>IFERROR(VLOOKUP(ROWS(BF$2:$BF223),$BG$2:$BI$1001,2,0),"")</f>
        <v/>
      </c>
      <c r="BG223" s="95">
        <f>IF(ISNUMBER(SEARCH("نعم",BJ223)),MAX($BG$1:BG222)+1,0)</f>
        <v>0</v>
      </c>
      <c r="BH223" s="95" t="str">
        <f t="shared" si="29"/>
        <v/>
      </c>
      <c r="BI223" s="95" t="str">
        <f t="shared" si="30"/>
        <v/>
      </c>
      <c r="BJ223" s="95" t="str">
        <f>IF(COUNTIF( BH$2:BH223, BH223 )=1,"نعم","كلا")</f>
        <v>كلا</v>
      </c>
      <c r="BL223" s="91"/>
    </row>
    <row r="224" spans="2:64">
      <c r="B224" s="91" t="str">
        <f t="shared" si="24"/>
        <v/>
      </c>
      <c r="D224" s="91" t="str">
        <f t="shared" si="25"/>
        <v/>
      </c>
      <c r="F224" s="91" t="str">
        <f t="shared" si="26"/>
        <v/>
      </c>
      <c r="H224" s="91" t="str">
        <f t="shared" si="27"/>
        <v/>
      </c>
      <c r="I224" s="92"/>
      <c r="J224" s="114" t="str">
        <f t="shared" si="28"/>
        <v/>
      </c>
      <c r="L224" s="91">
        <f>المعلمون!F226</f>
        <v>0</v>
      </c>
      <c r="M224" s="91">
        <f>المعلمون!AZ226</f>
        <v>0</v>
      </c>
      <c r="BE224" s="95" t="str">
        <f>IFERROR(VLOOKUP(ROWS(BE$2:$BE224),$BG$2:$BI$1001,3,0),"")</f>
        <v/>
      </c>
      <c r="BF224" s="95" t="str">
        <f>IFERROR(VLOOKUP(ROWS(BF$2:$BF224),$BG$2:$BI$1001,2,0),"")</f>
        <v/>
      </c>
      <c r="BG224" s="95">
        <f>IF(ISNUMBER(SEARCH("نعم",BJ224)),MAX($BG$1:BG223)+1,0)</f>
        <v>0</v>
      </c>
      <c r="BH224" s="95" t="str">
        <f t="shared" si="29"/>
        <v/>
      </c>
      <c r="BI224" s="95" t="str">
        <f t="shared" si="30"/>
        <v/>
      </c>
      <c r="BJ224" s="95" t="str">
        <f>IF(COUNTIF( BH$2:BH224, BH224 )=1,"نعم","كلا")</f>
        <v>كلا</v>
      </c>
      <c r="BL224" s="91"/>
    </row>
    <row r="225" spans="2:64">
      <c r="B225" s="91" t="str">
        <f t="shared" si="24"/>
        <v/>
      </c>
      <c r="D225" s="91" t="str">
        <f t="shared" si="25"/>
        <v/>
      </c>
      <c r="F225" s="91" t="str">
        <f t="shared" si="26"/>
        <v/>
      </c>
      <c r="H225" s="91" t="str">
        <f t="shared" si="27"/>
        <v/>
      </c>
      <c r="I225" s="92"/>
      <c r="J225" s="114" t="str">
        <f t="shared" si="28"/>
        <v/>
      </c>
      <c r="L225" s="91">
        <f>المعلمون!F227</f>
        <v>0</v>
      </c>
      <c r="M225" s="91">
        <f>المعلمون!AZ227</f>
        <v>0</v>
      </c>
      <c r="BE225" s="95" t="str">
        <f>IFERROR(VLOOKUP(ROWS(BE$2:$BE225),$BG$2:$BI$1001,3,0),"")</f>
        <v/>
      </c>
      <c r="BF225" s="95" t="str">
        <f>IFERROR(VLOOKUP(ROWS(BF$2:$BF225),$BG$2:$BI$1001,2,0),"")</f>
        <v/>
      </c>
      <c r="BG225" s="95">
        <f>IF(ISNUMBER(SEARCH("نعم",BJ225)),MAX($BG$1:BG224)+1,0)</f>
        <v>0</v>
      </c>
      <c r="BH225" s="95" t="str">
        <f t="shared" si="29"/>
        <v/>
      </c>
      <c r="BI225" s="95" t="str">
        <f t="shared" si="30"/>
        <v/>
      </c>
      <c r="BJ225" s="95" t="str">
        <f>IF(COUNTIF( BH$2:BH225, BH225 )=1,"نعم","كلا")</f>
        <v>كلا</v>
      </c>
      <c r="BL225" s="91"/>
    </row>
    <row r="226" spans="2:64">
      <c r="B226" s="91" t="str">
        <f t="shared" si="24"/>
        <v/>
      </c>
      <c r="D226" s="91" t="str">
        <f t="shared" si="25"/>
        <v/>
      </c>
      <c r="F226" s="91" t="str">
        <f t="shared" si="26"/>
        <v/>
      </c>
      <c r="H226" s="91" t="str">
        <f t="shared" si="27"/>
        <v/>
      </c>
      <c r="I226" s="92"/>
      <c r="J226" s="114" t="str">
        <f t="shared" si="28"/>
        <v/>
      </c>
      <c r="L226" s="91">
        <f>المعلمون!F228</f>
        <v>0</v>
      </c>
      <c r="M226" s="91">
        <f>المعلمون!AZ228</f>
        <v>0</v>
      </c>
      <c r="BE226" s="95" t="str">
        <f>IFERROR(VLOOKUP(ROWS(BE$2:$BE226),$BG$2:$BI$1001,3,0),"")</f>
        <v/>
      </c>
      <c r="BF226" s="95" t="str">
        <f>IFERROR(VLOOKUP(ROWS(BF$2:$BF226),$BG$2:$BI$1001,2,0),"")</f>
        <v/>
      </c>
      <c r="BG226" s="95">
        <f>IF(ISNUMBER(SEARCH("نعم",BJ226)),MAX($BG$1:BG225)+1,0)</f>
        <v>0</v>
      </c>
      <c r="BH226" s="95" t="str">
        <f t="shared" si="29"/>
        <v/>
      </c>
      <c r="BI226" s="95" t="str">
        <f t="shared" si="30"/>
        <v/>
      </c>
      <c r="BJ226" s="95" t="str">
        <f>IF(COUNTIF( BH$2:BH226, BH226 )=1,"نعم","كلا")</f>
        <v>كلا</v>
      </c>
      <c r="BL226" s="91"/>
    </row>
    <row r="227" spans="2:64">
      <c r="B227" s="91" t="str">
        <f t="shared" si="24"/>
        <v/>
      </c>
      <c r="D227" s="91" t="str">
        <f t="shared" si="25"/>
        <v/>
      </c>
      <c r="F227" s="91" t="str">
        <f t="shared" si="26"/>
        <v/>
      </c>
      <c r="H227" s="91" t="str">
        <f t="shared" si="27"/>
        <v/>
      </c>
      <c r="I227" s="92"/>
      <c r="J227" s="114" t="str">
        <f t="shared" si="28"/>
        <v/>
      </c>
      <c r="L227" s="91">
        <f>المعلمون!F229</f>
        <v>0</v>
      </c>
      <c r="M227" s="91">
        <f>المعلمون!AZ229</f>
        <v>0</v>
      </c>
      <c r="BE227" s="95" t="str">
        <f>IFERROR(VLOOKUP(ROWS(BE$2:$BE227),$BG$2:$BI$1001,3,0),"")</f>
        <v/>
      </c>
      <c r="BF227" s="95" t="str">
        <f>IFERROR(VLOOKUP(ROWS(BF$2:$BF227),$BG$2:$BI$1001,2,0),"")</f>
        <v/>
      </c>
      <c r="BG227" s="95">
        <f>IF(ISNUMBER(SEARCH("نعم",BJ227)),MAX($BG$1:BG226)+1,0)</f>
        <v>0</v>
      </c>
      <c r="BH227" s="95" t="str">
        <f t="shared" si="29"/>
        <v/>
      </c>
      <c r="BI227" s="95" t="str">
        <f t="shared" si="30"/>
        <v/>
      </c>
      <c r="BJ227" s="95" t="str">
        <f>IF(COUNTIF( BH$2:BH227, BH227 )=1,"نعم","كلا")</f>
        <v>كلا</v>
      </c>
      <c r="BL227" s="91"/>
    </row>
    <row r="228" spans="2:64">
      <c r="B228" s="91" t="str">
        <f t="shared" si="24"/>
        <v/>
      </c>
      <c r="D228" s="91" t="str">
        <f t="shared" si="25"/>
        <v/>
      </c>
      <c r="F228" s="91" t="str">
        <f t="shared" si="26"/>
        <v/>
      </c>
      <c r="H228" s="91" t="str">
        <f t="shared" si="27"/>
        <v/>
      </c>
      <c r="I228" s="92"/>
      <c r="J228" s="114" t="str">
        <f t="shared" si="28"/>
        <v/>
      </c>
      <c r="L228" s="91">
        <f>المعلمون!F230</f>
        <v>0</v>
      </c>
      <c r="M228" s="91">
        <f>المعلمون!AZ230</f>
        <v>0</v>
      </c>
      <c r="BE228" s="95" t="str">
        <f>IFERROR(VLOOKUP(ROWS(BE$2:$BE228),$BG$2:$BI$1001,3,0),"")</f>
        <v/>
      </c>
      <c r="BF228" s="95" t="str">
        <f>IFERROR(VLOOKUP(ROWS(BF$2:$BF228),$BG$2:$BI$1001,2,0),"")</f>
        <v/>
      </c>
      <c r="BG228" s="95">
        <f>IF(ISNUMBER(SEARCH("نعم",BJ228)),MAX($BG$1:BG227)+1,0)</f>
        <v>0</v>
      </c>
      <c r="BH228" s="95" t="str">
        <f t="shared" si="29"/>
        <v/>
      </c>
      <c r="BI228" s="95" t="str">
        <f t="shared" si="30"/>
        <v/>
      </c>
      <c r="BJ228" s="95" t="str">
        <f>IF(COUNTIF( BH$2:BH228, BH228 )=1,"نعم","كلا")</f>
        <v>كلا</v>
      </c>
      <c r="BL228" s="91"/>
    </row>
    <row r="229" spans="2:64">
      <c r="B229" s="91" t="str">
        <f t="shared" si="24"/>
        <v/>
      </c>
      <c r="D229" s="91" t="str">
        <f t="shared" si="25"/>
        <v/>
      </c>
      <c r="F229" s="91" t="str">
        <f t="shared" si="26"/>
        <v/>
      </c>
      <c r="H229" s="91" t="str">
        <f t="shared" si="27"/>
        <v/>
      </c>
      <c r="I229" s="92"/>
      <c r="J229" s="114" t="str">
        <f t="shared" si="28"/>
        <v/>
      </c>
      <c r="L229" s="91">
        <f>المعلمون!F231</f>
        <v>0</v>
      </c>
      <c r="M229" s="91">
        <f>المعلمون!AZ231</f>
        <v>0</v>
      </c>
      <c r="BE229" s="95" t="str">
        <f>IFERROR(VLOOKUP(ROWS(BE$2:$BE229),$BG$2:$BI$1001,3,0),"")</f>
        <v/>
      </c>
      <c r="BF229" s="95" t="str">
        <f>IFERROR(VLOOKUP(ROWS(BF$2:$BF229),$BG$2:$BI$1001,2,0),"")</f>
        <v/>
      </c>
      <c r="BG229" s="95">
        <f>IF(ISNUMBER(SEARCH("نعم",BJ229)),MAX($BG$1:BG228)+1,0)</f>
        <v>0</v>
      </c>
      <c r="BH229" s="95" t="str">
        <f t="shared" si="29"/>
        <v/>
      </c>
      <c r="BI229" s="95" t="str">
        <f t="shared" si="30"/>
        <v/>
      </c>
      <c r="BJ229" s="95" t="str">
        <f>IF(COUNTIF( BH$2:BH229, BH229 )=1,"نعم","كلا")</f>
        <v>كلا</v>
      </c>
      <c r="BL229" s="91"/>
    </row>
    <row r="230" spans="2:64">
      <c r="B230" s="91" t="str">
        <f t="shared" si="24"/>
        <v/>
      </c>
      <c r="D230" s="91" t="str">
        <f t="shared" si="25"/>
        <v/>
      </c>
      <c r="F230" s="91" t="str">
        <f t="shared" si="26"/>
        <v/>
      </c>
      <c r="H230" s="91" t="str">
        <f t="shared" si="27"/>
        <v/>
      </c>
      <c r="I230" s="92"/>
      <c r="J230" s="114" t="str">
        <f t="shared" si="28"/>
        <v/>
      </c>
      <c r="L230" s="91">
        <f>المعلمون!F232</f>
        <v>0</v>
      </c>
      <c r="M230" s="91">
        <f>المعلمون!AZ232</f>
        <v>0</v>
      </c>
      <c r="BE230" s="95" t="str">
        <f>IFERROR(VLOOKUP(ROWS(BE$2:$BE230),$BG$2:$BI$1001,3,0),"")</f>
        <v/>
      </c>
      <c r="BF230" s="95" t="str">
        <f>IFERROR(VLOOKUP(ROWS(BF$2:$BF230),$BG$2:$BI$1001,2,0),"")</f>
        <v/>
      </c>
      <c r="BG230" s="95">
        <f>IF(ISNUMBER(SEARCH("نعم",BJ230)),MAX($BG$1:BG229)+1,0)</f>
        <v>0</v>
      </c>
      <c r="BH230" s="95" t="str">
        <f t="shared" si="29"/>
        <v/>
      </c>
      <c r="BI230" s="95" t="str">
        <f t="shared" si="30"/>
        <v/>
      </c>
      <c r="BJ230" s="95" t="str">
        <f>IF(COUNTIF( BH$2:BH230, BH230 )=1,"نعم","كلا")</f>
        <v>كلا</v>
      </c>
      <c r="BL230" s="91"/>
    </row>
    <row r="231" spans="2:64">
      <c r="B231" s="91" t="str">
        <f t="shared" si="24"/>
        <v/>
      </c>
      <c r="D231" s="91" t="str">
        <f t="shared" si="25"/>
        <v/>
      </c>
      <c r="F231" s="91" t="str">
        <f t="shared" si="26"/>
        <v/>
      </c>
      <c r="H231" s="91" t="str">
        <f t="shared" si="27"/>
        <v/>
      </c>
      <c r="I231" s="92"/>
      <c r="J231" s="114" t="str">
        <f t="shared" si="28"/>
        <v/>
      </c>
      <c r="L231" s="91">
        <f>المعلمون!F233</f>
        <v>0</v>
      </c>
      <c r="M231" s="91">
        <f>المعلمون!AZ233</f>
        <v>0</v>
      </c>
      <c r="BE231" s="95" t="str">
        <f>IFERROR(VLOOKUP(ROWS(BE$2:$BE231),$BG$2:$BI$1001,3,0),"")</f>
        <v/>
      </c>
      <c r="BF231" s="95" t="str">
        <f>IFERROR(VLOOKUP(ROWS(BF$2:$BF231),$BG$2:$BI$1001,2,0),"")</f>
        <v/>
      </c>
      <c r="BG231" s="95">
        <f>IF(ISNUMBER(SEARCH("نعم",BJ231)),MAX($BG$1:BG230)+1,0)</f>
        <v>0</v>
      </c>
      <c r="BH231" s="95" t="str">
        <f t="shared" si="29"/>
        <v/>
      </c>
      <c r="BI231" s="95" t="str">
        <f t="shared" si="30"/>
        <v/>
      </c>
      <c r="BJ231" s="95" t="str">
        <f>IF(COUNTIF( BH$2:BH231, BH231 )=1,"نعم","كلا")</f>
        <v>كلا</v>
      </c>
      <c r="BL231" s="91"/>
    </row>
    <row r="232" spans="2:64">
      <c r="B232" s="91" t="str">
        <f t="shared" si="24"/>
        <v/>
      </c>
      <c r="D232" s="91" t="str">
        <f t="shared" si="25"/>
        <v/>
      </c>
      <c r="F232" s="91" t="str">
        <f t="shared" si="26"/>
        <v/>
      </c>
      <c r="H232" s="91" t="str">
        <f t="shared" si="27"/>
        <v/>
      </c>
      <c r="I232" s="92"/>
      <c r="J232" s="114" t="str">
        <f t="shared" si="28"/>
        <v/>
      </c>
      <c r="L232" s="91">
        <f>المعلمون!F234</f>
        <v>0</v>
      </c>
      <c r="M232" s="91">
        <f>المعلمون!AZ234</f>
        <v>0</v>
      </c>
      <c r="BE232" s="95" t="str">
        <f>IFERROR(VLOOKUP(ROWS(BE$2:$BE232),$BG$2:$BI$1001,3,0),"")</f>
        <v/>
      </c>
      <c r="BF232" s="95" t="str">
        <f>IFERROR(VLOOKUP(ROWS(BF$2:$BF232),$BG$2:$BI$1001,2,0),"")</f>
        <v/>
      </c>
      <c r="BG232" s="95">
        <f>IF(ISNUMBER(SEARCH("نعم",BJ232)),MAX($BG$1:BG231)+1,0)</f>
        <v>0</v>
      </c>
      <c r="BH232" s="95" t="str">
        <f t="shared" si="29"/>
        <v/>
      </c>
      <c r="BI232" s="95" t="str">
        <f t="shared" si="30"/>
        <v/>
      </c>
      <c r="BJ232" s="95" t="str">
        <f>IF(COUNTIF( BH$2:BH232, BH232 )=1,"نعم","كلا")</f>
        <v>كلا</v>
      </c>
      <c r="BL232" s="91"/>
    </row>
    <row r="233" spans="2:64">
      <c r="B233" s="91" t="str">
        <f t="shared" si="24"/>
        <v/>
      </c>
      <c r="D233" s="91" t="str">
        <f t="shared" si="25"/>
        <v/>
      </c>
      <c r="F233" s="91" t="str">
        <f t="shared" si="26"/>
        <v/>
      </c>
      <c r="H233" s="91" t="str">
        <f t="shared" si="27"/>
        <v/>
      </c>
      <c r="I233" s="92"/>
      <c r="J233" s="114" t="str">
        <f t="shared" si="28"/>
        <v/>
      </c>
      <c r="L233" s="91">
        <f>المعلمون!F235</f>
        <v>0</v>
      </c>
      <c r="M233" s="91">
        <f>المعلمون!AZ235</f>
        <v>0</v>
      </c>
      <c r="BE233" s="95" t="str">
        <f>IFERROR(VLOOKUP(ROWS(BE$2:$BE233),$BG$2:$BI$1001,3,0),"")</f>
        <v/>
      </c>
      <c r="BF233" s="95" t="str">
        <f>IFERROR(VLOOKUP(ROWS(BF$2:$BF233),$BG$2:$BI$1001,2,0),"")</f>
        <v/>
      </c>
      <c r="BG233" s="95">
        <f>IF(ISNUMBER(SEARCH("نعم",BJ233)),MAX($BG$1:BG232)+1,0)</f>
        <v>0</v>
      </c>
      <c r="BH233" s="95" t="str">
        <f t="shared" si="29"/>
        <v/>
      </c>
      <c r="BI233" s="95" t="str">
        <f t="shared" si="30"/>
        <v/>
      </c>
      <c r="BJ233" s="95" t="str">
        <f>IF(COUNTIF( BH$2:BH233, BH233 )=1,"نعم","كلا")</f>
        <v>كلا</v>
      </c>
      <c r="BL233" s="91"/>
    </row>
    <row r="234" spans="2:64">
      <c r="B234" s="91" t="str">
        <f t="shared" si="24"/>
        <v/>
      </c>
      <c r="D234" s="91" t="str">
        <f t="shared" si="25"/>
        <v/>
      </c>
      <c r="F234" s="91" t="str">
        <f t="shared" si="26"/>
        <v/>
      </c>
      <c r="H234" s="91" t="str">
        <f t="shared" si="27"/>
        <v/>
      </c>
      <c r="I234" s="92"/>
      <c r="J234" s="114" t="str">
        <f t="shared" si="28"/>
        <v/>
      </c>
      <c r="L234" s="91">
        <f>المعلمون!F236</f>
        <v>0</v>
      </c>
      <c r="M234" s="91">
        <f>المعلمون!AZ236</f>
        <v>0</v>
      </c>
      <c r="BE234" s="95" t="str">
        <f>IFERROR(VLOOKUP(ROWS(BE$2:$BE234),$BG$2:$BI$1001,3,0),"")</f>
        <v/>
      </c>
      <c r="BF234" s="95" t="str">
        <f>IFERROR(VLOOKUP(ROWS(BF$2:$BF234),$BG$2:$BI$1001,2,0),"")</f>
        <v/>
      </c>
      <c r="BG234" s="95">
        <f>IF(ISNUMBER(SEARCH("نعم",BJ234)),MAX($BG$1:BG233)+1,0)</f>
        <v>0</v>
      </c>
      <c r="BH234" s="95" t="str">
        <f t="shared" si="29"/>
        <v/>
      </c>
      <c r="BI234" s="95" t="str">
        <f t="shared" si="30"/>
        <v/>
      </c>
      <c r="BJ234" s="95" t="str">
        <f>IF(COUNTIF( BH$2:BH234, BH234 )=1,"نعم","كلا")</f>
        <v>كلا</v>
      </c>
      <c r="BL234" s="91"/>
    </row>
    <row r="235" spans="2:64">
      <c r="B235" s="91" t="str">
        <f t="shared" si="24"/>
        <v/>
      </c>
      <c r="D235" s="91" t="str">
        <f t="shared" si="25"/>
        <v/>
      </c>
      <c r="F235" s="91" t="str">
        <f t="shared" si="26"/>
        <v/>
      </c>
      <c r="H235" s="91" t="str">
        <f t="shared" si="27"/>
        <v/>
      </c>
      <c r="I235" s="92"/>
      <c r="J235" s="114" t="str">
        <f t="shared" si="28"/>
        <v/>
      </c>
      <c r="L235" s="91">
        <f>المعلمون!F237</f>
        <v>0</v>
      </c>
      <c r="M235" s="91">
        <f>المعلمون!AZ237</f>
        <v>0</v>
      </c>
      <c r="BE235" s="95" t="str">
        <f>IFERROR(VLOOKUP(ROWS(BE$2:$BE235),$BG$2:$BI$1001,3,0),"")</f>
        <v/>
      </c>
      <c r="BF235" s="95" t="str">
        <f>IFERROR(VLOOKUP(ROWS(BF$2:$BF235),$BG$2:$BI$1001,2,0),"")</f>
        <v/>
      </c>
      <c r="BG235" s="95">
        <f>IF(ISNUMBER(SEARCH("نعم",BJ235)),MAX($BG$1:BG234)+1,0)</f>
        <v>0</v>
      </c>
      <c r="BH235" s="95" t="str">
        <f t="shared" si="29"/>
        <v/>
      </c>
      <c r="BI235" s="95" t="str">
        <f t="shared" si="30"/>
        <v/>
      </c>
      <c r="BJ235" s="95" t="str">
        <f>IF(COUNTIF( BH$2:BH235, BH235 )=1,"نعم","كلا")</f>
        <v>كلا</v>
      </c>
      <c r="BL235" s="91"/>
    </row>
    <row r="236" spans="2:64">
      <c r="B236" s="91" t="str">
        <f t="shared" si="24"/>
        <v/>
      </c>
      <c r="D236" s="91" t="str">
        <f t="shared" si="25"/>
        <v/>
      </c>
      <c r="F236" s="91" t="str">
        <f t="shared" si="26"/>
        <v/>
      </c>
      <c r="H236" s="91" t="str">
        <f t="shared" si="27"/>
        <v/>
      </c>
      <c r="I236" s="92"/>
      <c r="J236" s="114" t="str">
        <f t="shared" si="28"/>
        <v/>
      </c>
      <c r="L236" s="91">
        <f>المعلمون!F238</f>
        <v>0</v>
      </c>
      <c r="M236" s="91">
        <f>المعلمون!AZ238</f>
        <v>0</v>
      </c>
      <c r="BE236" s="95" t="str">
        <f>IFERROR(VLOOKUP(ROWS(BE$2:$BE236),$BG$2:$BI$1001,3,0),"")</f>
        <v/>
      </c>
      <c r="BF236" s="95" t="str">
        <f>IFERROR(VLOOKUP(ROWS(BF$2:$BF236),$BG$2:$BI$1001,2,0),"")</f>
        <v/>
      </c>
      <c r="BG236" s="95">
        <f>IF(ISNUMBER(SEARCH("نعم",BJ236)),MAX($BG$1:BG235)+1,0)</f>
        <v>0</v>
      </c>
      <c r="BH236" s="95" t="str">
        <f t="shared" si="29"/>
        <v/>
      </c>
      <c r="BI236" s="95" t="str">
        <f t="shared" si="30"/>
        <v/>
      </c>
      <c r="BJ236" s="95" t="str">
        <f>IF(COUNTIF( BH$2:BH236, BH236 )=1,"نعم","كلا")</f>
        <v>كلا</v>
      </c>
      <c r="BL236" s="91"/>
    </row>
    <row r="237" spans="2:64">
      <c r="B237" s="91" t="str">
        <f t="shared" si="24"/>
        <v/>
      </c>
      <c r="D237" s="91" t="str">
        <f t="shared" si="25"/>
        <v/>
      </c>
      <c r="F237" s="91" t="str">
        <f t="shared" si="26"/>
        <v/>
      </c>
      <c r="H237" s="91" t="str">
        <f t="shared" si="27"/>
        <v/>
      </c>
      <c r="I237" s="92"/>
      <c r="J237" s="114" t="str">
        <f t="shared" si="28"/>
        <v/>
      </c>
      <c r="L237" s="91">
        <f>المعلمون!F239</f>
        <v>0</v>
      </c>
      <c r="M237" s="91">
        <f>المعلمون!AZ239</f>
        <v>0</v>
      </c>
      <c r="BE237" s="95" t="str">
        <f>IFERROR(VLOOKUP(ROWS(BE$2:$BE237),$BG$2:$BI$1001,3,0),"")</f>
        <v/>
      </c>
      <c r="BF237" s="95" t="str">
        <f>IFERROR(VLOOKUP(ROWS(BF$2:$BF237),$BG$2:$BI$1001,2,0),"")</f>
        <v/>
      </c>
      <c r="BG237" s="95">
        <f>IF(ISNUMBER(SEARCH("نعم",BJ237)),MAX($BG$1:BG236)+1,0)</f>
        <v>0</v>
      </c>
      <c r="BH237" s="95" t="str">
        <f t="shared" si="29"/>
        <v/>
      </c>
      <c r="BI237" s="95" t="str">
        <f t="shared" si="30"/>
        <v/>
      </c>
      <c r="BJ237" s="95" t="str">
        <f>IF(COUNTIF( BH$2:BH237, BH237 )=1,"نعم","كلا")</f>
        <v>كلا</v>
      </c>
      <c r="BL237" s="91"/>
    </row>
    <row r="238" spans="2:64">
      <c r="B238" s="91" t="str">
        <f t="shared" si="24"/>
        <v/>
      </c>
      <c r="D238" s="91" t="str">
        <f t="shared" si="25"/>
        <v/>
      </c>
      <c r="F238" s="91" t="str">
        <f t="shared" si="26"/>
        <v/>
      </c>
      <c r="H238" s="91" t="str">
        <f t="shared" si="27"/>
        <v/>
      </c>
      <c r="I238" s="92"/>
      <c r="J238" s="114" t="str">
        <f t="shared" si="28"/>
        <v/>
      </c>
      <c r="L238" s="91">
        <f>المعلمون!F240</f>
        <v>0</v>
      </c>
      <c r="M238" s="91">
        <f>المعلمون!AZ240</f>
        <v>0</v>
      </c>
      <c r="BE238" s="95" t="str">
        <f>IFERROR(VLOOKUP(ROWS(BE$2:$BE238),$BG$2:$BI$1001,3,0),"")</f>
        <v/>
      </c>
      <c r="BF238" s="95" t="str">
        <f>IFERROR(VLOOKUP(ROWS(BF$2:$BF238),$BG$2:$BI$1001,2,0),"")</f>
        <v/>
      </c>
      <c r="BG238" s="95">
        <f>IF(ISNUMBER(SEARCH("نعم",BJ238)),MAX($BG$1:BG237)+1,0)</f>
        <v>0</v>
      </c>
      <c r="BH238" s="95" t="str">
        <f t="shared" si="29"/>
        <v/>
      </c>
      <c r="BI238" s="95" t="str">
        <f t="shared" si="30"/>
        <v/>
      </c>
      <c r="BJ238" s="95" t="str">
        <f>IF(COUNTIF( BH$2:BH238, BH238 )=1,"نعم","كلا")</f>
        <v>كلا</v>
      </c>
      <c r="BL238" s="91"/>
    </row>
    <row r="239" spans="2:64">
      <c r="B239" s="91" t="str">
        <f t="shared" si="24"/>
        <v/>
      </c>
      <c r="D239" s="91" t="str">
        <f t="shared" si="25"/>
        <v/>
      </c>
      <c r="F239" s="91" t="str">
        <f t="shared" si="26"/>
        <v/>
      </c>
      <c r="H239" s="91" t="str">
        <f t="shared" si="27"/>
        <v/>
      </c>
      <c r="I239" s="92"/>
      <c r="J239" s="114" t="str">
        <f t="shared" si="28"/>
        <v/>
      </c>
      <c r="L239" s="91">
        <f>المعلمون!F241</f>
        <v>0</v>
      </c>
      <c r="M239" s="91">
        <f>المعلمون!AZ241</f>
        <v>0</v>
      </c>
      <c r="BE239" s="95" t="str">
        <f>IFERROR(VLOOKUP(ROWS(BE$2:$BE239),$BG$2:$BI$1001,3,0),"")</f>
        <v/>
      </c>
      <c r="BF239" s="95" t="str">
        <f>IFERROR(VLOOKUP(ROWS(BF$2:$BF239),$BG$2:$BI$1001,2,0),"")</f>
        <v/>
      </c>
      <c r="BG239" s="95">
        <f>IF(ISNUMBER(SEARCH("نعم",BJ239)),MAX($BG$1:BG238)+1,0)</f>
        <v>0</v>
      </c>
      <c r="BH239" s="95" t="str">
        <f t="shared" si="29"/>
        <v/>
      </c>
      <c r="BI239" s="95" t="str">
        <f t="shared" si="30"/>
        <v/>
      </c>
      <c r="BJ239" s="95" t="str">
        <f>IF(COUNTIF( BH$2:BH239, BH239 )=1,"نعم","كلا")</f>
        <v>كلا</v>
      </c>
      <c r="BL239" s="91"/>
    </row>
    <row r="240" spans="2:64">
      <c r="B240" s="91" t="str">
        <f t="shared" si="24"/>
        <v/>
      </c>
      <c r="D240" s="91" t="str">
        <f t="shared" si="25"/>
        <v/>
      </c>
      <c r="F240" s="91" t="str">
        <f t="shared" si="26"/>
        <v/>
      </c>
      <c r="H240" s="91" t="str">
        <f t="shared" si="27"/>
        <v/>
      </c>
      <c r="I240" s="92"/>
      <c r="J240" s="114" t="str">
        <f t="shared" si="28"/>
        <v/>
      </c>
      <c r="L240" s="91">
        <f>المعلمون!F242</f>
        <v>0</v>
      </c>
      <c r="M240" s="91">
        <f>المعلمون!AZ242</f>
        <v>0</v>
      </c>
      <c r="BE240" s="95" t="str">
        <f>IFERROR(VLOOKUP(ROWS(BE$2:$BE240),$BG$2:$BI$1001,3,0),"")</f>
        <v/>
      </c>
      <c r="BF240" s="95" t="str">
        <f>IFERROR(VLOOKUP(ROWS(BF$2:$BF240),$BG$2:$BI$1001,2,0),"")</f>
        <v/>
      </c>
      <c r="BG240" s="95">
        <f>IF(ISNUMBER(SEARCH("نعم",BJ240)),MAX($BG$1:BG239)+1,0)</f>
        <v>0</v>
      </c>
      <c r="BH240" s="95" t="str">
        <f t="shared" si="29"/>
        <v/>
      </c>
      <c r="BI240" s="95" t="str">
        <f t="shared" si="30"/>
        <v/>
      </c>
      <c r="BJ240" s="95" t="str">
        <f>IF(COUNTIF( BH$2:BH240, BH240 )=1,"نعم","كلا")</f>
        <v>كلا</v>
      </c>
      <c r="BL240" s="91"/>
    </row>
    <row r="241" spans="2:64">
      <c r="B241" s="91" t="str">
        <f t="shared" si="24"/>
        <v/>
      </c>
      <c r="D241" s="91" t="str">
        <f t="shared" si="25"/>
        <v/>
      </c>
      <c r="F241" s="91" t="str">
        <f t="shared" si="26"/>
        <v/>
      </c>
      <c r="H241" s="91" t="str">
        <f t="shared" si="27"/>
        <v/>
      </c>
      <c r="I241" s="92"/>
      <c r="J241" s="114" t="str">
        <f t="shared" si="28"/>
        <v/>
      </c>
      <c r="L241" s="91">
        <f>المعلمون!F243</f>
        <v>0</v>
      </c>
      <c r="M241" s="91">
        <f>المعلمون!AZ243</f>
        <v>0</v>
      </c>
      <c r="BE241" s="95" t="str">
        <f>IFERROR(VLOOKUP(ROWS(BE$2:$BE241),$BG$2:$BI$1001,3,0),"")</f>
        <v/>
      </c>
      <c r="BF241" s="95" t="str">
        <f>IFERROR(VLOOKUP(ROWS(BF$2:$BF241),$BG$2:$BI$1001,2,0),"")</f>
        <v/>
      </c>
      <c r="BG241" s="95">
        <f>IF(ISNUMBER(SEARCH("نعم",BJ241)),MAX($BG$1:BG240)+1,0)</f>
        <v>0</v>
      </c>
      <c r="BH241" s="95" t="str">
        <f t="shared" si="29"/>
        <v/>
      </c>
      <c r="BI241" s="95" t="str">
        <f t="shared" si="30"/>
        <v/>
      </c>
      <c r="BJ241" s="95" t="str">
        <f>IF(COUNTIF( BH$2:BH241, BH241 )=1,"نعم","كلا")</f>
        <v>كلا</v>
      </c>
      <c r="BL241" s="91"/>
    </row>
    <row r="242" spans="2:64">
      <c r="B242" s="91" t="str">
        <f t="shared" si="24"/>
        <v/>
      </c>
      <c r="D242" s="91" t="str">
        <f t="shared" si="25"/>
        <v/>
      </c>
      <c r="F242" s="91" t="str">
        <f t="shared" si="26"/>
        <v/>
      </c>
      <c r="H242" s="91" t="str">
        <f t="shared" si="27"/>
        <v/>
      </c>
      <c r="I242" s="92"/>
      <c r="J242" s="114" t="str">
        <f t="shared" si="28"/>
        <v/>
      </c>
      <c r="L242" s="91">
        <f>المعلمون!F244</f>
        <v>0</v>
      </c>
      <c r="M242" s="91">
        <f>المعلمون!AZ244</f>
        <v>0</v>
      </c>
      <c r="BE242" s="95" t="str">
        <f>IFERROR(VLOOKUP(ROWS(BE$2:$BE242),$BG$2:$BI$1001,3,0),"")</f>
        <v/>
      </c>
      <c r="BF242" s="95" t="str">
        <f>IFERROR(VLOOKUP(ROWS(BF$2:$BF242),$BG$2:$BI$1001,2,0),"")</f>
        <v/>
      </c>
      <c r="BG242" s="95">
        <f>IF(ISNUMBER(SEARCH("نعم",BJ242)),MAX($BG$1:BG241)+1,0)</f>
        <v>0</v>
      </c>
      <c r="BH242" s="95" t="str">
        <f t="shared" si="29"/>
        <v/>
      </c>
      <c r="BI242" s="95" t="str">
        <f t="shared" si="30"/>
        <v/>
      </c>
      <c r="BJ242" s="95" t="str">
        <f>IF(COUNTIF( BH$2:BH242, BH242 )=1,"نعم","كلا")</f>
        <v>كلا</v>
      </c>
      <c r="BL242" s="91"/>
    </row>
    <row r="243" spans="2:64">
      <c r="B243" s="91" t="str">
        <f t="shared" si="24"/>
        <v/>
      </c>
      <c r="D243" s="91" t="str">
        <f t="shared" si="25"/>
        <v/>
      </c>
      <c r="F243" s="91" t="str">
        <f t="shared" si="26"/>
        <v/>
      </c>
      <c r="H243" s="91" t="str">
        <f t="shared" si="27"/>
        <v/>
      </c>
      <c r="I243" s="92"/>
      <c r="J243" s="114" t="str">
        <f t="shared" si="28"/>
        <v/>
      </c>
      <c r="L243" s="91">
        <f>المعلمون!F245</f>
        <v>0</v>
      </c>
      <c r="M243" s="91">
        <f>المعلمون!AZ245</f>
        <v>0</v>
      </c>
      <c r="BE243" s="95" t="str">
        <f>IFERROR(VLOOKUP(ROWS(BE$2:$BE243),$BG$2:$BI$1001,3,0),"")</f>
        <v/>
      </c>
      <c r="BF243" s="95" t="str">
        <f>IFERROR(VLOOKUP(ROWS(BF$2:$BF243),$BG$2:$BI$1001,2,0),"")</f>
        <v/>
      </c>
      <c r="BG243" s="95">
        <f>IF(ISNUMBER(SEARCH("نعم",BJ243)),MAX($BG$1:BG242)+1,0)</f>
        <v>0</v>
      </c>
      <c r="BH243" s="95" t="str">
        <f t="shared" si="29"/>
        <v/>
      </c>
      <c r="BI243" s="95" t="str">
        <f t="shared" si="30"/>
        <v/>
      </c>
      <c r="BJ243" s="95" t="str">
        <f>IF(COUNTIF( BH$2:BH243, BH243 )=1,"نعم","كلا")</f>
        <v>كلا</v>
      </c>
      <c r="BL243" s="91"/>
    </row>
    <row r="244" spans="2:64">
      <c r="B244" s="91" t="str">
        <f t="shared" si="24"/>
        <v/>
      </c>
      <c r="D244" s="91" t="str">
        <f t="shared" si="25"/>
        <v/>
      </c>
      <c r="F244" s="91" t="str">
        <f t="shared" si="26"/>
        <v/>
      </c>
      <c r="H244" s="91" t="str">
        <f t="shared" si="27"/>
        <v/>
      </c>
      <c r="I244" s="92"/>
      <c r="J244" s="114" t="str">
        <f t="shared" si="28"/>
        <v/>
      </c>
      <c r="L244" s="91">
        <f>المعلمون!F246</f>
        <v>0</v>
      </c>
      <c r="M244" s="91">
        <f>المعلمون!AZ246</f>
        <v>0</v>
      </c>
      <c r="BE244" s="95" t="str">
        <f>IFERROR(VLOOKUP(ROWS(BE$2:$BE244),$BG$2:$BI$1001,3,0),"")</f>
        <v/>
      </c>
      <c r="BF244" s="95" t="str">
        <f>IFERROR(VLOOKUP(ROWS(BF$2:$BF244),$BG$2:$BI$1001,2,0),"")</f>
        <v/>
      </c>
      <c r="BG244" s="95">
        <f>IF(ISNUMBER(SEARCH("نعم",BJ244)),MAX($BG$1:BG243)+1,0)</f>
        <v>0</v>
      </c>
      <c r="BH244" s="95" t="str">
        <f t="shared" si="29"/>
        <v/>
      </c>
      <c r="BI244" s="95" t="str">
        <f t="shared" si="30"/>
        <v/>
      </c>
      <c r="BJ244" s="95" t="str">
        <f>IF(COUNTIF( BH$2:BH244, BH244 )=1,"نعم","كلا")</f>
        <v>كلا</v>
      </c>
      <c r="BL244" s="91"/>
    </row>
    <row r="245" spans="2:64">
      <c r="B245" s="91" t="str">
        <f t="shared" si="24"/>
        <v/>
      </c>
      <c r="D245" s="91" t="str">
        <f t="shared" si="25"/>
        <v/>
      </c>
      <c r="F245" s="91" t="str">
        <f t="shared" si="26"/>
        <v/>
      </c>
      <c r="H245" s="91" t="str">
        <f t="shared" si="27"/>
        <v/>
      </c>
      <c r="I245" s="92"/>
      <c r="J245" s="114" t="str">
        <f t="shared" si="28"/>
        <v/>
      </c>
      <c r="L245" s="91">
        <f>المعلمون!F247</f>
        <v>0</v>
      </c>
      <c r="M245" s="91">
        <f>المعلمون!AZ247</f>
        <v>0</v>
      </c>
      <c r="BE245" s="95" t="str">
        <f>IFERROR(VLOOKUP(ROWS(BE$2:$BE245),$BG$2:$BI$1001,3,0),"")</f>
        <v/>
      </c>
      <c r="BF245" s="95" t="str">
        <f>IFERROR(VLOOKUP(ROWS(BF$2:$BF245),$BG$2:$BI$1001,2,0),"")</f>
        <v/>
      </c>
      <c r="BG245" s="95">
        <f>IF(ISNUMBER(SEARCH("نعم",BJ245)),MAX($BG$1:BG244)+1,0)</f>
        <v>0</v>
      </c>
      <c r="BH245" s="95" t="str">
        <f t="shared" si="29"/>
        <v/>
      </c>
      <c r="BI245" s="95" t="str">
        <f t="shared" si="30"/>
        <v/>
      </c>
      <c r="BJ245" s="95" t="str">
        <f>IF(COUNTIF( BH$2:BH245, BH245 )=1,"نعم","كلا")</f>
        <v>كلا</v>
      </c>
      <c r="BL245" s="91"/>
    </row>
    <row r="246" spans="2:64">
      <c r="B246" s="91" t="str">
        <f t="shared" si="24"/>
        <v/>
      </c>
      <c r="D246" s="91" t="str">
        <f t="shared" si="25"/>
        <v/>
      </c>
      <c r="F246" s="91" t="str">
        <f t="shared" si="26"/>
        <v/>
      </c>
      <c r="H246" s="91" t="str">
        <f t="shared" si="27"/>
        <v/>
      </c>
      <c r="I246" s="92"/>
      <c r="J246" s="114" t="str">
        <f t="shared" si="28"/>
        <v/>
      </c>
      <c r="L246" s="91">
        <f>المعلمون!F248</f>
        <v>0</v>
      </c>
      <c r="M246" s="91">
        <f>المعلمون!AZ248</f>
        <v>0</v>
      </c>
      <c r="BE246" s="95" t="str">
        <f>IFERROR(VLOOKUP(ROWS(BE$2:$BE246),$BG$2:$BI$1001,3,0),"")</f>
        <v/>
      </c>
      <c r="BF246" s="95" t="str">
        <f>IFERROR(VLOOKUP(ROWS(BF$2:$BF246),$BG$2:$BI$1001,2,0),"")</f>
        <v/>
      </c>
      <c r="BG246" s="95">
        <f>IF(ISNUMBER(SEARCH("نعم",BJ246)),MAX($BG$1:BG245)+1,0)</f>
        <v>0</v>
      </c>
      <c r="BH246" s="95" t="str">
        <f t="shared" si="29"/>
        <v/>
      </c>
      <c r="BI246" s="95" t="str">
        <f t="shared" si="30"/>
        <v/>
      </c>
      <c r="BJ246" s="95" t="str">
        <f>IF(COUNTIF( BH$2:BH246, BH246 )=1,"نعم","كلا")</f>
        <v>كلا</v>
      </c>
      <c r="BL246" s="91"/>
    </row>
    <row r="247" spans="2:64">
      <c r="B247" s="91" t="str">
        <f t="shared" si="24"/>
        <v/>
      </c>
      <c r="D247" s="91" t="str">
        <f t="shared" si="25"/>
        <v/>
      </c>
      <c r="F247" s="91" t="str">
        <f t="shared" si="26"/>
        <v/>
      </c>
      <c r="H247" s="91" t="str">
        <f t="shared" si="27"/>
        <v/>
      </c>
      <c r="I247" s="92"/>
      <c r="J247" s="114" t="str">
        <f t="shared" si="28"/>
        <v/>
      </c>
      <c r="L247" s="91">
        <f>المعلمون!F249</f>
        <v>0</v>
      </c>
      <c r="M247" s="91">
        <f>المعلمون!AZ249</f>
        <v>0</v>
      </c>
      <c r="BE247" s="95" t="str">
        <f>IFERROR(VLOOKUP(ROWS(BE$2:$BE247),$BG$2:$BI$1001,3,0),"")</f>
        <v/>
      </c>
      <c r="BF247" s="95" t="str">
        <f>IFERROR(VLOOKUP(ROWS(BF$2:$BF247),$BG$2:$BI$1001,2,0),"")</f>
        <v/>
      </c>
      <c r="BG247" s="95">
        <f>IF(ISNUMBER(SEARCH("نعم",BJ247)),MAX($BG$1:BG246)+1,0)</f>
        <v>0</v>
      </c>
      <c r="BH247" s="95" t="str">
        <f t="shared" si="29"/>
        <v/>
      </c>
      <c r="BI247" s="95" t="str">
        <f t="shared" si="30"/>
        <v/>
      </c>
      <c r="BJ247" s="95" t="str">
        <f>IF(COUNTIF( BH$2:BH247, BH247 )=1,"نعم","كلا")</f>
        <v>كلا</v>
      </c>
      <c r="BL247" s="91"/>
    </row>
    <row r="248" spans="2:64">
      <c r="B248" s="91" t="str">
        <f t="shared" si="24"/>
        <v/>
      </c>
      <c r="D248" s="91" t="str">
        <f t="shared" si="25"/>
        <v/>
      </c>
      <c r="F248" s="91" t="str">
        <f t="shared" si="26"/>
        <v/>
      </c>
      <c r="H248" s="91" t="str">
        <f t="shared" si="27"/>
        <v/>
      </c>
      <c r="I248" s="92"/>
      <c r="J248" s="114" t="str">
        <f t="shared" si="28"/>
        <v/>
      </c>
      <c r="L248" s="91">
        <f>المعلمون!F250</f>
        <v>0</v>
      </c>
      <c r="M248" s="91">
        <f>المعلمون!AZ250</f>
        <v>0</v>
      </c>
      <c r="BE248" s="95" t="str">
        <f>IFERROR(VLOOKUP(ROWS(BE$2:$BE248),$BG$2:$BI$1001,3,0),"")</f>
        <v/>
      </c>
      <c r="BF248" s="95" t="str">
        <f>IFERROR(VLOOKUP(ROWS(BF$2:$BF248),$BG$2:$BI$1001,2,0),"")</f>
        <v/>
      </c>
      <c r="BG248" s="95">
        <f>IF(ISNUMBER(SEARCH("نعم",BJ248)),MAX($BG$1:BG247)+1,0)</f>
        <v>0</v>
      </c>
      <c r="BH248" s="95" t="str">
        <f t="shared" si="29"/>
        <v/>
      </c>
      <c r="BI248" s="95" t="str">
        <f t="shared" si="30"/>
        <v/>
      </c>
      <c r="BJ248" s="95" t="str">
        <f>IF(COUNTIF( BH$2:BH248, BH248 )=1,"نعم","كلا")</f>
        <v>كلا</v>
      </c>
      <c r="BL248" s="91"/>
    </row>
    <row r="249" spans="2:64">
      <c r="B249" s="91" t="str">
        <f t="shared" si="24"/>
        <v/>
      </c>
      <c r="D249" s="91" t="str">
        <f t="shared" si="25"/>
        <v/>
      </c>
      <c r="F249" s="91" t="str">
        <f t="shared" si="26"/>
        <v/>
      </c>
      <c r="H249" s="91" t="str">
        <f t="shared" si="27"/>
        <v/>
      </c>
      <c r="I249" s="92"/>
      <c r="J249" s="114" t="str">
        <f t="shared" si="28"/>
        <v/>
      </c>
      <c r="L249" s="91">
        <f>المعلمون!F251</f>
        <v>0</v>
      </c>
      <c r="M249" s="91">
        <f>المعلمون!AZ251</f>
        <v>0</v>
      </c>
      <c r="BE249" s="95" t="str">
        <f>IFERROR(VLOOKUP(ROWS(BE$2:$BE249),$BG$2:$BI$1001,3,0),"")</f>
        <v/>
      </c>
      <c r="BF249" s="95" t="str">
        <f>IFERROR(VLOOKUP(ROWS(BF$2:$BF249),$BG$2:$BI$1001,2,0),"")</f>
        <v/>
      </c>
      <c r="BG249" s="95">
        <f>IF(ISNUMBER(SEARCH("نعم",BJ249)),MAX($BG$1:BG248)+1,0)</f>
        <v>0</v>
      </c>
      <c r="BH249" s="95" t="str">
        <f t="shared" si="29"/>
        <v/>
      </c>
      <c r="BI249" s="95" t="str">
        <f t="shared" si="30"/>
        <v/>
      </c>
      <c r="BJ249" s="95" t="str">
        <f>IF(COUNTIF( BH$2:BH249, BH249 )=1,"نعم","كلا")</f>
        <v>كلا</v>
      </c>
      <c r="BL249" s="91"/>
    </row>
    <row r="250" spans="2:64">
      <c r="B250" s="91" t="str">
        <f t="shared" si="24"/>
        <v/>
      </c>
      <c r="D250" s="91" t="str">
        <f t="shared" si="25"/>
        <v/>
      </c>
      <c r="F250" s="91" t="str">
        <f t="shared" si="26"/>
        <v/>
      </c>
      <c r="H250" s="91" t="str">
        <f t="shared" si="27"/>
        <v/>
      </c>
      <c r="I250" s="92"/>
      <c r="J250" s="114" t="str">
        <f t="shared" si="28"/>
        <v/>
      </c>
      <c r="L250" s="91">
        <f>المعلمون!F252</f>
        <v>0</v>
      </c>
      <c r="M250" s="91">
        <f>المعلمون!AZ252</f>
        <v>0</v>
      </c>
      <c r="BE250" s="95" t="str">
        <f>IFERROR(VLOOKUP(ROWS(BE$2:$BE250),$BG$2:$BI$1001,3,0),"")</f>
        <v/>
      </c>
      <c r="BF250" s="95" t="str">
        <f>IFERROR(VLOOKUP(ROWS(BF$2:$BF250),$BG$2:$BI$1001,2,0),"")</f>
        <v/>
      </c>
      <c r="BG250" s="95">
        <f>IF(ISNUMBER(SEARCH("نعم",BJ250)),MAX($BG$1:BG249)+1,0)</f>
        <v>0</v>
      </c>
      <c r="BH250" s="95" t="str">
        <f t="shared" si="29"/>
        <v/>
      </c>
      <c r="BI250" s="95" t="str">
        <f t="shared" si="30"/>
        <v/>
      </c>
      <c r="BJ250" s="95" t="str">
        <f>IF(COUNTIF( BH$2:BH250, BH250 )=1,"نعم","كلا")</f>
        <v>كلا</v>
      </c>
      <c r="BL250" s="91"/>
    </row>
    <row r="251" spans="2:64">
      <c r="B251" s="91" t="str">
        <f t="shared" si="24"/>
        <v/>
      </c>
      <c r="D251" s="91" t="str">
        <f t="shared" si="25"/>
        <v/>
      </c>
      <c r="F251" s="91" t="str">
        <f t="shared" si="26"/>
        <v/>
      </c>
      <c r="H251" s="91" t="str">
        <f t="shared" si="27"/>
        <v/>
      </c>
      <c r="I251" s="92"/>
      <c r="J251" s="114" t="str">
        <f t="shared" si="28"/>
        <v/>
      </c>
      <c r="L251" s="91">
        <f>المعلمون!F253</f>
        <v>0</v>
      </c>
      <c r="M251" s="91">
        <f>المعلمون!AZ253</f>
        <v>0</v>
      </c>
      <c r="BE251" s="95" t="str">
        <f>IFERROR(VLOOKUP(ROWS(BE$2:$BE251),$BG$2:$BI$1001,3,0),"")</f>
        <v/>
      </c>
      <c r="BF251" s="95" t="str">
        <f>IFERROR(VLOOKUP(ROWS(BF$2:$BF251),$BG$2:$BI$1001,2,0),"")</f>
        <v/>
      </c>
      <c r="BG251" s="95">
        <f>IF(ISNUMBER(SEARCH("نعم",BJ251)),MAX($BG$1:BG250)+1,0)</f>
        <v>0</v>
      </c>
      <c r="BH251" s="95" t="str">
        <f t="shared" si="29"/>
        <v/>
      </c>
      <c r="BI251" s="95" t="str">
        <f t="shared" si="30"/>
        <v/>
      </c>
      <c r="BJ251" s="95" t="str">
        <f>IF(COUNTIF( BH$2:BH251, BH251 )=1,"نعم","كلا")</f>
        <v>كلا</v>
      </c>
      <c r="BL251" s="91"/>
    </row>
    <row r="252" spans="2:64">
      <c r="B252" s="91" t="str">
        <f t="shared" si="24"/>
        <v/>
      </c>
      <c r="D252" s="91" t="str">
        <f t="shared" si="25"/>
        <v/>
      </c>
      <c r="F252" s="91" t="str">
        <f t="shared" si="26"/>
        <v/>
      </c>
      <c r="H252" s="91" t="str">
        <f t="shared" si="27"/>
        <v/>
      </c>
      <c r="I252" s="92"/>
      <c r="J252" s="114" t="str">
        <f t="shared" si="28"/>
        <v/>
      </c>
      <c r="L252" s="91">
        <f>المعلمون!F254</f>
        <v>0</v>
      </c>
      <c r="M252" s="91">
        <f>المعلمون!AZ254</f>
        <v>0</v>
      </c>
      <c r="BE252" s="95" t="str">
        <f>IFERROR(VLOOKUP(ROWS(BE$2:$BE252),$BG$2:$BI$1001,3,0),"")</f>
        <v/>
      </c>
      <c r="BF252" s="95" t="str">
        <f>IFERROR(VLOOKUP(ROWS(BF$2:$BF252),$BG$2:$BI$1001,2,0),"")</f>
        <v/>
      </c>
      <c r="BG252" s="95">
        <f>IF(ISNUMBER(SEARCH("نعم",BJ252)),MAX($BG$1:BG251)+1,0)</f>
        <v>0</v>
      </c>
      <c r="BH252" s="95" t="str">
        <f t="shared" si="29"/>
        <v/>
      </c>
      <c r="BI252" s="95" t="str">
        <f t="shared" si="30"/>
        <v/>
      </c>
      <c r="BJ252" s="95" t="str">
        <f>IF(COUNTIF( BH$2:BH252, BH252 )=1,"نعم","كلا")</f>
        <v>كلا</v>
      </c>
      <c r="BL252" s="91"/>
    </row>
    <row r="253" spans="2:64">
      <c r="B253" s="91" t="str">
        <f t="shared" si="24"/>
        <v/>
      </c>
      <c r="D253" s="91" t="str">
        <f t="shared" si="25"/>
        <v/>
      </c>
      <c r="F253" s="91" t="str">
        <f t="shared" si="26"/>
        <v/>
      </c>
      <c r="H253" s="91" t="str">
        <f t="shared" si="27"/>
        <v/>
      </c>
      <c r="I253" s="92"/>
      <c r="J253" s="114" t="str">
        <f t="shared" si="28"/>
        <v/>
      </c>
      <c r="L253" s="91">
        <f>المعلمون!F255</f>
        <v>0</v>
      </c>
      <c r="M253" s="91">
        <f>المعلمون!AZ255</f>
        <v>0</v>
      </c>
      <c r="BE253" s="95" t="str">
        <f>IFERROR(VLOOKUP(ROWS(BE$2:$BE253),$BG$2:$BI$1001,3,0),"")</f>
        <v/>
      </c>
      <c r="BF253" s="95" t="str">
        <f>IFERROR(VLOOKUP(ROWS(BF$2:$BF253),$BG$2:$BI$1001,2,0),"")</f>
        <v/>
      </c>
      <c r="BG253" s="95">
        <f>IF(ISNUMBER(SEARCH("نعم",BJ253)),MAX($BG$1:BG252)+1,0)</f>
        <v>0</v>
      </c>
      <c r="BH253" s="95" t="str">
        <f t="shared" si="29"/>
        <v/>
      </c>
      <c r="BI253" s="95" t="str">
        <f t="shared" si="30"/>
        <v/>
      </c>
      <c r="BJ253" s="95" t="str">
        <f>IF(COUNTIF( BH$2:BH253, BH253 )=1,"نعم","كلا")</f>
        <v>كلا</v>
      </c>
      <c r="BL253" s="91"/>
    </row>
    <row r="254" spans="2:64">
      <c r="B254" s="91" t="str">
        <f t="shared" si="24"/>
        <v/>
      </c>
      <c r="D254" s="91" t="str">
        <f t="shared" si="25"/>
        <v/>
      </c>
      <c r="F254" s="91" t="str">
        <f t="shared" si="26"/>
        <v/>
      </c>
      <c r="H254" s="91" t="str">
        <f t="shared" si="27"/>
        <v/>
      </c>
      <c r="I254" s="92"/>
      <c r="J254" s="114" t="str">
        <f t="shared" si="28"/>
        <v/>
      </c>
      <c r="L254" s="91">
        <f>المعلمون!F256</f>
        <v>0</v>
      </c>
      <c r="M254" s="91">
        <f>المعلمون!AZ256</f>
        <v>0</v>
      </c>
      <c r="BE254" s="95" t="str">
        <f>IFERROR(VLOOKUP(ROWS(BE$2:$BE254),$BG$2:$BI$1001,3,0),"")</f>
        <v/>
      </c>
      <c r="BF254" s="95" t="str">
        <f>IFERROR(VLOOKUP(ROWS(BF$2:$BF254),$BG$2:$BI$1001,2,0),"")</f>
        <v/>
      </c>
      <c r="BG254" s="95">
        <f>IF(ISNUMBER(SEARCH("نعم",BJ254)),MAX($BG$1:BG253)+1,0)</f>
        <v>0</v>
      </c>
      <c r="BH254" s="95" t="str">
        <f t="shared" si="29"/>
        <v/>
      </c>
      <c r="BI254" s="95" t="str">
        <f t="shared" si="30"/>
        <v/>
      </c>
      <c r="BJ254" s="95" t="str">
        <f>IF(COUNTIF( BH$2:BH254, BH254 )=1,"نعم","كلا")</f>
        <v>كلا</v>
      </c>
      <c r="BL254" s="91"/>
    </row>
    <row r="255" spans="2:64">
      <c r="B255" s="91" t="str">
        <f t="shared" si="24"/>
        <v/>
      </c>
      <c r="D255" s="91" t="str">
        <f t="shared" si="25"/>
        <v/>
      </c>
      <c r="F255" s="91" t="str">
        <f t="shared" si="26"/>
        <v/>
      </c>
      <c r="H255" s="91" t="str">
        <f t="shared" si="27"/>
        <v/>
      </c>
      <c r="I255" s="92"/>
      <c r="J255" s="114" t="str">
        <f t="shared" si="28"/>
        <v/>
      </c>
      <c r="L255" s="91">
        <f>المعلمون!F257</f>
        <v>0</v>
      </c>
      <c r="M255" s="91">
        <f>المعلمون!AZ257</f>
        <v>0</v>
      </c>
      <c r="BE255" s="95" t="str">
        <f>IFERROR(VLOOKUP(ROWS(BE$2:$BE255),$BG$2:$BI$1001,3,0),"")</f>
        <v/>
      </c>
      <c r="BF255" s="95" t="str">
        <f>IFERROR(VLOOKUP(ROWS(BF$2:$BF255),$BG$2:$BI$1001,2,0),"")</f>
        <v/>
      </c>
      <c r="BG255" s="95">
        <f>IF(ISNUMBER(SEARCH("نعم",BJ255)),MAX($BG$1:BG254)+1,0)</f>
        <v>0</v>
      </c>
      <c r="BH255" s="95" t="str">
        <f t="shared" si="29"/>
        <v/>
      </c>
      <c r="BI255" s="95" t="str">
        <f t="shared" si="30"/>
        <v/>
      </c>
      <c r="BJ255" s="95" t="str">
        <f>IF(COUNTIF( BH$2:BH255, BH255 )=1,"نعم","كلا")</f>
        <v>كلا</v>
      </c>
      <c r="BL255" s="91"/>
    </row>
    <row r="256" spans="2:64">
      <c r="B256" s="91" t="str">
        <f t="shared" si="24"/>
        <v/>
      </c>
      <c r="D256" s="91" t="str">
        <f t="shared" si="25"/>
        <v/>
      </c>
      <c r="F256" s="91" t="str">
        <f t="shared" si="26"/>
        <v/>
      </c>
      <c r="H256" s="91" t="str">
        <f t="shared" si="27"/>
        <v/>
      </c>
      <c r="I256" s="92"/>
      <c r="J256" s="114" t="str">
        <f t="shared" si="28"/>
        <v/>
      </c>
      <c r="L256" s="91">
        <f>المعلمون!F258</f>
        <v>0</v>
      </c>
      <c r="M256" s="91">
        <f>المعلمون!AZ258</f>
        <v>0</v>
      </c>
      <c r="BE256" s="95" t="str">
        <f>IFERROR(VLOOKUP(ROWS(BE$2:$BE256),$BG$2:$BI$1001,3,0),"")</f>
        <v/>
      </c>
      <c r="BF256" s="95" t="str">
        <f>IFERROR(VLOOKUP(ROWS(BF$2:$BF256),$BG$2:$BI$1001,2,0),"")</f>
        <v/>
      </c>
      <c r="BG256" s="95">
        <f>IF(ISNUMBER(SEARCH("نعم",BJ256)),MAX($BG$1:BG255)+1,0)</f>
        <v>0</v>
      </c>
      <c r="BH256" s="95" t="str">
        <f t="shared" si="29"/>
        <v/>
      </c>
      <c r="BI256" s="95" t="str">
        <f t="shared" si="30"/>
        <v/>
      </c>
      <c r="BJ256" s="95" t="str">
        <f>IF(COUNTIF( BH$2:BH256, BH256 )=1,"نعم","كلا")</f>
        <v>كلا</v>
      </c>
      <c r="BL256" s="91"/>
    </row>
    <row r="257" spans="2:64">
      <c r="B257" s="91" t="str">
        <f t="shared" si="24"/>
        <v/>
      </c>
      <c r="D257" s="91" t="str">
        <f t="shared" si="25"/>
        <v/>
      </c>
      <c r="F257" s="91" t="str">
        <f t="shared" si="26"/>
        <v/>
      </c>
      <c r="H257" s="91" t="str">
        <f t="shared" si="27"/>
        <v/>
      </c>
      <c r="I257" s="92"/>
      <c r="J257" s="114" t="str">
        <f t="shared" si="28"/>
        <v/>
      </c>
      <c r="L257" s="91">
        <f>المعلمون!F259</f>
        <v>0</v>
      </c>
      <c r="M257" s="91">
        <f>المعلمون!AZ259</f>
        <v>0</v>
      </c>
      <c r="BE257" s="95" t="str">
        <f>IFERROR(VLOOKUP(ROWS(BE$2:$BE257),$BG$2:$BI$1001,3,0),"")</f>
        <v/>
      </c>
      <c r="BF257" s="95" t="str">
        <f>IFERROR(VLOOKUP(ROWS(BF$2:$BF257),$BG$2:$BI$1001,2,0),"")</f>
        <v/>
      </c>
      <c r="BG257" s="95">
        <f>IF(ISNUMBER(SEARCH("نعم",BJ257)),MAX($BG$1:BG256)+1,0)</f>
        <v>0</v>
      </c>
      <c r="BH257" s="95" t="str">
        <f t="shared" si="29"/>
        <v/>
      </c>
      <c r="BI257" s="95" t="str">
        <f t="shared" si="30"/>
        <v/>
      </c>
      <c r="BJ257" s="95" t="str">
        <f>IF(COUNTIF( BH$2:BH257, BH257 )=1,"نعم","كلا")</f>
        <v>كلا</v>
      </c>
      <c r="BL257" s="91"/>
    </row>
    <row r="258" spans="2:64">
      <c r="B258" s="91" t="str">
        <f t="shared" ref="B258:B300" si="31">IFERROR(VLOOKUP(A258,PROF_NAMES_CODE,3,FALSE),"")</f>
        <v/>
      </c>
      <c r="D258" s="91" t="str">
        <f t="shared" ref="D258:D321" si="32">IFERROR(VLOOKUP(C258,PARAM_CLASSES,2,FALSE),"")</f>
        <v/>
      </c>
      <c r="F258" s="91" t="str">
        <f t="shared" ref="F258:F321" si="33">IFERROR(VLOOKUP(E258,PARAM_MATIERE,2,FALSE),"")</f>
        <v/>
      </c>
      <c r="H258" s="91" t="str">
        <f t="shared" ref="H258:H321" si="34">IFERROR(VLOOKUP(G258,PARAM_LANGUE,2,FALSE),"")</f>
        <v/>
      </c>
      <c r="I258" s="92"/>
      <c r="J258" s="114" t="str">
        <f t="shared" ref="J258:J300" si="35">IFERROR(IF(H258&lt;&gt;"",IF(N258&lt;&gt;9,IF(N258&lt;&gt;H258,"هذه اللغة لا يتقنها المعلم",""),""),""),"")</f>
        <v/>
      </c>
      <c r="L258" s="91">
        <f>المعلمون!F260</f>
        <v>0</v>
      </c>
      <c r="M258" s="91">
        <f>المعلمون!AZ260</f>
        <v>0</v>
      </c>
      <c r="BE258" s="95" t="str">
        <f>IFERROR(VLOOKUP(ROWS(BE$2:$BE258),$BG$2:$BI$1001,3,0),"")</f>
        <v/>
      </c>
      <c r="BF258" s="95" t="str">
        <f>IFERROR(VLOOKUP(ROWS(BF$2:$BF258),$BG$2:$BI$1001,2,0),"")</f>
        <v/>
      </c>
      <c r="BG258" s="95">
        <f>IF(ISNUMBER(SEARCH("نعم",BJ258)),MAX($BG$1:BG257)+1,0)</f>
        <v>0</v>
      </c>
      <c r="BH258" s="95" t="str">
        <f t="shared" si="29"/>
        <v/>
      </c>
      <c r="BI258" s="95" t="str">
        <f t="shared" si="30"/>
        <v/>
      </c>
      <c r="BJ258" s="95" t="str">
        <f>IF(COUNTIF( BH$2:BH258, BH258 )=1,"نعم","كلا")</f>
        <v>كلا</v>
      </c>
      <c r="BL258" s="91"/>
    </row>
    <row r="259" spans="2:64">
      <c r="B259" s="91" t="str">
        <f t="shared" si="31"/>
        <v/>
      </c>
      <c r="D259" s="91" t="str">
        <f t="shared" si="32"/>
        <v/>
      </c>
      <c r="F259" s="91" t="str">
        <f t="shared" si="33"/>
        <v/>
      </c>
      <c r="H259" s="91" t="str">
        <f t="shared" si="34"/>
        <v/>
      </c>
      <c r="I259" s="92"/>
      <c r="J259" s="114" t="str">
        <f t="shared" si="35"/>
        <v/>
      </c>
      <c r="L259" s="91">
        <f>المعلمون!F261</f>
        <v>0</v>
      </c>
      <c r="M259" s="91">
        <f>المعلمون!AZ261</f>
        <v>0</v>
      </c>
      <c r="BE259" s="95" t="str">
        <f>IFERROR(VLOOKUP(ROWS(BE$2:$BE259),$BG$2:$BI$1001,3,0),"")</f>
        <v/>
      </c>
      <c r="BF259" s="95" t="str">
        <f>IFERROR(VLOOKUP(ROWS(BF$2:$BF259),$BG$2:$BI$1001,2,0),"")</f>
        <v/>
      </c>
      <c r="BG259" s="95">
        <f>IF(ISNUMBER(SEARCH("نعم",BJ259)),MAX($BG$1:BG258)+1,0)</f>
        <v>0</v>
      </c>
      <c r="BH259" s="95" t="str">
        <f t="shared" ref="BH259:BH322" si="36">IF(C259=0,"",C259)</f>
        <v/>
      </c>
      <c r="BI259" s="95" t="str">
        <f t="shared" ref="BI259:BI322" si="37">D259</f>
        <v/>
      </c>
      <c r="BJ259" s="95" t="str">
        <f>IF(COUNTIF( BH$2:BH259, BH259 )=1,"نعم","كلا")</f>
        <v>كلا</v>
      </c>
      <c r="BL259" s="91"/>
    </row>
    <row r="260" spans="2:64">
      <c r="B260" s="91" t="str">
        <f t="shared" si="31"/>
        <v/>
      </c>
      <c r="D260" s="91" t="str">
        <f t="shared" si="32"/>
        <v/>
      </c>
      <c r="F260" s="91" t="str">
        <f t="shared" si="33"/>
        <v/>
      </c>
      <c r="H260" s="91" t="str">
        <f t="shared" si="34"/>
        <v/>
      </c>
      <c r="I260" s="92"/>
      <c r="J260" s="114" t="str">
        <f t="shared" si="35"/>
        <v/>
      </c>
      <c r="L260" s="91">
        <f>المعلمون!F262</f>
        <v>0</v>
      </c>
      <c r="M260" s="91">
        <f>المعلمون!AZ262</f>
        <v>0</v>
      </c>
      <c r="BE260" s="95" t="str">
        <f>IFERROR(VLOOKUP(ROWS(BE$2:$BE260),$BG$2:$BI$1001,3,0),"")</f>
        <v/>
      </c>
      <c r="BF260" s="95" t="str">
        <f>IFERROR(VLOOKUP(ROWS(BF$2:$BF260),$BG$2:$BI$1001,2,0),"")</f>
        <v/>
      </c>
      <c r="BG260" s="95">
        <f>IF(ISNUMBER(SEARCH("نعم",BJ260)),MAX($BG$1:BG259)+1,0)</f>
        <v>0</v>
      </c>
      <c r="BH260" s="95" t="str">
        <f t="shared" si="36"/>
        <v/>
      </c>
      <c r="BI260" s="95" t="str">
        <f t="shared" si="37"/>
        <v/>
      </c>
      <c r="BJ260" s="95" t="str">
        <f>IF(COUNTIF( BH$2:BH260, BH260 )=1,"نعم","كلا")</f>
        <v>كلا</v>
      </c>
      <c r="BL260" s="91"/>
    </row>
    <row r="261" spans="2:64">
      <c r="B261" s="91" t="str">
        <f t="shared" si="31"/>
        <v/>
      </c>
      <c r="D261" s="91" t="str">
        <f t="shared" si="32"/>
        <v/>
      </c>
      <c r="F261" s="91" t="str">
        <f t="shared" si="33"/>
        <v/>
      </c>
      <c r="H261" s="91" t="str">
        <f t="shared" si="34"/>
        <v/>
      </c>
      <c r="I261" s="92"/>
      <c r="J261" s="114" t="str">
        <f t="shared" si="35"/>
        <v/>
      </c>
      <c r="L261" s="91">
        <f>المعلمون!F263</f>
        <v>0</v>
      </c>
      <c r="M261" s="91">
        <f>المعلمون!AZ263</f>
        <v>0</v>
      </c>
      <c r="BE261" s="95" t="str">
        <f>IFERROR(VLOOKUP(ROWS(BE$2:$BE261),$BG$2:$BI$1001,3,0),"")</f>
        <v/>
      </c>
      <c r="BF261" s="95" t="str">
        <f>IFERROR(VLOOKUP(ROWS(BF$2:$BF261),$BG$2:$BI$1001,2,0),"")</f>
        <v/>
      </c>
      <c r="BG261" s="95">
        <f>IF(ISNUMBER(SEARCH("نعم",BJ261)),MAX($BG$1:BG260)+1,0)</f>
        <v>0</v>
      </c>
      <c r="BH261" s="95" t="str">
        <f t="shared" si="36"/>
        <v/>
      </c>
      <c r="BI261" s="95" t="str">
        <f t="shared" si="37"/>
        <v/>
      </c>
      <c r="BJ261" s="95" t="str">
        <f>IF(COUNTIF( BH$2:BH261, BH261 )=1,"نعم","كلا")</f>
        <v>كلا</v>
      </c>
      <c r="BL261" s="91"/>
    </row>
    <row r="262" spans="2:64">
      <c r="B262" s="91" t="str">
        <f t="shared" si="31"/>
        <v/>
      </c>
      <c r="D262" s="91" t="str">
        <f t="shared" si="32"/>
        <v/>
      </c>
      <c r="F262" s="91" t="str">
        <f t="shared" si="33"/>
        <v/>
      </c>
      <c r="H262" s="91" t="str">
        <f t="shared" si="34"/>
        <v/>
      </c>
      <c r="I262" s="92"/>
      <c r="J262" s="114" t="str">
        <f t="shared" si="35"/>
        <v/>
      </c>
      <c r="L262" s="91">
        <f>المعلمون!F264</f>
        <v>0</v>
      </c>
      <c r="M262" s="91">
        <f>المعلمون!AZ264</f>
        <v>0</v>
      </c>
      <c r="BE262" s="95" t="str">
        <f>IFERROR(VLOOKUP(ROWS(BE$2:$BE262),$BG$2:$BI$1001,3,0),"")</f>
        <v/>
      </c>
      <c r="BF262" s="95" t="str">
        <f>IFERROR(VLOOKUP(ROWS(BF$2:$BF262),$BG$2:$BI$1001,2,0),"")</f>
        <v/>
      </c>
      <c r="BG262" s="95">
        <f>IF(ISNUMBER(SEARCH("نعم",BJ262)),MAX($BG$1:BG261)+1,0)</f>
        <v>0</v>
      </c>
      <c r="BH262" s="95" t="str">
        <f t="shared" si="36"/>
        <v/>
      </c>
      <c r="BI262" s="95" t="str">
        <f t="shared" si="37"/>
        <v/>
      </c>
      <c r="BJ262" s="95" t="str">
        <f>IF(COUNTIF( BH$2:BH262, BH262 )=1,"نعم","كلا")</f>
        <v>كلا</v>
      </c>
      <c r="BL262" s="91"/>
    </row>
    <row r="263" spans="2:64">
      <c r="B263" s="91" t="str">
        <f t="shared" si="31"/>
        <v/>
      </c>
      <c r="D263" s="91" t="str">
        <f t="shared" si="32"/>
        <v/>
      </c>
      <c r="F263" s="91" t="str">
        <f t="shared" si="33"/>
        <v/>
      </c>
      <c r="H263" s="91" t="str">
        <f t="shared" si="34"/>
        <v/>
      </c>
      <c r="I263" s="92"/>
      <c r="J263" s="114" t="str">
        <f t="shared" si="35"/>
        <v/>
      </c>
      <c r="L263" s="91">
        <f>المعلمون!F265</f>
        <v>0</v>
      </c>
      <c r="M263" s="91">
        <f>المعلمون!AZ265</f>
        <v>0</v>
      </c>
      <c r="BE263" s="95" t="str">
        <f>IFERROR(VLOOKUP(ROWS(BE$2:$BE263),$BG$2:$BI$1001,3,0),"")</f>
        <v/>
      </c>
      <c r="BF263" s="95" t="str">
        <f>IFERROR(VLOOKUP(ROWS(BF$2:$BF263),$BG$2:$BI$1001,2,0),"")</f>
        <v/>
      </c>
      <c r="BG263" s="95">
        <f>IF(ISNUMBER(SEARCH("نعم",BJ263)),MAX($BG$1:BG262)+1,0)</f>
        <v>0</v>
      </c>
      <c r="BH263" s="95" t="str">
        <f t="shared" si="36"/>
        <v/>
      </c>
      <c r="BI263" s="95" t="str">
        <f t="shared" si="37"/>
        <v/>
      </c>
      <c r="BJ263" s="95" t="str">
        <f>IF(COUNTIF( BH$2:BH263, BH263 )=1,"نعم","كلا")</f>
        <v>كلا</v>
      </c>
      <c r="BL263" s="91"/>
    </row>
    <row r="264" spans="2:64">
      <c r="B264" s="91" t="str">
        <f t="shared" si="31"/>
        <v/>
      </c>
      <c r="D264" s="91" t="str">
        <f t="shared" si="32"/>
        <v/>
      </c>
      <c r="F264" s="91" t="str">
        <f t="shared" si="33"/>
        <v/>
      </c>
      <c r="H264" s="91" t="str">
        <f t="shared" si="34"/>
        <v/>
      </c>
      <c r="I264" s="92"/>
      <c r="J264" s="114" t="str">
        <f t="shared" si="35"/>
        <v/>
      </c>
      <c r="L264" s="91">
        <f>المعلمون!F266</f>
        <v>0</v>
      </c>
      <c r="M264" s="91">
        <f>المعلمون!AZ266</f>
        <v>0</v>
      </c>
      <c r="BE264" s="95" t="str">
        <f>IFERROR(VLOOKUP(ROWS(BE$2:$BE264),$BG$2:$BI$1001,3,0),"")</f>
        <v/>
      </c>
      <c r="BF264" s="95" t="str">
        <f>IFERROR(VLOOKUP(ROWS(BF$2:$BF264),$BG$2:$BI$1001,2,0),"")</f>
        <v/>
      </c>
      <c r="BG264" s="95">
        <f>IF(ISNUMBER(SEARCH("نعم",BJ264)),MAX($BG$1:BG263)+1,0)</f>
        <v>0</v>
      </c>
      <c r="BH264" s="95" t="str">
        <f t="shared" si="36"/>
        <v/>
      </c>
      <c r="BI264" s="95" t="str">
        <f t="shared" si="37"/>
        <v/>
      </c>
      <c r="BJ264" s="95" t="str">
        <f>IF(COUNTIF( BH$2:BH264, BH264 )=1,"نعم","كلا")</f>
        <v>كلا</v>
      </c>
      <c r="BL264" s="91"/>
    </row>
    <row r="265" spans="2:64">
      <c r="B265" s="91" t="str">
        <f t="shared" si="31"/>
        <v/>
      </c>
      <c r="D265" s="91" t="str">
        <f t="shared" si="32"/>
        <v/>
      </c>
      <c r="F265" s="91" t="str">
        <f t="shared" si="33"/>
        <v/>
      </c>
      <c r="H265" s="91" t="str">
        <f t="shared" si="34"/>
        <v/>
      </c>
      <c r="I265" s="92"/>
      <c r="J265" s="114" t="str">
        <f t="shared" si="35"/>
        <v/>
      </c>
      <c r="L265" s="91">
        <f>المعلمون!F267</f>
        <v>0</v>
      </c>
      <c r="M265" s="91">
        <f>المعلمون!AZ267</f>
        <v>0</v>
      </c>
      <c r="BE265" s="95" t="str">
        <f>IFERROR(VLOOKUP(ROWS(BE$2:$BE265),$BG$2:$BI$1001,3,0),"")</f>
        <v/>
      </c>
      <c r="BF265" s="95" t="str">
        <f>IFERROR(VLOOKUP(ROWS(BF$2:$BF265),$BG$2:$BI$1001,2,0),"")</f>
        <v/>
      </c>
      <c r="BG265" s="95">
        <f>IF(ISNUMBER(SEARCH("نعم",BJ265)),MAX($BG$1:BG264)+1,0)</f>
        <v>0</v>
      </c>
      <c r="BH265" s="95" t="str">
        <f t="shared" si="36"/>
        <v/>
      </c>
      <c r="BI265" s="95" t="str">
        <f t="shared" si="37"/>
        <v/>
      </c>
      <c r="BJ265" s="95" t="str">
        <f>IF(COUNTIF( BH$2:BH265, BH265 )=1,"نعم","كلا")</f>
        <v>كلا</v>
      </c>
      <c r="BL265" s="91"/>
    </row>
    <row r="266" spans="2:64">
      <c r="B266" s="91" t="str">
        <f t="shared" si="31"/>
        <v/>
      </c>
      <c r="D266" s="91" t="str">
        <f t="shared" si="32"/>
        <v/>
      </c>
      <c r="F266" s="91" t="str">
        <f t="shared" si="33"/>
        <v/>
      </c>
      <c r="H266" s="91" t="str">
        <f t="shared" si="34"/>
        <v/>
      </c>
      <c r="I266" s="92"/>
      <c r="J266" s="114" t="str">
        <f t="shared" si="35"/>
        <v/>
      </c>
      <c r="L266" s="91">
        <f>المعلمون!F268</f>
        <v>0</v>
      </c>
      <c r="M266" s="91">
        <f>المعلمون!AZ268</f>
        <v>0</v>
      </c>
      <c r="BE266" s="95" t="str">
        <f>IFERROR(VLOOKUP(ROWS(BE$2:$BE266),$BG$2:$BI$1001,3,0),"")</f>
        <v/>
      </c>
      <c r="BF266" s="95" t="str">
        <f>IFERROR(VLOOKUP(ROWS(BF$2:$BF266),$BG$2:$BI$1001,2,0),"")</f>
        <v/>
      </c>
      <c r="BG266" s="95">
        <f>IF(ISNUMBER(SEARCH("نعم",BJ266)),MAX($BG$1:BG265)+1,0)</f>
        <v>0</v>
      </c>
      <c r="BH266" s="95" t="str">
        <f t="shared" si="36"/>
        <v/>
      </c>
      <c r="BI266" s="95" t="str">
        <f t="shared" si="37"/>
        <v/>
      </c>
      <c r="BJ266" s="95" t="str">
        <f>IF(COUNTIF( BH$2:BH266, BH266 )=1,"نعم","كلا")</f>
        <v>كلا</v>
      </c>
      <c r="BL266" s="91"/>
    </row>
    <row r="267" spans="2:64">
      <c r="B267" s="91" t="str">
        <f t="shared" si="31"/>
        <v/>
      </c>
      <c r="D267" s="91" t="str">
        <f t="shared" si="32"/>
        <v/>
      </c>
      <c r="F267" s="91" t="str">
        <f t="shared" si="33"/>
        <v/>
      </c>
      <c r="H267" s="91" t="str">
        <f t="shared" si="34"/>
        <v/>
      </c>
      <c r="I267" s="92"/>
      <c r="J267" s="114" t="str">
        <f t="shared" si="35"/>
        <v/>
      </c>
      <c r="L267" s="91">
        <f>المعلمون!F269</f>
        <v>0</v>
      </c>
      <c r="M267" s="91">
        <f>المعلمون!AZ269</f>
        <v>0</v>
      </c>
      <c r="BE267" s="95" t="str">
        <f>IFERROR(VLOOKUP(ROWS(BE$2:$BE267),$BG$2:$BI$1001,3,0),"")</f>
        <v/>
      </c>
      <c r="BF267" s="95" t="str">
        <f>IFERROR(VLOOKUP(ROWS(BF$2:$BF267),$BG$2:$BI$1001,2,0),"")</f>
        <v/>
      </c>
      <c r="BG267" s="95">
        <f>IF(ISNUMBER(SEARCH("نعم",BJ267)),MAX($BG$1:BG266)+1,0)</f>
        <v>0</v>
      </c>
      <c r="BH267" s="95" t="str">
        <f t="shared" si="36"/>
        <v/>
      </c>
      <c r="BI267" s="95" t="str">
        <f t="shared" si="37"/>
        <v/>
      </c>
      <c r="BJ267" s="95" t="str">
        <f>IF(COUNTIF( BH$2:BH267, BH267 )=1,"نعم","كلا")</f>
        <v>كلا</v>
      </c>
      <c r="BL267" s="91"/>
    </row>
    <row r="268" spans="2:64">
      <c r="B268" s="91" t="str">
        <f t="shared" si="31"/>
        <v/>
      </c>
      <c r="D268" s="91" t="str">
        <f t="shared" si="32"/>
        <v/>
      </c>
      <c r="F268" s="91" t="str">
        <f t="shared" si="33"/>
        <v/>
      </c>
      <c r="H268" s="91" t="str">
        <f t="shared" si="34"/>
        <v/>
      </c>
      <c r="I268" s="92"/>
      <c r="J268" s="114" t="str">
        <f t="shared" si="35"/>
        <v/>
      </c>
      <c r="L268" s="91">
        <f>المعلمون!F270</f>
        <v>0</v>
      </c>
      <c r="M268" s="91">
        <f>المعلمون!AZ270</f>
        <v>0</v>
      </c>
      <c r="BE268" s="95" t="str">
        <f>IFERROR(VLOOKUP(ROWS(BE$2:$BE268),$BG$2:$BI$1001,3,0),"")</f>
        <v/>
      </c>
      <c r="BF268" s="95" t="str">
        <f>IFERROR(VLOOKUP(ROWS(BF$2:$BF268),$BG$2:$BI$1001,2,0),"")</f>
        <v/>
      </c>
      <c r="BG268" s="95">
        <f>IF(ISNUMBER(SEARCH("نعم",BJ268)),MAX($BG$1:BG267)+1,0)</f>
        <v>0</v>
      </c>
      <c r="BH268" s="95" t="str">
        <f t="shared" si="36"/>
        <v/>
      </c>
      <c r="BI268" s="95" t="str">
        <f t="shared" si="37"/>
        <v/>
      </c>
      <c r="BJ268" s="95" t="str">
        <f>IF(COUNTIF( BH$2:BH268, BH268 )=1,"نعم","كلا")</f>
        <v>كلا</v>
      </c>
      <c r="BL268" s="91"/>
    </row>
    <row r="269" spans="2:64">
      <c r="B269" s="91" t="str">
        <f t="shared" si="31"/>
        <v/>
      </c>
      <c r="D269" s="91" t="str">
        <f t="shared" si="32"/>
        <v/>
      </c>
      <c r="F269" s="91" t="str">
        <f t="shared" si="33"/>
        <v/>
      </c>
      <c r="H269" s="91" t="str">
        <f t="shared" si="34"/>
        <v/>
      </c>
      <c r="I269" s="92"/>
      <c r="J269" s="114" t="str">
        <f t="shared" si="35"/>
        <v/>
      </c>
      <c r="L269" s="91">
        <f>المعلمون!F271</f>
        <v>0</v>
      </c>
      <c r="M269" s="91">
        <f>المعلمون!AZ271</f>
        <v>0</v>
      </c>
      <c r="BE269" s="95" t="str">
        <f>IFERROR(VLOOKUP(ROWS(BE$2:$BE269),$BG$2:$BI$1001,3,0),"")</f>
        <v/>
      </c>
      <c r="BF269" s="95" t="str">
        <f>IFERROR(VLOOKUP(ROWS(BF$2:$BF269),$BG$2:$BI$1001,2,0),"")</f>
        <v/>
      </c>
      <c r="BG269" s="95">
        <f>IF(ISNUMBER(SEARCH("نعم",BJ269)),MAX($BG$1:BG268)+1,0)</f>
        <v>0</v>
      </c>
      <c r="BH269" s="95" t="str">
        <f t="shared" si="36"/>
        <v/>
      </c>
      <c r="BI269" s="95" t="str">
        <f t="shared" si="37"/>
        <v/>
      </c>
      <c r="BJ269" s="95" t="str">
        <f>IF(COUNTIF( BH$2:BH269, BH269 )=1,"نعم","كلا")</f>
        <v>كلا</v>
      </c>
      <c r="BL269" s="91"/>
    </row>
    <row r="270" spans="2:64">
      <c r="B270" s="91" t="str">
        <f t="shared" si="31"/>
        <v/>
      </c>
      <c r="D270" s="91" t="str">
        <f t="shared" si="32"/>
        <v/>
      </c>
      <c r="F270" s="91" t="str">
        <f t="shared" si="33"/>
        <v/>
      </c>
      <c r="H270" s="91" t="str">
        <f t="shared" si="34"/>
        <v/>
      </c>
      <c r="I270" s="92"/>
      <c r="J270" s="114" t="str">
        <f t="shared" si="35"/>
        <v/>
      </c>
      <c r="L270" s="91">
        <f>المعلمون!F272</f>
        <v>0</v>
      </c>
      <c r="M270" s="91">
        <f>المعلمون!AZ272</f>
        <v>0</v>
      </c>
      <c r="BE270" s="95" t="str">
        <f>IFERROR(VLOOKUP(ROWS(BE$2:$BE270),$BG$2:$BI$1001,3,0),"")</f>
        <v/>
      </c>
      <c r="BF270" s="95" t="str">
        <f>IFERROR(VLOOKUP(ROWS(BF$2:$BF270),$BG$2:$BI$1001,2,0),"")</f>
        <v/>
      </c>
      <c r="BG270" s="95">
        <f>IF(ISNUMBER(SEARCH("نعم",BJ270)),MAX($BG$1:BG269)+1,0)</f>
        <v>0</v>
      </c>
      <c r="BH270" s="95" t="str">
        <f t="shared" si="36"/>
        <v/>
      </c>
      <c r="BI270" s="95" t="str">
        <f t="shared" si="37"/>
        <v/>
      </c>
      <c r="BJ270" s="95" t="str">
        <f>IF(COUNTIF( BH$2:BH270, BH270 )=1,"نعم","كلا")</f>
        <v>كلا</v>
      </c>
      <c r="BL270" s="91"/>
    </row>
    <row r="271" spans="2:64">
      <c r="B271" s="91" t="str">
        <f t="shared" si="31"/>
        <v/>
      </c>
      <c r="D271" s="91" t="str">
        <f t="shared" si="32"/>
        <v/>
      </c>
      <c r="F271" s="91" t="str">
        <f t="shared" si="33"/>
        <v/>
      </c>
      <c r="H271" s="91" t="str">
        <f t="shared" si="34"/>
        <v/>
      </c>
      <c r="I271" s="92"/>
      <c r="J271" s="114" t="str">
        <f t="shared" si="35"/>
        <v/>
      </c>
      <c r="L271" s="91">
        <f>المعلمون!F273</f>
        <v>0</v>
      </c>
      <c r="M271" s="91">
        <f>المعلمون!AZ273</f>
        <v>0</v>
      </c>
      <c r="BE271" s="95" t="str">
        <f>IFERROR(VLOOKUP(ROWS(BE$2:$BE271),$BG$2:$BI$1001,3,0),"")</f>
        <v/>
      </c>
      <c r="BF271" s="95" t="str">
        <f>IFERROR(VLOOKUP(ROWS(BF$2:$BF271),$BG$2:$BI$1001,2,0),"")</f>
        <v/>
      </c>
      <c r="BG271" s="95">
        <f>IF(ISNUMBER(SEARCH("نعم",BJ271)),MAX($BG$1:BG270)+1,0)</f>
        <v>0</v>
      </c>
      <c r="BH271" s="95" t="str">
        <f t="shared" si="36"/>
        <v/>
      </c>
      <c r="BI271" s="95" t="str">
        <f t="shared" si="37"/>
        <v/>
      </c>
      <c r="BJ271" s="95" t="str">
        <f>IF(COUNTIF( BH$2:BH271, BH271 )=1,"نعم","كلا")</f>
        <v>كلا</v>
      </c>
      <c r="BL271" s="91"/>
    </row>
    <row r="272" spans="2:64">
      <c r="B272" s="91" t="str">
        <f t="shared" si="31"/>
        <v/>
      </c>
      <c r="D272" s="91" t="str">
        <f t="shared" si="32"/>
        <v/>
      </c>
      <c r="F272" s="91" t="str">
        <f t="shared" si="33"/>
        <v/>
      </c>
      <c r="H272" s="91" t="str">
        <f t="shared" si="34"/>
        <v/>
      </c>
      <c r="I272" s="92"/>
      <c r="J272" s="114" t="str">
        <f t="shared" si="35"/>
        <v/>
      </c>
      <c r="L272" s="91">
        <f>المعلمون!F274</f>
        <v>0</v>
      </c>
      <c r="M272" s="91">
        <f>المعلمون!AZ274</f>
        <v>0</v>
      </c>
      <c r="BE272" s="95" t="str">
        <f>IFERROR(VLOOKUP(ROWS(BE$2:$BE272),$BG$2:$BI$1001,3,0),"")</f>
        <v/>
      </c>
      <c r="BF272" s="95" t="str">
        <f>IFERROR(VLOOKUP(ROWS(BF$2:$BF272),$BG$2:$BI$1001,2,0),"")</f>
        <v/>
      </c>
      <c r="BG272" s="95">
        <f>IF(ISNUMBER(SEARCH("نعم",BJ272)),MAX($BG$1:BG271)+1,0)</f>
        <v>0</v>
      </c>
      <c r="BH272" s="95" t="str">
        <f t="shared" si="36"/>
        <v/>
      </c>
      <c r="BI272" s="95" t="str">
        <f t="shared" si="37"/>
        <v/>
      </c>
      <c r="BJ272" s="95" t="str">
        <f>IF(COUNTIF( BH$2:BH272, BH272 )=1,"نعم","كلا")</f>
        <v>كلا</v>
      </c>
      <c r="BL272" s="91"/>
    </row>
    <row r="273" spans="2:64">
      <c r="B273" s="91" t="str">
        <f t="shared" si="31"/>
        <v/>
      </c>
      <c r="D273" s="91" t="str">
        <f t="shared" si="32"/>
        <v/>
      </c>
      <c r="F273" s="91" t="str">
        <f t="shared" si="33"/>
        <v/>
      </c>
      <c r="H273" s="91" t="str">
        <f t="shared" si="34"/>
        <v/>
      </c>
      <c r="I273" s="92"/>
      <c r="J273" s="114" t="str">
        <f t="shared" si="35"/>
        <v/>
      </c>
      <c r="L273" s="91">
        <f>المعلمون!F275</f>
        <v>0</v>
      </c>
      <c r="M273" s="91">
        <f>المعلمون!AZ275</f>
        <v>0</v>
      </c>
      <c r="BE273" s="95" t="str">
        <f>IFERROR(VLOOKUP(ROWS(BE$2:$BE273),$BG$2:$BI$1001,3,0),"")</f>
        <v/>
      </c>
      <c r="BF273" s="95" t="str">
        <f>IFERROR(VLOOKUP(ROWS(BF$2:$BF273),$BG$2:$BI$1001,2,0),"")</f>
        <v/>
      </c>
      <c r="BG273" s="95">
        <f>IF(ISNUMBER(SEARCH("نعم",BJ273)),MAX($BG$1:BG272)+1,0)</f>
        <v>0</v>
      </c>
      <c r="BH273" s="95" t="str">
        <f t="shared" si="36"/>
        <v/>
      </c>
      <c r="BI273" s="95" t="str">
        <f t="shared" si="37"/>
        <v/>
      </c>
      <c r="BJ273" s="95" t="str">
        <f>IF(COUNTIF( BH$2:BH273, BH273 )=1,"نعم","كلا")</f>
        <v>كلا</v>
      </c>
      <c r="BL273" s="91"/>
    </row>
    <row r="274" spans="2:64">
      <c r="B274" s="91" t="str">
        <f t="shared" si="31"/>
        <v/>
      </c>
      <c r="D274" s="91" t="str">
        <f t="shared" si="32"/>
        <v/>
      </c>
      <c r="F274" s="91" t="str">
        <f t="shared" si="33"/>
        <v/>
      </c>
      <c r="H274" s="91" t="str">
        <f t="shared" si="34"/>
        <v/>
      </c>
      <c r="I274" s="92"/>
      <c r="J274" s="114" t="str">
        <f t="shared" si="35"/>
        <v/>
      </c>
      <c r="L274" s="91">
        <f>المعلمون!F276</f>
        <v>0</v>
      </c>
      <c r="M274" s="91">
        <f>المعلمون!AZ276</f>
        <v>0</v>
      </c>
      <c r="BE274" s="95" t="str">
        <f>IFERROR(VLOOKUP(ROWS(BE$2:$BE274),$BG$2:$BI$1001,3,0),"")</f>
        <v/>
      </c>
      <c r="BF274" s="95" t="str">
        <f>IFERROR(VLOOKUP(ROWS(BF$2:$BF274),$BG$2:$BI$1001,2,0),"")</f>
        <v/>
      </c>
      <c r="BG274" s="95">
        <f>IF(ISNUMBER(SEARCH("نعم",BJ274)),MAX($BG$1:BG273)+1,0)</f>
        <v>0</v>
      </c>
      <c r="BH274" s="95" t="str">
        <f t="shared" si="36"/>
        <v/>
      </c>
      <c r="BI274" s="95" t="str">
        <f t="shared" si="37"/>
        <v/>
      </c>
      <c r="BJ274" s="95" t="str">
        <f>IF(COUNTIF( BH$2:BH274, BH274 )=1,"نعم","كلا")</f>
        <v>كلا</v>
      </c>
      <c r="BL274" s="91"/>
    </row>
    <row r="275" spans="2:64">
      <c r="B275" s="91" t="str">
        <f t="shared" si="31"/>
        <v/>
      </c>
      <c r="D275" s="91" t="str">
        <f t="shared" si="32"/>
        <v/>
      </c>
      <c r="F275" s="91" t="str">
        <f t="shared" si="33"/>
        <v/>
      </c>
      <c r="H275" s="91" t="str">
        <f t="shared" si="34"/>
        <v/>
      </c>
      <c r="I275" s="92"/>
      <c r="J275" s="114" t="str">
        <f t="shared" si="35"/>
        <v/>
      </c>
      <c r="L275" s="91">
        <f>المعلمون!F277</f>
        <v>0</v>
      </c>
      <c r="M275" s="91">
        <f>المعلمون!AZ277</f>
        <v>0</v>
      </c>
      <c r="BE275" s="95" t="str">
        <f>IFERROR(VLOOKUP(ROWS(BE$2:$BE275),$BG$2:$BI$1001,3,0),"")</f>
        <v/>
      </c>
      <c r="BF275" s="95" t="str">
        <f>IFERROR(VLOOKUP(ROWS(BF$2:$BF275),$BG$2:$BI$1001,2,0),"")</f>
        <v/>
      </c>
      <c r="BG275" s="95">
        <f>IF(ISNUMBER(SEARCH("نعم",BJ275)),MAX($BG$1:BG274)+1,0)</f>
        <v>0</v>
      </c>
      <c r="BH275" s="95" t="str">
        <f t="shared" si="36"/>
        <v/>
      </c>
      <c r="BI275" s="95" t="str">
        <f t="shared" si="37"/>
        <v/>
      </c>
      <c r="BJ275" s="95" t="str">
        <f>IF(COUNTIF( BH$2:BH275, BH275 )=1,"نعم","كلا")</f>
        <v>كلا</v>
      </c>
      <c r="BL275" s="91"/>
    </row>
    <row r="276" spans="2:64">
      <c r="B276" s="91" t="str">
        <f t="shared" si="31"/>
        <v/>
      </c>
      <c r="D276" s="91" t="str">
        <f t="shared" si="32"/>
        <v/>
      </c>
      <c r="F276" s="91" t="str">
        <f t="shared" si="33"/>
        <v/>
      </c>
      <c r="H276" s="91" t="str">
        <f t="shared" si="34"/>
        <v/>
      </c>
      <c r="I276" s="92"/>
      <c r="J276" s="114" t="str">
        <f t="shared" si="35"/>
        <v/>
      </c>
      <c r="L276" s="91">
        <f>المعلمون!F278</f>
        <v>0</v>
      </c>
      <c r="M276" s="91">
        <f>المعلمون!AZ278</f>
        <v>0</v>
      </c>
      <c r="BE276" s="95" t="str">
        <f>IFERROR(VLOOKUP(ROWS(BE$2:$BE276),$BG$2:$BI$1001,3,0),"")</f>
        <v/>
      </c>
      <c r="BF276" s="95" t="str">
        <f>IFERROR(VLOOKUP(ROWS(BF$2:$BF276),$BG$2:$BI$1001,2,0),"")</f>
        <v/>
      </c>
      <c r="BG276" s="95">
        <f>IF(ISNUMBER(SEARCH("نعم",BJ276)),MAX($BG$1:BG275)+1,0)</f>
        <v>0</v>
      </c>
      <c r="BH276" s="95" t="str">
        <f t="shared" si="36"/>
        <v/>
      </c>
      <c r="BI276" s="95" t="str">
        <f t="shared" si="37"/>
        <v/>
      </c>
      <c r="BJ276" s="95" t="str">
        <f>IF(COUNTIF( BH$2:BH276, BH276 )=1,"نعم","كلا")</f>
        <v>كلا</v>
      </c>
      <c r="BL276" s="91"/>
    </row>
    <row r="277" spans="2:64">
      <c r="B277" s="91" t="str">
        <f t="shared" si="31"/>
        <v/>
      </c>
      <c r="D277" s="91" t="str">
        <f t="shared" si="32"/>
        <v/>
      </c>
      <c r="F277" s="91" t="str">
        <f t="shared" si="33"/>
        <v/>
      </c>
      <c r="H277" s="91" t="str">
        <f t="shared" si="34"/>
        <v/>
      </c>
      <c r="I277" s="92"/>
      <c r="J277" s="114" t="str">
        <f t="shared" si="35"/>
        <v/>
      </c>
      <c r="L277" s="91">
        <f>المعلمون!F279</f>
        <v>0</v>
      </c>
      <c r="M277" s="91">
        <f>المعلمون!AZ279</f>
        <v>0</v>
      </c>
      <c r="BE277" s="95" t="str">
        <f>IFERROR(VLOOKUP(ROWS(BE$2:$BE277),$BG$2:$BI$1001,3,0),"")</f>
        <v/>
      </c>
      <c r="BF277" s="95" t="str">
        <f>IFERROR(VLOOKUP(ROWS(BF$2:$BF277),$BG$2:$BI$1001,2,0),"")</f>
        <v/>
      </c>
      <c r="BG277" s="95">
        <f>IF(ISNUMBER(SEARCH("نعم",BJ277)),MAX($BG$1:BG276)+1,0)</f>
        <v>0</v>
      </c>
      <c r="BH277" s="95" t="str">
        <f t="shared" si="36"/>
        <v/>
      </c>
      <c r="BI277" s="95" t="str">
        <f t="shared" si="37"/>
        <v/>
      </c>
      <c r="BJ277" s="95" t="str">
        <f>IF(COUNTIF( BH$2:BH277, BH277 )=1,"نعم","كلا")</f>
        <v>كلا</v>
      </c>
      <c r="BL277" s="91"/>
    </row>
    <row r="278" spans="2:64">
      <c r="B278" s="91" t="str">
        <f t="shared" si="31"/>
        <v/>
      </c>
      <c r="D278" s="91" t="str">
        <f t="shared" si="32"/>
        <v/>
      </c>
      <c r="F278" s="91" t="str">
        <f t="shared" si="33"/>
        <v/>
      </c>
      <c r="H278" s="91" t="str">
        <f t="shared" si="34"/>
        <v/>
      </c>
      <c r="I278" s="92"/>
      <c r="J278" s="114" t="str">
        <f t="shared" si="35"/>
        <v/>
      </c>
      <c r="L278" s="91">
        <f>المعلمون!F280</f>
        <v>0</v>
      </c>
      <c r="M278" s="91">
        <f>المعلمون!AZ280</f>
        <v>0</v>
      </c>
      <c r="BE278" s="95" t="str">
        <f>IFERROR(VLOOKUP(ROWS(BE$2:$BE278),$BG$2:$BI$1001,3,0),"")</f>
        <v/>
      </c>
      <c r="BF278" s="95" t="str">
        <f>IFERROR(VLOOKUP(ROWS(BF$2:$BF278),$BG$2:$BI$1001,2,0),"")</f>
        <v/>
      </c>
      <c r="BG278" s="95">
        <f>IF(ISNUMBER(SEARCH("نعم",BJ278)),MAX($BG$1:BG277)+1,0)</f>
        <v>0</v>
      </c>
      <c r="BH278" s="95" t="str">
        <f t="shared" si="36"/>
        <v/>
      </c>
      <c r="BI278" s="95" t="str">
        <f t="shared" si="37"/>
        <v/>
      </c>
      <c r="BJ278" s="95" t="str">
        <f>IF(COUNTIF( BH$2:BH278, BH278 )=1,"نعم","كلا")</f>
        <v>كلا</v>
      </c>
      <c r="BL278" s="91"/>
    </row>
    <row r="279" spans="2:64">
      <c r="B279" s="91" t="str">
        <f t="shared" si="31"/>
        <v/>
      </c>
      <c r="D279" s="91" t="str">
        <f t="shared" si="32"/>
        <v/>
      </c>
      <c r="F279" s="91" t="str">
        <f t="shared" si="33"/>
        <v/>
      </c>
      <c r="H279" s="91" t="str">
        <f t="shared" si="34"/>
        <v/>
      </c>
      <c r="I279" s="92"/>
      <c r="J279" s="114" t="str">
        <f t="shared" si="35"/>
        <v/>
      </c>
      <c r="L279" s="91">
        <f>المعلمون!F281</f>
        <v>0</v>
      </c>
      <c r="M279" s="91">
        <f>المعلمون!AZ281</f>
        <v>0</v>
      </c>
      <c r="BE279" s="95" t="str">
        <f>IFERROR(VLOOKUP(ROWS(BE$2:$BE279),$BG$2:$BI$1001,3,0),"")</f>
        <v/>
      </c>
      <c r="BF279" s="95" t="str">
        <f>IFERROR(VLOOKUP(ROWS(BF$2:$BF279),$BG$2:$BI$1001,2,0),"")</f>
        <v/>
      </c>
      <c r="BG279" s="95">
        <f>IF(ISNUMBER(SEARCH("نعم",BJ279)),MAX($BG$1:BG278)+1,0)</f>
        <v>0</v>
      </c>
      <c r="BH279" s="95" t="str">
        <f t="shared" si="36"/>
        <v/>
      </c>
      <c r="BI279" s="95" t="str">
        <f t="shared" si="37"/>
        <v/>
      </c>
      <c r="BJ279" s="95" t="str">
        <f>IF(COUNTIF( BH$2:BH279, BH279 )=1,"نعم","كلا")</f>
        <v>كلا</v>
      </c>
      <c r="BL279" s="91"/>
    </row>
    <row r="280" spans="2:64">
      <c r="B280" s="91" t="str">
        <f t="shared" si="31"/>
        <v/>
      </c>
      <c r="D280" s="91" t="str">
        <f t="shared" si="32"/>
        <v/>
      </c>
      <c r="F280" s="91" t="str">
        <f t="shared" si="33"/>
        <v/>
      </c>
      <c r="H280" s="91" t="str">
        <f t="shared" si="34"/>
        <v/>
      </c>
      <c r="I280" s="92"/>
      <c r="J280" s="114" t="str">
        <f t="shared" si="35"/>
        <v/>
      </c>
      <c r="L280" s="91">
        <f>المعلمون!F282</f>
        <v>0</v>
      </c>
      <c r="M280" s="91">
        <f>المعلمون!AZ282</f>
        <v>0</v>
      </c>
      <c r="BE280" s="95" t="str">
        <f>IFERROR(VLOOKUP(ROWS(BE$2:$BE280),$BG$2:$BI$1001,3,0),"")</f>
        <v/>
      </c>
      <c r="BF280" s="95" t="str">
        <f>IFERROR(VLOOKUP(ROWS(BF$2:$BF280),$BG$2:$BI$1001,2,0),"")</f>
        <v/>
      </c>
      <c r="BG280" s="95">
        <f>IF(ISNUMBER(SEARCH("نعم",BJ280)),MAX($BG$1:BG279)+1,0)</f>
        <v>0</v>
      </c>
      <c r="BH280" s="95" t="str">
        <f t="shared" si="36"/>
        <v/>
      </c>
      <c r="BI280" s="95" t="str">
        <f t="shared" si="37"/>
        <v/>
      </c>
      <c r="BJ280" s="95" t="str">
        <f>IF(COUNTIF( BH$2:BH280, BH280 )=1,"نعم","كلا")</f>
        <v>كلا</v>
      </c>
      <c r="BL280" s="91"/>
    </row>
    <row r="281" spans="2:64">
      <c r="B281" s="91" t="str">
        <f t="shared" si="31"/>
        <v/>
      </c>
      <c r="D281" s="91" t="str">
        <f t="shared" si="32"/>
        <v/>
      </c>
      <c r="F281" s="91" t="str">
        <f t="shared" si="33"/>
        <v/>
      </c>
      <c r="H281" s="91" t="str">
        <f t="shared" si="34"/>
        <v/>
      </c>
      <c r="I281" s="92"/>
      <c r="J281" s="114" t="str">
        <f t="shared" si="35"/>
        <v/>
      </c>
      <c r="L281" s="91">
        <f>المعلمون!F283</f>
        <v>0</v>
      </c>
      <c r="M281" s="91">
        <f>المعلمون!AZ283</f>
        <v>0</v>
      </c>
      <c r="BE281" s="95" t="str">
        <f>IFERROR(VLOOKUP(ROWS(BE$2:$BE281),$BG$2:$BI$1001,3,0),"")</f>
        <v/>
      </c>
      <c r="BF281" s="95" t="str">
        <f>IFERROR(VLOOKUP(ROWS(BF$2:$BF281),$BG$2:$BI$1001,2,0),"")</f>
        <v/>
      </c>
      <c r="BG281" s="95">
        <f>IF(ISNUMBER(SEARCH("نعم",BJ281)),MAX($BG$1:BG280)+1,0)</f>
        <v>0</v>
      </c>
      <c r="BH281" s="95" t="str">
        <f t="shared" si="36"/>
        <v/>
      </c>
      <c r="BI281" s="95" t="str">
        <f t="shared" si="37"/>
        <v/>
      </c>
      <c r="BJ281" s="95" t="str">
        <f>IF(COUNTIF( BH$2:BH281, BH281 )=1,"نعم","كلا")</f>
        <v>كلا</v>
      </c>
      <c r="BL281" s="91"/>
    </row>
    <row r="282" spans="2:64">
      <c r="B282" s="91" t="str">
        <f t="shared" si="31"/>
        <v/>
      </c>
      <c r="D282" s="91" t="str">
        <f t="shared" si="32"/>
        <v/>
      </c>
      <c r="F282" s="91" t="str">
        <f t="shared" si="33"/>
        <v/>
      </c>
      <c r="H282" s="91" t="str">
        <f t="shared" si="34"/>
        <v/>
      </c>
      <c r="I282" s="92"/>
      <c r="J282" s="114" t="str">
        <f t="shared" si="35"/>
        <v/>
      </c>
      <c r="L282" s="91">
        <f>المعلمون!F284</f>
        <v>0</v>
      </c>
      <c r="M282" s="91">
        <f>المعلمون!AZ284</f>
        <v>0</v>
      </c>
      <c r="BE282" s="95" t="str">
        <f>IFERROR(VLOOKUP(ROWS(BE$2:$BE282),$BG$2:$BI$1001,3,0),"")</f>
        <v/>
      </c>
      <c r="BF282" s="95" t="str">
        <f>IFERROR(VLOOKUP(ROWS(BF$2:$BF282),$BG$2:$BI$1001,2,0),"")</f>
        <v/>
      </c>
      <c r="BG282" s="95">
        <f>IF(ISNUMBER(SEARCH("نعم",BJ282)),MAX($BG$1:BG281)+1,0)</f>
        <v>0</v>
      </c>
      <c r="BH282" s="95" t="str">
        <f t="shared" si="36"/>
        <v/>
      </c>
      <c r="BI282" s="95" t="str">
        <f t="shared" si="37"/>
        <v/>
      </c>
      <c r="BJ282" s="95" t="str">
        <f>IF(COUNTIF( BH$2:BH282, BH282 )=1,"نعم","كلا")</f>
        <v>كلا</v>
      </c>
      <c r="BL282" s="91"/>
    </row>
    <row r="283" spans="2:64">
      <c r="B283" s="91" t="str">
        <f t="shared" si="31"/>
        <v/>
      </c>
      <c r="D283" s="91" t="str">
        <f t="shared" si="32"/>
        <v/>
      </c>
      <c r="F283" s="91" t="str">
        <f t="shared" si="33"/>
        <v/>
      </c>
      <c r="H283" s="91" t="str">
        <f t="shared" si="34"/>
        <v/>
      </c>
      <c r="I283" s="92"/>
      <c r="J283" s="114" t="str">
        <f t="shared" si="35"/>
        <v/>
      </c>
      <c r="L283" s="91">
        <f>المعلمون!F285</f>
        <v>0</v>
      </c>
      <c r="M283" s="91">
        <f>المعلمون!AZ285</f>
        <v>0</v>
      </c>
      <c r="BE283" s="95" t="str">
        <f>IFERROR(VLOOKUP(ROWS(BE$2:$BE283),$BG$2:$BI$1001,3,0),"")</f>
        <v/>
      </c>
      <c r="BF283" s="95" t="str">
        <f>IFERROR(VLOOKUP(ROWS(BF$2:$BF283),$BG$2:$BI$1001,2,0),"")</f>
        <v/>
      </c>
      <c r="BG283" s="95">
        <f>IF(ISNUMBER(SEARCH("نعم",BJ283)),MAX($BG$1:BG282)+1,0)</f>
        <v>0</v>
      </c>
      <c r="BH283" s="95" t="str">
        <f t="shared" si="36"/>
        <v/>
      </c>
      <c r="BI283" s="95" t="str">
        <f t="shared" si="37"/>
        <v/>
      </c>
      <c r="BJ283" s="95" t="str">
        <f>IF(COUNTIF( BH$2:BH283, BH283 )=1,"نعم","كلا")</f>
        <v>كلا</v>
      </c>
      <c r="BL283" s="91"/>
    </row>
    <row r="284" spans="2:64">
      <c r="B284" s="91" t="str">
        <f t="shared" si="31"/>
        <v/>
      </c>
      <c r="D284" s="91" t="str">
        <f t="shared" si="32"/>
        <v/>
      </c>
      <c r="F284" s="91" t="str">
        <f t="shared" si="33"/>
        <v/>
      </c>
      <c r="H284" s="91" t="str">
        <f t="shared" si="34"/>
        <v/>
      </c>
      <c r="I284" s="92"/>
      <c r="J284" s="114" t="str">
        <f t="shared" si="35"/>
        <v/>
      </c>
      <c r="L284" s="91">
        <f>المعلمون!F286</f>
        <v>0</v>
      </c>
      <c r="M284" s="91">
        <f>المعلمون!AZ286</f>
        <v>0</v>
      </c>
      <c r="BE284" s="95" t="str">
        <f>IFERROR(VLOOKUP(ROWS(BE$2:$BE284),$BG$2:$BI$1001,3,0),"")</f>
        <v/>
      </c>
      <c r="BF284" s="95" t="str">
        <f>IFERROR(VLOOKUP(ROWS(BF$2:$BF284),$BG$2:$BI$1001,2,0),"")</f>
        <v/>
      </c>
      <c r="BG284" s="95">
        <f>IF(ISNUMBER(SEARCH("نعم",BJ284)),MAX($BG$1:BG283)+1,0)</f>
        <v>0</v>
      </c>
      <c r="BH284" s="95" t="str">
        <f t="shared" si="36"/>
        <v/>
      </c>
      <c r="BI284" s="95" t="str">
        <f t="shared" si="37"/>
        <v/>
      </c>
      <c r="BJ284" s="95" t="str">
        <f>IF(COUNTIF( BH$2:BH284, BH284 )=1,"نعم","كلا")</f>
        <v>كلا</v>
      </c>
      <c r="BL284" s="91"/>
    </row>
    <row r="285" spans="2:64">
      <c r="B285" s="91" t="str">
        <f t="shared" si="31"/>
        <v/>
      </c>
      <c r="D285" s="91" t="str">
        <f t="shared" si="32"/>
        <v/>
      </c>
      <c r="F285" s="91" t="str">
        <f t="shared" si="33"/>
        <v/>
      </c>
      <c r="H285" s="91" t="str">
        <f t="shared" si="34"/>
        <v/>
      </c>
      <c r="I285" s="92"/>
      <c r="J285" s="114" t="str">
        <f t="shared" si="35"/>
        <v/>
      </c>
      <c r="L285" s="91">
        <f>المعلمون!F287</f>
        <v>0</v>
      </c>
      <c r="M285" s="91">
        <f>المعلمون!AZ287</f>
        <v>0</v>
      </c>
      <c r="BE285" s="95" t="str">
        <f>IFERROR(VLOOKUP(ROWS(BE$2:$BE285),$BG$2:$BI$1001,3,0),"")</f>
        <v/>
      </c>
      <c r="BF285" s="95" t="str">
        <f>IFERROR(VLOOKUP(ROWS(BF$2:$BF285),$BG$2:$BI$1001,2,0),"")</f>
        <v/>
      </c>
      <c r="BG285" s="95">
        <f>IF(ISNUMBER(SEARCH("نعم",BJ285)),MAX($BG$1:BG284)+1,0)</f>
        <v>0</v>
      </c>
      <c r="BH285" s="95" t="str">
        <f t="shared" si="36"/>
        <v/>
      </c>
      <c r="BI285" s="95" t="str">
        <f t="shared" si="37"/>
        <v/>
      </c>
      <c r="BJ285" s="95" t="str">
        <f>IF(COUNTIF( BH$2:BH285, BH285 )=1,"نعم","كلا")</f>
        <v>كلا</v>
      </c>
      <c r="BL285" s="91"/>
    </row>
    <row r="286" spans="2:64">
      <c r="B286" s="91" t="str">
        <f t="shared" si="31"/>
        <v/>
      </c>
      <c r="D286" s="91" t="str">
        <f t="shared" si="32"/>
        <v/>
      </c>
      <c r="F286" s="91" t="str">
        <f t="shared" si="33"/>
        <v/>
      </c>
      <c r="H286" s="91" t="str">
        <f t="shared" si="34"/>
        <v/>
      </c>
      <c r="I286" s="92"/>
      <c r="J286" s="114" t="str">
        <f t="shared" si="35"/>
        <v/>
      </c>
      <c r="L286" s="91">
        <f>المعلمون!F288</f>
        <v>0</v>
      </c>
      <c r="M286" s="91">
        <f>المعلمون!AZ288</f>
        <v>0</v>
      </c>
      <c r="BE286" s="95" t="str">
        <f>IFERROR(VLOOKUP(ROWS(BE$2:$BE286),$BG$2:$BI$1001,3,0),"")</f>
        <v/>
      </c>
      <c r="BF286" s="95" t="str">
        <f>IFERROR(VLOOKUP(ROWS(BF$2:$BF286),$BG$2:$BI$1001,2,0),"")</f>
        <v/>
      </c>
      <c r="BG286" s="95">
        <f>IF(ISNUMBER(SEARCH("نعم",BJ286)),MAX($BG$1:BG285)+1,0)</f>
        <v>0</v>
      </c>
      <c r="BH286" s="95" t="str">
        <f t="shared" si="36"/>
        <v/>
      </c>
      <c r="BI286" s="95" t="str">
        <f t="shared" si="37"/>
        <v/>
      </c>
      <c r="BJ286" s="95" t="str">
        <f>IF(COUNTIF( BH$2:BH286, BH286 )=1,"نعم","كلا")</f>
        <v>كلا</v>
      </c>
      <c r="BL286" s="91"/>
    </row>
    <row r="287" spans="2:64">
      <c r="B287" s="91" t="str">
        <f t="shared" si="31"/>
        <v/>
      </c>
      <c r="D287" s="91" t="str">
        <f t="shared" si="32"/>
        <v/>
      </c>
      <c r="F287" s="91" t="str">
        <f t="shared" si="33"/>
        <v/>
      </c>
      <c r="H287" s="91" t="str">
        <f t="shared" si="34"/>
        <v/>
      </c>
      <c r="I287" s="92"/>
      <c r="J287" s="114" t="str">
        <f t="shared" si="35"/>
        <v/>
      </c>
      <c r="L287" s="91">
        <f>المعلمون!F289</f>
        <v>0</v>
      </c>
      <c r="M287" s="91">
        <f>المعلمون!AZ289</f>
        <v>0</v>
      </c>
      <c r="BE287" s="95" t="str">
        <f>IFERROR(VLOOKUP(ROWS(BE$2:$BE287),$BG$2:$BI$1001,3,0),"")</f>
        <v/>
      </c>
      <c r="BF287" s="95" t="str">
        <f>IFERROR(VLOOKUP(ROWS(BF$2:$BF287),$BG$2:$BI$1001,2,0),"")</f>
        <v/>
      </c>
      <c r="BG287" s="95">
        <f>IF(ISNUMBER(SEARCH("نعم",BJ287)),MAX($BG$1:BG286)+1,0)</f>
        <v>0</v>
      </c>
      <c r="BH287" s="95" t="str">
        <f t="shared" si="36"/>
        <v/>
      </c>
      <c r="BI287" s="95" t="str">
        <f t="shared" si="37"/>
        <v/>
      </c>
      <c r="BJ287" s="95" t="str">
        <f>IF(COUNTIF( BH$2:BH287, BH287 )=1,"نعم","كلا")</f>
        <v>كلا</v>
      </c>
      <c r="BL287" s="91"/>
    </row>
    <row r="288" spans="2:64">
      <c r="B288" s="91" t="str">
        <f t="shared" si="31"/>
        <v/>
      </c>
      <c r="D288" s="91" t="str">
        <f t="shared" si="32"/>
        <v/>
      </c>
      <c r="F288" s="91" t="str">
        <f t="shared" si="33"/>
        <v/>
      </c>
      <c r="H288" s="91" t="str">
        <f t="shared" si="34"/>
        <v/>
      </c>
      <c r="I288" s="92"/>
      <c r="J288" s="114" t="str">
        <f t="shared" si="35"/>
        <v/>
      </c>
      <c r="L288" s="91">
        <f>المعلمون!F290</f>
        <v>0</v>
      </c>
      <c r="M288" s="91">
        <f>المعلمون!AZ290</f>
        <v>0</v>
      </c>
      <c r="BE288" s="95" t="str">
        <f>IFERROR(VLOOKUP(ROWS(BE$2:$BE288),$BG$2:$BI$1001,3,0),"")</f>
        <v/>
      </c>
      <c r="BF288" s="95" t="str">
        <f>IFERROR(VLOOKUP(ROWS(BF$2:$BF288),$BG$2:$BI$1001,2,0),"")</f>
        <v/>
      </c>
      <c r="BG288" s="95">
        <f>IF(ISNUMBER(SEARCH("نعم",BJ288)),MAX($BG$1:BG287)+1,0)</f>
        <v>0</v>
      </c>
      <c r="BH288" s="95" t="str">
        <f t="shared" si="36"/>
        <v/>
      </c>
      <c r="BI288" s="95" t="str">
        <f t="shared" si="37"/>
        <v/>
      </c>
      <c r="BJ288" s="95" t="str">
        <f>IF(COUNTIF( BH$2:BH288, BH288 )=1,"نعم","كلا")</f>
        <v>كلا</v>
      </c>
      <c r="BL288" s="91"/>
    </row>
    <row r="289" spans="2:64">
      <c r="B289" s="91" t="str">
        <f t="shared" si="31"/>
        <v/>
      </c>
      <c r="D289" s="91" t="str">
        <f t="shared" si="32"/>
        <v/>
      </c>
      <c r="F289" s="91" t="str">
        <f t="shared" si="33"/>
        <v/>
      </c>
      <c r="H289" s="91" t="str">
        <f t="shared" si="34"/>
        <v/>
      </c>
      <c r="I289" s="92"/>
      <c r="J289" s="114" t="str">
        <f t="shared" si="35"/>
        <v/>
      </c>
      <c r="L289" s="91">
        <f>المعلمون!F291</f>
        <v>0</v>
      </c>
      <c r="M289" s="91">
        <f>المعلمون!AZ291</f>
        <v>0</v>
      </c>
      <c r="BE289" s="95" t="str">
        <f>IFERROR(VLOOKUP(ROWS(BE$2:$BE289),$BG$2:$BI$1001,3,0),"")</f>
        <v/>
      </c>
      <c r="BF289" s="95" t="str">
        <f>IFERROR(VLOOKUP(ROWS(BF$2:$BF289),$BG$2:$BI$1001,2,0),"")</f>
        <v/>
      </c>
      <c r="BG289" s="95">
        <f>IF(ISNUMBER(SEARCH("نعم",BJ289)),MAX($BG$1:BG288)+1,0)</f>
        <v>0</v>
      </c>
      <c r="BH289" s="95" t="str">
        <f t="shared" si="36"/>
        <v/>
      </c>
      <c r="BI289" s="95" t="str">
        <f t="shared" si="37"/>
        <v/>
      </c>
      <c r="BJ289" s="95" t="str">
        <f>IF(COUNTIF( BH$2:BH289, BH289 )=1,"نعم","كلا")</f>
        <v>كلا</v>
      </c>
      <c r="BL289" s="91"/>
    </row>
    <row r="290" spans="2:64">
      <c r="B290" s="91" t="str">
        <f t="shared" si="31"/>
        <v/>
      </c>
      <c r="D290" s="91" t="str">
        <f t="shared" si="32"/>
        <v/>
      </c>
      <c r="F290" s="91" t="str">
        <f t="shared" si="33"/>
        <v/>
      </c>
      <c r="H290" s="91" t="str">
        <f t="shared" si="34"/>
        <v/>
      </c>
      <c r="I290" s="92"/>
      <c r="J290" s="114" t="str">
        <f t="shared" si="35"/>
        <v/>
      </c>
      <c r="L290" s="91">
        <f>المعلمون!F292</f>
        <v>0</v>
      </c>
      <c r="M290" s="91">
        <f>المعلمون!AZ292</f>
        <v>0</v>
      </c>
      <c r="BE290" s="95" t="str">
        <f>IFERROR(VLOOKUP(ROWS(BE$2:$BE290),$BG$2:$BI$1001,3,0),"")</f>
        <v/>
      </c>
      <c r="BF290" s="95" t="str">
        <f>IFERROR(VLOOKUP(ROWS(BF$2:$BF290),$BG$2:$BI$1001,2,0),"")</f>
        <v/>
      </c>
      <c r="BG290" s="95">
        <f>IF(ISNUMBER(SEARCH("نعم",BJ290)),MAX($BG$1:BG289)+1,0)</f>
        <v>0</v>
      </c>
      <c r="BH290" s="95" t="str">
        <f t="shared" si="36"/>
        <v/>
      </c>
      <c r="BI290" s="95" t="str">
        <f t="shared" si="37"/>
        <v/>
      </c>
      <c r="BJ290" s="95" t="str">
        <f>IF(COUNTIF( BH$2:BH290, BH290 )=1,"نعم","كلا")</f>
        <v>كلا</v>
      </c>
      <c r="BL290" s="91"/>
    </row>
    <row r="291" spans="2:64">
      <c r="B291" s="91" t="str">
        <f t="shared" si="31"/>
        <v/>
      </c>
      <c r="D291" s="91" t="str">
        <f t="shared" si="32"/>
        <v/>
      </c>
      <c r="F291" s="91" t="str">
        <f t="shared" si="33"/>
        <v/>
      </c>
      <c r="H291" s="91" t="str">
        <f t="shared" si="34"/>
        <v/>
      </c>
      <c r="I291" s="92"/>
      <c r="J291" s="114" t="str">
        <f t="shared" si="35"/>
        <v/>
      </c>
      <c r="L291" s="91">
        <f>المعلمون!F293</f>
        <v>0</v>
      </c>
      <c r="M291" s="91">
        <f>المعلمون!AZ293</f>
        <v>0</v>
      </c>
      <c r="BE291" s="95" t="str">
        <f>IFERROR(VLOOKUP(ROWS(BE$2:$BE291),$BG$2:$BI$1001,3,0),"")</f>
        <v/>
      </c>
      <c r="BF291" s="95" t="str">
        <f>IFERROR(VLOOKUP(ROWS(BF$2:$BF291),$BG$2:$BI$1001,2,0),"")</f>
        <v/>
      </c>
      <c r="BG291" s="95">
        <f>IF(ISNUMBER(SEARCH("نعم",BJ291)),MAX($BG$1:BG290)+1,0)</f>
        <v>0</v>
      </c>
      <c r="BH291" s="95" t="str">
        <f t="shared" si="36"/>
        <v/>
      </c>
      <c r="BI291" s="95" t="str">
        <f t="shared" si="37"/>
        <v/>
      </c>
      <c r="BJ291" s="95" t="str">
        <f>IF(COUNTIF( BH$2:BH291, BH291 )=1,"نعم","كلا")</f>
        <v>كلا</v>
      </c>
      <c r="BL291" s="91"/>
    </row>
    <row r="292" spans="2:64">
      <c r="B292" s="91" t="str">
        <f t="shared" si="31"/>
        <v/>
      </c>
      <c r="D292" s="91" t="str">
        <f t="shared" si="32"/>
        <v/>
      </c>
      <c r="F292" s="91" t="str">
        <f t="shared" si="33"/>
        <v/>
      </c>
      <c r="H292" s="91" t="str">
        <f t="shared" si="34"/>
        <v/>
      </c>
      <c r="I292" s="92"/>
      <c r="J292" s="114" t="str">
        <f t="shared" si="35"/>
        <v/>
      </c>
      <c r="L292" s="91">
        <f>المعلمون!F294</f>
        <v>0</v>
      </c>
      <c r="M292" s="91">
        <f>المعلمون!AZ294</f>
        <v>0</v>
      </c>
      <c r="BE292" s="95" t="str">
        <f>IFERROR(VLOOKUP(ROWS(BE$2:$BE292),$BG$2:$BI$1001,3,0),"")</f>
        <v/>
      </c>
      <c r="BF292" s="95" t="str">
        <f>IFERROR(VLOOKUP(ROWS(BF$2:$BF292),$BG$2:$BI$1001,2,0),"")</f>
        <v/>
      </c>
      <c r="BG292" s="95">
        <f>IF(ISNUMBER(SEARCH("نعم",BJ292)),MAX($BG$1:BG291)+1,0)</f>
        <v>0</v>
      </c>
      <c r="BH292" s="95" t="str">
        <f t="shared" si="36"/>
        <v/>
      </c>
      <c r="BI292" s="95" t="str">
        <f t="shared" si="37"/>
        <v/>
      </c>
      <c r="BJ292" s="95" t="str">
        <f>IF(COUNTIF( BH$2:BH292, BH292 )=1,"نعم","كلا")</f>
        <v>كلا</v>
      </c>
      <c r="BL292" s="91"/>
    </row>
    <row r="293" spans="2:64">
      <c r="B293" s="91" t="str">
        <f t="shared" si="31"/>
        <v/>
      </c>
      <c r="D293" s="91" t="str">
        <f t="shared" si="32"/>
        <v/>
      </c>
      <c r="F293" s="91" t="str">
        <f t="shared" si="33"/>
        <v/>
      </c>
      <c r="H293" s="91" t="str">
        <f t="shared" si="34"/>
        <v/>
      </c>
      <c r="I293" s="92"/>
      <c r="J293" s="114" t="str">
        <f t="shared" si="35"/>
        <v/>
      </c>
      <c r="L293" s="91">
        <f>المعلمون!F295</f>
        <v>0</v>
      </c>
      <c r="M293" s="91">
        <f>المعلمون!AZ295</f>
        <v>0</v>
      </c>
      <c r="BE293" s="95" t="str">
        <f>IFERROR(VLOOKUP(ROWS(BE$2:$BE293),$BG$2:$BI$1001,3,0),"")</f>
        <v/>
      </c>
      <c r="BF293" s="95" t="str">
        <f>IFERROR(VLOOKUP(ROWS(BF$2:$BF293),$BG$2:$BI$1001,2,0),"")</f>
        <v/>
      </c>
      <c r="BG293" s="95">
        <f>IF(ISNUMBER(SEARCH("نعم",BJ293)),MAX($BG$1:BG292)+1,0)</f>
        <v>0</v>
      </c>
      <c r="BH293" s="95" t="str">
        <f t="shared" si="36"/>
        <v/>
      </c>
      <c r="BI293" s="95" t="str">
        <f t="shared" si="37"/>
        <v/>
      </c>
      <c r="BJ293" s="95" t="str">
        <f>IF(COUNTIF( BH$2:BH293, BH293 )=1,"نعم","كلا")</f>
        <v>كلا</v>
      </c>
      <c r="BL293" s="91"/>
    </row>
    <row r="294" spans="2:64">
      <c r="B294" s="91" t="str">
        <f t="shared" si="31"/>
        <v/>
      </c>
      <c r="D294" s="91" t="str">
        <f t="shared" si="32"/>
        <v/>
      </c>
      <c r="F294" s="91" t="str">
        <f t="shared" si="33"/>
        <v/>
      </c>
      <c r="H294" s="91" t="str">
        <f t="shared" si="34"/>
        <v/>
      </c>
      <c r="I294" s="92"/>
      <c r="J294" s="114" t="str">
        <f t="shared" si="35"/>
        <v/>
      </c>
      <c r="L294" s="91">
        <f>المعلمون!F296</f>
        <v>0</v>
      </c>
      <c r="M294" s="91">
        <f>المعلمون!AZ296</f>
        <v>0</v>
      </c>
      <c r="BE294" s="95" t="str">
        <f>IFERROR(VLOOKUP(ROWS(BE$2:$BE294),$BG$2:$BI$1001,3,0),"")</f>
        <v/>
      </c>
      <c r="BF294" s="95" t="str">
        <f>IFERROR(VLOOKUP(ROWS(BF$2:$BF294),$BG$2:$BI$1001,2,0),"")</f>
        <v/>
      </c>
      <c r="BG294" s="95">
        <f>IF(ISNUMBER(SEARCH("نعم",BJ294)),MAX($BG$1:BG293)+1,0)</f>
        <v>0</v>
      </c>
      <c r="BH294" s="95" t="str">
        <f t="shared" si="36"/>
        <v/>
      </c>
      <c r="BI294" s="95" t="str">
        <f t="shared" si="37"/>
        <v/>
      </c>
      <c r="BJ294" s="95" t="str">
        <f>IF(COUNTIF( BH$2:BH294, BH294 )=1,"نعم","كلا")</f>
        <v>كلا</v>
      </c>
      <c r="BL294" s="91"/>
    </row>
    <row r="295" spans="2:64">
      <c r="B295" s="91" t="str">
        <f t="shared" si="31"/>
        <v/>
      </c>
      <c r="D295" s="91" t="str">
        <f t="shared" si="32"/>
        <v/>
      </c>
      <c r="F295" s="91" t="str">
        <f t="shared" si="33"/>
        <v/>
      </c>
      <c r="H295" s="91" t="str">
        <f t="shared" si="34"/>
        <v/>
      </c>
      <c r="I295" s="92"/>
      <c r="J295" s="114" t="str">
        <f t="shared" si="35"/>
        <v/>
      </c>
      <c r="L295" s="91">
        <f>المعلمون!F297</f>
        <v>0</v>
      </c>
      <c r="M295" s="91">
        <f>المعلمون!AZ297</f>
        <v>0</v>
      </c>
      <c r="BE295" s="95" t="str">
        <f>IFERROR(VLOOKUP(ROWS(BE$2:$BE295),$BG$2:$BI$1001,3,0),"")</f>
        <v/>
      </c>
      <c r="BF295" s="95" t="str">
        <f>IFERROR(VLOOKUP(ROWS(BF$2:$BF295),$BG$2:$BI$1001,2,0),"")</f>
        <v/>
      </c>
      <c r="BG295" s="95">
        <f>IF(ISNUMBER(SEARCH("نعم",BJ295)),MAX($BG$1:BG294)+1,0)</f>
        <v>0</v>
      </c>
      <c r="BH295" s="95" t="str">
        <f t="shared" si="36"/>
        <v/>
      </c>
      <c r="BI295" s="95" t="str">
        <f t="shared" si="37"/>
        <v/>
      </c>
      <c r="BJ295" s="95" t="str">
        <f>IF(COUNTIF( BH$2:BH295, BH295 )=1,"نعم","كلا")</f>
        <v>كلا</v>
      </c>
      <c r="BL295" s="91"/>
    </row>
    <row r="296" spans="2:64">
      <c r="B296" s="91" t="str">
        <f t="shared" si="31"/>
        <v/>
      </c>
      <c r="D296" s="91" t="str">
        <f t="shared" si="32"/>
        <v/>
      </c>
      <c r="F296" s="91" t="str">
        <f t="shared" si="33"/>
        <v/>
      </c>
      <c r="H296" s="91" t="str">
        <f t="shared" si="34"/>
        <v/>
      </c>
      <c r="I296" s="92"/>
      <c r="J296" s="114" t="str">
        <f t="shared" si="35"/>
        <v/>
      </c>
      <c r="L296" s="91">
        <f>المعلمون!F298</f>
        <v>0</v>
      </c>
      <c r="M296" s="91">
        <f>المعلمون!AZ298</f>
        <v>0</v>
      </c>
      <c r="BE296" s="95" t="str">
        <f>IFERROR(VLOOKUP(ROWS(BE$2:$BE296),$BG$2:$BI$1001,3,0),"")</f>
        <v/>
      </c>
      <c r="BF296" s="95" t="str">
        <f>IFERROR(VLOOKUP(ROWS(BF$2:$BF296),$BG$2:$BI$1001,2,0),"")</f>
        <v/>
      </c>
      <c r="BG296" s="95">
        <f>IF(ISNUMBER(SEARCH("نعم",BJ296)),MAX($BG$1:BG295)+1,0)</f>
        <v>0</v>
      </c>
      <c r="BH296" s="95" t="str">
        <f t="shared" si="36"/>
        <v/>
      </c>
      <c r="BI296" s="95" t="str">
        <f t="shared" si="37"/>
        <v/>
      </c>
      <c r="BJ296" s="95" t="str">
        <f>IF(COUNTIF( BH$2:BH296, BH296 )=1,"نعم","كلا")</f>
        <v>كلا</v>
      </c>
      <c r="BL296" s="91"/>
    </row>
    <row r="297" spans="2:64">
      <c r="B297" s="91" t="str">
        <f t="shared" si="31"/>
        <v/>
      </c>
      <c r="D297" s="91" t="str">
        <f t="shared" si="32"/>
        <v/>
      </c>
      <c r="F297" s="91" t="str">
        <f t="shared" si="33"/>
        <v/>
      </c>
      <c r="H297" s="91" t="str">
        <f t="shared" si="34"/>
        <v/>
      </c>
      <c r="I297" s="92"/>
      <c r="J297" s="114" t="str">
        <f t="shared" si="35"/>
        <v/>
      </c>
      <c r="L297" s="91">
        <f>المعلمون!F299</f>
        <v>0</v>
      </c>
      <c r="M297" s="91">
        <f>المعلمون!AZ299</f>
        <v>0</v>
      </c>
      <c r="BE297" s="95" t="str">
        <f>IFERROR(VLOOKUP(ROWS(BE$2:$BE297),$BG$2:$BI$1001,3,0),"")</f>
        <v/>
      </c>
      <c r="BF297" s="95" t="str">
        <f>IFERROR(VLOOKUP(ROWS(BF$2:$BF297),$BG$2:$BI$1001,2,0),"")</f>
        <v/>
      </c>
      <c r="BG297" s="95">
        <f>IF(ISNUMBER(SEARCH("نعم",BJ297)),MAX($BG$1:BG296)+1,0)</f>
        <v>0</v>
      </c>
      <c r="BH297" s="95" t="str">
        <f t="shared" si="36"/>
        <v/>
      </c>
      <c r="BI297" s="95" t="str">
        <f t="shared" si="37"/>
        <v/>
      </c>
      <c r="BJ297" s="95" t="str">
        <f>IF(COUNTIF( BH$2:BH297, BH297 )=1,"نعم","كلا")</f>
        <v>كلا</v>
      </c>
      <c r="BL297" s="91"/>
    </row>
    <row r="298" spans="2:64">
      <c r="B298" s="91" t="str">
        <f t="shared" si="31"/>
        <v/>
      </c>
      <c r="D298" s="91" t="str">
        <f t="shared" si="32"/>
        <v/>
      </c>
      <c r="F298" s="91" t="str">
        <f t="shared" si="33"/>
        <v/>
      </c>
      <c r="H298" s="91" t="str">
        <f t="shared" si="34"/>
        <v/>
      </c>
      <c r="I298" s="92"/>
      <c r="J298" s="114" t="str">
        <f t="shared" si="35"/>
        <v/>
      </c>
      <c r="L298" s="91">
        <f>المعلمون!F300</f>
        <v>0</v>
      </c>
      <c r="M298" s="91">
        <f>المعلمون!AZ300</f>
        <v>0</v>
      </c>
      <c r="BE298" s="95" t="str">
        <f>IFERROR(VLOOKUP(ROWS(BE$2:$BE298),$BG$2:$BI$1001,3,0),"")</f>
        <v/>
      </c>
      <c r="BF298" s="95" t="str">
        <f>IFERROR(VLOOKUP(ROWS(BF$2:$BF298),$BG$2:$BI$1001,2,0),"")</f>
        <v/>
      </c>
      <c r="BG298" s="95">
        <f>IF(ISNUMBER(SEARCH("نعم",BJ298)),MAX($BG$1:BG297)+1,0)</f>
        <v>0</v>
      </c>
      <c r="BH298" s="95" t="str">
        <f t="shared" si="36"/>
        <v/>
      </c>
      <c r="BI298" s="95" t="str">
        <f t="shared" si="37"/>
        <v/>
      </c>
      <c r="BJ298" s="95" t="str">
        <f>IF(COUNTIF( BH$2:BH298, BH298 )=1,"نعم","كلا")</f>
        <v>كلا</v>
      </c>
      <c r="BL298" s="91"/>
    </row>
    <row r="299" spans="2:64">
      <c r="B299" s="91" t="str">
        <f t="shared" si="31"/>
        <v/>
      </c>
      <c r="D299" s="91" t="str">
        <f t="shared" si="32"/>
        <v/>
      </c>
      <c r="F299" s="91" t="str">
        <f t="shared" si="33"/>
        <v/>
      </c>
      <c r="H299" s="91" t="str">
        <f t="shared" si="34"/>
        <v/>
      </c>
      <c r="I299" s="92"/>
      <c r="J299" s="114" t="str">
        <f t="shared" si="35"/>
        <v/>
      </c>
      <c r="L299" s="91">
        <f>المعلمون!F301</f>
        <v>0</v>
      </c>
      <c r="M299" s="91">
        <f>المعلمون!AZ301</f>
        <v>0</v>
      </c>
      <c r="BE299" s="95" t="str">
        <f>IFERROR(VLOOKUP(ROWS(BE$2:$BE299),$BG$2:$BI$1001,3,0),"")</f>
        <v/>
      </c>
      <c r="BF299" s="95" t="str">
        <f>IFERROR(VLOOKUP(ROWS(BF$2:$BF299),$BG$2:$BI$1001,2,0),"")</f>
        <v/>
      </c>
      <c r="BG299" s="95">
        <f>IF(ISNUMBER(SEARCH("نعم",BJ299)),MAX($BG$1:BG298)+1,0)</f>
        <v>0</v>
      </c>
      <c r="BH299" s="95" t="str">
        <f t="shared" si="36"/>
        <v/>
      </c>
      <c r="BI299" s="95" t="str">
        <f t="shared" si="37"/>
        <v/>
      </c>
      <c r="BJ299" s="95" t="str">
        <f>IF(COUNTIF( BH$2:BH299, BH299 )=1,"نعم","كلا")</f>
        <v>كلا</v>
      </c>
      <c r="BL299" s="91"/>
    </row>
    <row r="300" spans="2:64">
      <c r="B300" s="91" t="str">
        <f t="shared" si="31"/>
        <v/>
      </c>
      <c r="D300" s="91" t="str">
        <f t="shared" si="32"/>
        <v/>
      </c>
      <c r="F300" s="91" t="str">
        <f t="shared" si="33"/>
        <v/>
      </c>
      <c r="H300" s="91" t="str">
        <f t="shared" si="34"/>
        <v/>
      </c>
      <c r="I300" s="92"/>
      <c r="J300" s="114" t="str">
        <f t="shared" si="35"/>
        <v/>
      </c>
      <c r="L300" s="91">
        <f>المعلمون!F302</f>
        <v>0</v>
      </c>
      <c r="M300" s="91">
        <f>المعلمون!AZ302</f>
        <v>0</v>
      </c>
      <c r="BE300" s="95" t="str">
        <f>IFERROR(VLOOKUP(ROWS(BE$2:$BE300),$BG$2:$BI$1001,3,0),"")</f>
        <v/>
      </c>
      <c r="BF300" s="95" t="str">
        <f>IFERROR(VLOOKUP(ROWS(BF$2:$BF300),$BG$2:$BI$1001,2,0),"")</f>
        <v/>
      </c>
      <c r="BG300" s="95">
        <f>IF(ISNUMBER(SEARCH("نعم",BJ300)),MAX($BG$1:BG299)+1,0)</f>
        <v>0</v>
      </c>
      <c r="BH300" s="95" t="str">
        <f t="shared" si="36"/>
        <v/>
      </c>
      <c r="BI300" s="95" t="str">
        <f t="shared" si="37"/>
        <v/>
      </c>
      <c r="BJ300" s="95" t="str">
        <f>IF(COUNTIF( BH$2:BH300, BH300 )=1,"نعم","كلا")</f>
        <v>كلا</v>
      </c>
      <c r="BL300" s="91"/>
    </row>
    <row r="301" spans="2:64">
      <c r="B301" s="91" t="str">
        <f t="shared" ref="B301:B321" si="38">IFERROR(VLOOKUP(A301,PROF_NAMES_CODE,2,FALSE),"")</f>
        <v/>
      </c>
      <c r="D301" s="91" t="str">
        <f t="shared" si="32"/>
        <v/>
      </c>
      <c r="F301" s="91" t="str">
        <f t="shared" si="33"/>
        <v/>
      </c>
      <c r="H301" s="91" t="str">
        <f t="shared" si="34"/>
        <v/>
      </c>
      <c r="I301" s="92"/>
      <c r="J301" s="114" t="str">
        <f t="shared" ref="J301:J308" si="39">IFERROR(IF(N301&lt;&gt;9,IF(N301 &lt;&gt; H301,"هذه اللغة لا يتقنها المعلم",""),""),"")</f>
        <v/>
      </c>
      <c r="L301" s="91">
        <f>المعلمون!F303</f>
        <v>0</v>
      </c>
      <c r="M301" s="91">
        <f>المعلمون!AZ303</f>
        <v>0</v>
      </c>
      <c r="BE301" s="95" t="str">
        <f>IFERROR(VLOOKUP(ROWS(BE$2:$BE301),$BG$2:$BI$1001,3,0),"")</f>
        <v/>
      </c>
      <c r="BF301" s="95" t="str">
        <f>IFERROR(VLOOKUP(ROWS(BF$2:$BF301),$BG$2:$BI$1001,2,0),"")</f>
        <v/>
      </c>
      <c r="BG301" s="95">
        <f>IF(ISNUMBER(SEARCH("نعم",BJ301)),MAX($BG$1:BG300)+1,0)</f>
        <v>0</v>
      </c>
      <c r="BH301" s="95" t="str">
        <f t="shared" si="36"/>
        <v/>
      </c>
      <c r="BI301" s="95" t="str">
        <f t="shared" si="37"/>
        <v/>
      </c>
      <c r="BJ301" s="95" t="str">
        <f>IF(COUNTIF( BH$2:BH301, BH301 )=1,"نعم","كلا")</f>
        <v>كلا</v>
      </c>
      <c r="BL301" s="91"/>
    </row>
    <row r="302" spans="2:64">
      <c r="B302" s="91" t="str">
        <f t="shared" si="38"/>
        <v/>
      </c>
      <c r="D302" s="91" t="str">
        <f t="shared" si="32"/>
        <v/>
      </c>
      <c r="F302" s="91" t="str">
        <f t="shared" si="33"/>
        <v/>
      </c>
      <c r="H302" s="91" t="str">
        <f t="shared" si="34"/>
        <v/>
      </c>
      <c r="I302" s="92"/>
      <c r="J302" s="114" t="str">
        <f t="shared" si="39"/>
        <v/>
      </c>
      <c r="L302" s="91">
        <f>المعلمون!F304</f>
        <v>0</v>
      </c>
      <c r="M302" s="91">
        <f>المعلمون!AZ304</f>
        <v>0</v>
      </c>
      <c r="BE302" s="95" t="str">
        <f>IFERROR(VLOOKUP(ROWS(BE$2:$BE302),$BG$2:$BI$1001,3,0),"")</f>
        <v/>
      </c>
      <c r="BF302" s="95" t="str">
        <f>IFERROR(VLOOKUP(ROWS(BF$2:$BF302),$BG$2:$BI$1001,2,0),"")</f>
        <v/>
      </c>
      <c r="BG302" s="95">
        <f>IF(ISNUMBER(SEARCH("نعم",BJ302)),MAX($BG$1:BG301)+1,0)</f>
        <v>0</v>
      </c>
      <c r="BH302" s="95" t="str">
        <f t="shared" si="36"/>
        <v/>
      </c>
      <c r="BI302" s="95" t="str">
        <f t="shared" si="37"/>
        <v/>
      </c>
      <c r="BJ302" s="95" t="str">
        <f>IF(COUNTIF( BH$2:BH302, BH302 )=1,"نعم","كلا")</f>
        <v>كلا</v>
      </c>
      <c r="BL302" s="91"/>
    </row>
    <row r="303" spans="2:64">
      <c r="B303" s="91" t="str">
        <f t="shared" si="38"/>
        <v/>
      </c>
      <c r="D303" s="91" t="str">
        <f t="shared" si="32"/>
        <v/>
      </c>
      <c r="F303" s="91" t="str">
        <f t="shared" si="33"/>
        <v/>
      </c>
      <c r="H303" s="91" t="str">
        <f t="shared" si="34"/>
        <v/>
      </c>
      <c r="I303" s="92"/>
      <c r="J303" s="114" t="str">
        <f t="shared" si="39"/>
        <v/>
      </c>
      <c r="L303" s="91">
        <f>المعلمون!F305</f>
        <v>0</v>
      </c>
      <c r="M303" s="91">
        <f>المعلمون!AZ305</f>
        <v>0</v>
      </c>
      <c r="BE303" s="95" t="str">
        <f>IFERROR(VLOOKUP(ROWS(BE$2:$BE303),$BG$2:$BI$1001,3,0),"")</f>
        <v/>
      </c>
      <c r="BF303" s="95" t="str">
        <f>IFERROR(VLOOKUP(ROWS(BF$2:$BF303),$BG$2:$BI$1001,2,0),"")</f>
        <v/>
      </c>
      <c r="BG303" s="95">
        <f>IF(ISNUMBER(SEARCH("نعم",BJ303)),MAX($BG$1:BG302)+1,0)</f>
        <v>0</v>
      </c>
      <c r="BH303" s="95" t="str">
        <f t="shared" si="36"/>
        <v/>
      </c>
      <c r="BI303" s="95" t="str">
        <f t="shared" si="37"/>
        <v/>
      </c>
      <c r="BJ303" s="95" t="str">
        <f>IF(COUNTIF( BH$2:BH303, BH303 )=1,"نعم","كلا")</f>
        <v>كلا</v>
      </c>
      <c r="BL303" s="91"/>
    </row>
    <row r="304" spans="2:64">
      <c r="B304" s="91" t="str">
        <f t="shared" si="38"/>
        <v/>
      </c>
      <c r="D304" s="91" t="str">
        <f t="shared" si="32"/>
        <v/>
      </c>
      <c r="F304" s="91" t="str">
        <f t="shared" si="33"/>
        <v/>
      </c>
      <c r="H304" s="91" t="str">
        <f t="shared" si="34"/>
        <v/>
      </c>
      <c r="I304" s="92"/>
      <c r="J304" s="114" t="str">
        <f t="shared" si="39"/>
        <v/>
      </c>
      <c r="L304" s="91">
        <f>المعلمون!F306</f>
        <v>0</v>
      </c>
      <c r="M304" s="91">
        <f>المعلمون!AZ306</f>
        <v>0</v>
      </c>
      <c r="BE304" s="95" t="str">
        <f>IFERROR(VLOOKUP(ROWS(BE$2:$BE304),$BG$2:$BI$1001,3,0),"")</f>
        <v/>
      </c>
      <c r="BF304" s="95" t="str">
        <f>IFERROR(VLOOKUP(ROWS(BF$2:$BF304),$BG$2:$BI$1001,2,0),"")</f>
        <v/>
      </c>
      <c r="BG304" s="95">
        <f>IF(ISNUMBER(SEARCH("نعم",BJ304)),MAX($BG$1:BG303)+1,0)</f>
        <v>0</v>
      </c>
      <c r="BH304" s="95" t="str">
        <f t="shared" si="36"/>
        <v/>
      </c>
      <c r="BI304" s="95" t="str">
        <f t="shared" si="37"/>
        <v/>
      </c>
      <c r="BJ304" s="95" t="str">
        <f>IF(COUNTIF( BH$2:BH304, BH304 )=1,"نعم","كلا")</f>
        <v>كلا</v>
      </c>
      <c r="BL304" s="91"/>
    </row>
    <row r="305" spans="2:64">
      <c r="B305" s="91" t="str">
        <f t="shared" si="38"/>
        <v/>
      </c>
      <c r="D305" s="91" t="str">
        <f t="shared" si="32"/>
        <v/>
      </c>
      <c r="F305" s="91" t="str">
        <f t="shared" si="33"/>
        <v/>
      </c>
      <c r="H305" s="91" t="str">
        <f t="shared" si="34"/>
        <v/>
      </c>
      <c r="I305" s="92"/>
      <c r="J305" s="114" t="str">
        <f t="shared" si="39"/>
        <v/>
      </c>
      <c r="L305" s="91">
        <f>المعلمون!F307</f>
        <v>0</v>
      </c>
      <c r="M305" s="91">
        <f>المعلمون!AZ307</f>
        <v>0</v>
      </c>
      <c r="BE305" s="95" t="str">
        <f>IFERROR(VLOOKUP(ROWS(BE$2:$BE305),$BG$2:$BI$1001,3,0),"")</f>
        <v/>
      </c>
      <c r="BF305" s="95" t="str">
        <f>IFERROR(VLOOKUP(ROWS(BF$2:$BF305),$BG$2:$BI$1001,2,0),"")</f>
        <v/>
      </c>
      <c r="BG305" s="95">
        <f>IF(ISNUMBER(SEARCH("نعم",BJ305)),MAX($BG$1:BG304)+1,0)</f>
        <v>0</v>
      </c>
      <c r="BH305" s="95" t="str">
        <f t="shared" si="36"/>
        <v/>
      </c>
      <c r="BI305" s="95" t="str">
        <f t="shared" si="37"/>
        <v/>
      </c>
      <c r="BJ305" s="95" t="str">
        <f>IF(COUNTIF( BH$2:BH305, BH305 )=1,"نعم","كلا")</f>
        <v>كلا</v>
      </c>
      <c r="BL305" s="91"/>
    </row>
    <row r="306" spans="2:64">
      <c r="B306" s="91" t="str">
        <f t="shared" si="38"/>
        <v/>
      </c>
      <c r="D306" s="91" t="str">
        <f t="shared" si="32"/>
        <v/>
      </c>
      <c r="F306" s="91" t="str">
        <f t="shared" si="33"/>
        <v/>
      </c>
      <c r="H306" s="91" t="str">
        <f t="shared" si="34"/>
        <v/>
      </c>
      <c r="I306" s="92"/>
      <c r="J306" s="114" t="str">
        <f t="shared" si="39"/>
        <v/>
      </c>
      <c r="L306" s="91">
        <f>المعلمون!F308</f>
        <v>0</v>
      </c>
      <c r="M306" s="91">
        <f>المعلمون!AZ308</f>
        <v>0</v>
      </c>
      <c r="BE306" s="95" t="str">
        <f>IFERROR(VLOOKUP(ROWS(BE$2:$BE306),$BG$2:$BI$1001,3,0),"")</f>
        <v/>
      </c>
      <c r="BF306" s="95" t="str">
        <f>IFERROR(VLOOKUP(ROWS(BF$2:$BF306),$BG$2:$BI$1001,2,0),"")</f>
        <v/>
      </c>
      <c r="BG306" s="95">
        <f>IF(ISNUMBER(SEARCH("نعم",BJ306)),MAX($BG$1:BG305)+1,0)</f>
        <v>0</v>
      </c>
      <c r="BH306" s="95" t="str">
        <f t="shared" si="36"/>
        <v/>
      </c>
      <c r="BI306" s="95" t="str">
        <f t="shared" si="37"/>
        <v/>
      </c>
      <c r="BJ306" s="95" t="str">
        <f>IF(COUNTIF( BH$2:BH306, BH306 )=1,"نعم","كلا")</f>
        <v>كلا</v>
      </c>
      <c r="BL306" s="91"/>
    </row>
    <row r="307" spans="2:64">
      <c r="B307" s="91" t="str">
        <f t="shared" si="38"/>
        <v/>
      </c>
      <c r="D307" s="91" t="str">
        <f t="shared" si="32"/>
        <v/>
      </c>
      <c r="F307" s="91" t="str">
        <f t="shared" si="33"/>
        <v/>
      </c>
      <c r="H307" s="91" t="str">
        <f t="shared" si="34"/>
        <v/>
      </c>
      <c r="I307" s="92"/>
      <c r="J307" s="114" t="str">
        <f t="shared" si="39"/>
        <v/>
      </c>
      <c r="L307" s="91">
        <f>المعلمون!F309</f>
        <v>0</v>
      </c>
      <c r="M307" s="91">
        <f>المعلمون!AZ309</f>
        <v>0</v>
      </c>
      <c r="BE307" s="95" t="str">
        <f>IFERROR(VLOOKUP(ROWS(BE$2:$BE307),$BG$2:$BI$1001,3,0),"")</f>
        <v/>
      </c>
      <c r="BF307" s="95" t="str">
        <f>IFERROR(VLOOKUP(ROWS(BF$2:$BF307),$BG$2:$BI$1001,2,0),"")</f>
        <v/>
      </c>
      <c r="BG307" s="95">
        <f>IF(ISNUMBER(SEARCH("نعم",BJ307)),MAX($BG$1:BG306)+1,0)</f>
        <v>0</v>
      </c>
      <c r="BH307" s="95" t="str">
        <f t="shared" si="36"/>
        <v/>
      </c>
      <c r="BI307" s="95" t="str">
        <f t="shared" si="37"/>
        <v/>
      </c>
      <c r="BJ307" s="95" t="str">
        <f>IF(COUNTIF( BH$2:BH307, BH307 )=1,"نعم","كلا")</f>
        <v>كلا</v>
      </c>
      <c r="BL307" s="91"/>
    </row>
    <row r="308" spans="2:64">
      <c r="B308" s="91" t="str">
        <f t="shared" si="38"/>
        <v/>
      </c>
      <c r="D308" s="91" t="str">
        <f t="shared" si="32"/>
        <v/>
      </c>
      <c r="F308" s="91" t="str">
        <f t="shared" si="33"/>
        <v/>
      </c>
      <c r="H308" s="91" t="str">
        <f t="shared" si="34"/>
        <v/>
      </c>
      <c r="I308" s="92"/>
      <c r="J308" s="114" t="str">
        <f t="shared" si="39"/>
        <v/>
      </c>
      <c r="L308" s="91">
        <f>المعلمون!F310</f>
        <v>0</v>
      </c>
      <c r="M308" s="91">
        <f>المعلمون!AZ310</f>
        <v>0</v>
      </c>
      <c r="BE308" s="95" t="str">
        <f>IFERROR(VLOOKUP(ROWS(BE$2:$BE308),$BG$2:$BI$1001,3,0),"")</f>
        <v/>
      </c>
      <c r="BF308" s="95" t="str">
        <f>IFERROR(VLOOKUP(ROWS(BF$2:$BF308),$BG$2:$BI$1001,2,0),"")</f>
        <v/>
      </c>
      <c r="BG308" s="95">
        <f>IF(ISNUMBER(SEARCH("نعم",BJ308)),MAX($BG$1:BG307)+1,0)</f>
        <v>0</v>
      </c>
      <c r="BH308" s="95" t="str">
        <f t="shared" si="36"/>
        <v/>
      </c>
      <c r="BI308" s="95" t="str">
        <f t="shared" si="37"/>
        <v/>
      </c>
      <c r="BJ308" s="95" t="str">
        <f>IF(COUNTIF( BH$2:BH308, BH308 )=1,"نعم","كلا")</f>
        <v>كلا</v>
      </c>
      <c r="BL308" s="91"/>
    </row>
    <row r="309" spans="2:64">
      <c r="B309" s="91" t="str">
        <f t="shared" si="38"/>
        <v/>
      </c>
      <c r="D309" s="91" t="str">
        <f t="shared" si="32"/>
        <v/>
      </c>
      <c r="F309" s="91" t="str">
        <f t="shared" si="33"/>
        <v/>
      </c>
      <c r="H309" s="91" t="str">
        <f t="shared" si="34"/>
        <v/>
      </c>
      <c r="I309" s="92"/>
      <c r="J309" s="114" t="str">
        <f t="shared" ref="J309:J372" si="40">IFERROR(IF(OR(AND($G309="الفرنسية",$L309&lt;&gt;"نعم"),AND($G309="الانكليزية",$M309&lt;&gt;"نعم")),"هذه اللغة لا يتقنها المعلم",""),"")</f>
        <v/>
      </c>
      <c r="L309" s="91">
        <f>المعلمون!F311</f>
        <v>0</v>
      </c>
      <c r="M309" s="91">
        <f>المعلمون!AZ311</f>
        <v>0</v>
      </c>
      <c r="BE309" s="95" t="str">
        <f>IFERROR(VLOOKUP(ROWS(BE$2:$BE309),$BG$2:$BI$1001,3,0),"")</f>
        <v/>
      </c>
      <c r="BF309" s="95" t="str">
        <f>IFERROR(VLOOKUP(ROWS(BF$2:$BF309),$BG$2:$BI$1001,2,0),"")</f>
        <v/>
      </c>
      <c r="BG309" s="95">
        <f>IF(ISNUMBER(SEARCH("نعم",BJ309)),MAX($BG$1:BG308)+1,0)</f>
        <v>0</v>
      </c>
      <c r="BH309" s="95" t="str">
        <f t="shared" si="36"/>
        <v/>
      </c>
      <c r="BI309" s="95" t="str">
        <f t="shared" si="37"/>
        <v/>
      </c>
      <c r="BJ309" s="95" t="str">
        <f>IF(COUNTIF( BH$2:BH309, BH309 )=1,"نعم","كلا")</f>
        <v>كلا</v>
      </c>
      <c r="BL309" s="91"/>
    </row>
    <row r="310" spans="2:64">
      <c r="B310" s="91" t="str">
        <f t="shared" si="38"/>
        <v/>
      </c>
      <c r="D310" s="91" t="str">
        <f t="shared" si="32"/>
        <v/>
      </c>
      <c r="F310" s="91" t="str">
        <f t="shared" si="33"/>
        <v/>
      </c>
      <c r="H310" s="91" t="str">
        <f t="shared" si="34"/>
        <v/>
      </c>
      <c r="I310" s="92"/>
      <c r="J310" s="114" t="str">
        <f t="shared" si="40"/>
        <v/>
      </c>
      <c r="L310" s="91">
        <f>المعلمون!F312</f>
        <v>0</v>
      </c>
      <c r="M310" s="91">
        <f>المعلمون!AZ312</f>
        <v>0</v>
      </c>
      <c r="BE310" s="95" t="str">
        <f>IFERROR(VLOOKUP(ROWS(BE$2:$BE310),$BG$2:$BI$1001,3,0),"")</f>
        <v/>
      </c>
      <c r="BF310" s="95" t="str">
        <f>IFERROR(VLOOKUP(ROWS(BF$2:$BF310),$BG$2:$BI$1001,2,0),"")</f>
        <v/>
      </c>
      <c r="BG310" s="95">
        <f>IF(ISNUMBER(SEARCH("نعم",BJ310)),MAX($BG$1:BG309)+1,0)</f>
        <v>0</v>
      </c>
      <c r="BH310" s="95" t="str">
        <f t="shared" si="36"/>
        <v/>
      </c>
      <c r="BI310" s="95" t="str">
        <f t="shared" si="37"/>
        <v/>
      </c>
      <c r="BJ310" s="95" t="str">
        <f>IF(COUNTIF( BH$2:BH310, BH310 )=1,"نعم","كلا")</f>
        <v>كلا</v>
      </c>
      <c r="BL310" s="91"/>
    </row>
    <row r="311" spans="2:64">
      <c r="B311" s="91" t="str">
        <f t="shared" si="38"/>
        <v/>
      </c>
      <c r="D311" s="91" t="str">
        <f t="shared" si="32"/>
        <v/>
      </c>
      <c r="F311" s="91" t="str">
        <f t="shared" si="33"/>
        <v/>
      </c>
      <c r="H311" s="91" t="str">
        <f t="shared" si="34"/>
        <v/>
      </c>
      <c r="I311" s="92"/>
      <c r="J311" s="114" t="str">
        <f t="shared" si="40"/>
        <v/>
      </c>
      <c r="L311" s="91">
        <f>المعلمون!F313</f>
        <v>0</v>
      </c>
      <c r="M311" s="91">
        <f>المعلمون!AZ313</f>
        <v>0</v>
      </c>
      <c r="BE311" s="95" t="str">
        <f>IFERROR(VLOOKUP(ROWS(BE$2:$BE311),$BG$2:$BI$1001,3,0),"")</f>
        <v/>
      </c>
      <c r="BF311" s="95" t="str">
        <f>IFERROR(VLOOKUP(ROWS(BF$2:$BF311),$BG$2:$BI$1001,2,0),"")</f>
        <v/>
      </c>
      <c r="BG311" s="95">
        <f>IF(ISNUMBER(SEARCH("نعم",BJ311)),MAX($BG$1:BG310)+1,0)</f>
        <v>0</v>
      </c>
      <c r="BH311" s="95" t="str">
        <f t="shared" si="36"/>
        <v/>
      </c>
      <c r="BI311" s="95" t="str">
        <f t="shared" si="37"/>
        <v/>
      </c>
      <c r="BJ311" s="95" t="str">
        <f>IF(COUNTIF( BH$2:BH311, BH311 )=1,"نعم","كلا")</f>
        <v>كلا</v>
      </c>
      <c r="BL311" s="91"/>
    </row>
    <row r="312" spans="2:64">
      <c r="B312" s="91" t="str">
        <f t="shared" si="38"/>
        <v/>
      </c>
      <c r="D312" s="91" t="str">
        <f t="shared" si="32"/>
        <v/>
      </c>
      <c r="F312" s="91" t="str">
        <f t="shared" si="33"/>
        <v/>
      </c>
      <c r="H312" s="91" t="str">
        <f t="shared" si="34"/>
        <v/>
      </c>
      <c r="I312" s="92"/>
      <c r="J312" s="114" t="str">
        <f t="shared" si="40"/>
        <v/>
      </c>
      <c r="L312" s="91">
        <f>المعلمون!F314</f>
        <v>0</v>
      </c>
      <c r="M312" s="91">
        <f>المعلمون!AZ314</f>
        <v>0</v>
      </c>
      <c r="BE312" s="95" t="str">
        <f>IFERROR(VLOOKUP(ROWS(BE$2:$BE312),$BG$2:$BI$1001,3,0),"")</f>
        <v/>
      </c>
      <c r="BF312" s="95" t="str">
        <f>IFERROR(VLOOKUP(ROWS(BF$2:$BF312),$BG$2:$BI$1001,2,0),"")</f>
        <v/>
      </c>
      <c r="BG312" s="95">
        <f>IF(ISNUMBER(SEARCH("نعم",BJ312)),MAX($BG$1:BG311)+1,0)</f>
        <v>0</v>
      </c>
      <c r="BH312" s="95" t="str">
        <f t="shared" si="36"/>
        <v/>
      </c>
      <c r="BI312" s="95" t="str">
        <f t="shared" si="37"/>
        <v/>
      </c>
      <c r="BJ312" s="95" t="str">
        <f>IF(COUNTIF( BH$2:BH312, BH312 )=1,"نعم","كلا")</f>
        <v>كلا</v>
      </c>
      <c r="BL312" s="91"/>
    </row>
    <row r="313" spans="2:64">
      <c r="B313" s="91" t="str">
        <f t="shared" si="38"/>
        <v/>
      </c>
      <c r="D313" s="91" t="str">
        <f t="shared" si="32"/>
        <v/>
      </c>
      <c r="F313" s="91" t="str">
        <f t="shared" si="33"/>
        <v/>
      </c>
      <c r="H313" s="91" t="str">
        <f t="shared" si="34"/>
        <v/>
      </c>
      <c r="I313" s="92"/>
      <c r="J313" s="114" t="str">
        <f t="shared" si="40"/>
        <v/>
      </c>
      <c r="L313" s="91">
        <f>المعلمون!F315</f>
        <v>0</v>
      </c>
      <c r="M313" s="91">
        <f>المعلمون!AZ315</f>
        <v>0</v>
      </c>
      <c r="BE313" s="95" t="str">
        <f>IFERROR(VLOOKUP(ROWS(BE$2:$BE313),$BG$2:$BI$1001,3,0),"")</f>
        <v/>
      </c>
      <c r="BF313" s="95" t="str">
        <f>IFERROR(VLOOKUP(ROWS(BF$2:$BF313),$BG$2:$BI$1001,2,0),"")</f>
        <v/>
      </c>
      <c r="BG313" s="95">
        <f>IF(ISNUMBER(SEARCH("نعم",BJ313)),MAX($BG$1:BG312)+1,0)</f>
        <v>0</v>
      </c>
      <c r="BH313" s="95" t="str">
        <f t="shared" si="36"/>
        <v/>
      </c>
      <c r="BI313" s="95" t="str">
        <f t="shared" si="37"/>
        <v/>
      </c>
      <c r="BJ313" s="95" t="str">
        <f>IF(COUNTIF( BH$2:BH313, BH313 )=1,"نعم","كلا")</f>
        <v>كلا</v>
      </c>
      <c r="BL313" s="91"/>
    </row>
    <row r="314" spans="2:64">
      <c r="B314" s="91" t="str">
        <f t="shared" si="38"/>
        <v/>
      </c>
      <c r="D314" s="91" t="str">
        <f t="shared" si="32"/>
        <v/>
      </c>
      <c r="F314" s="91" t="str">
        <f t="shared" si="33"/>
        <v/>
      </c>
      <c r="H314" s="91" t="str">
        <f t="shared" si="34"/>
        <v/>
      </c>
      <c r="I314" s="92"/>
      <c r="J314" s="114" t="str">
        <f t="shared" si="40"/>
        <v/>
      </c>
      <c r="L314" s="91">
        <f>المعلمون!F316</f>
        <v>0</v>
      </c>
      <c r="M314" s="91">
        <f>المعلمون!AZ316</f>
        <v>0</v>
      </c>
      <c r="BE314" s="95" t="str">
        <f>IFERROR(VLOOKUP(ROWS(BE$2:$BE314),$BG$2:$BI$1001,3,0),"")</f>
        <v/>
      </c>
      <c r="BF314" s="95" t="str">
        <f>IFERROR(VLOOKUP(ROWS(BF$2:$BF314),$BG$2:$BI$1001,2,0),"")</f>
        <v/>
      </c>
      <c r="BG314" s="95">
        <f>IF(ISNUMBER(SEARCH("نعم",BJ314)),MAX($BG$1:BG313)+1,0)</f>
        <v>0</v>
      </c>
      <c r="BH314" s="95" t="str">
        <f t="shared" si="36"/>
        <v/>
      </c>
      <c r="BI314" s="95" t="str">
        <f t="shared" si="37"/>
        <v/>
      </c>
      <c r="BJ314" s="95" t="str">
        <f>IF(COUNTIF( BH$2:BH314, BH314 )=1,"نعم","كلا")</f>
        <v>كلا</v>
      </c>
      <c r="BL314" s="91"/>
    </row>
    <row r="315" spans="2:64">
      <c r="B315" s="91" t="str">
        <f t="shared" si="38"/>
        <v/>
      </c>
      <c r="D315" s="91" t="str">
        <f t="shared" si="32"/>
        <v/>
      </c>
      <c r="F315" s="91" t="str">
        <f t="shared" si="33"/>
        <v/>
      </c>
      <c r="H315" s="91" t="str">
        <f t="shared" si="34"/>
        <v/>
      </c>
      <c r="I315" s="92"/>
      <c r="J315" s="114" t="str">
        <f t="shared" si="40"/>
        <v/>
      </c>
      <c r="L315" s="91">
        <f>المعلمون!F317</f>
        <v>0</v>
      </c>
      <c r="M315" s="91">
        <f>المعلمون!AZ317</f>
        <v>0</v>
      </c>
      <c r="BE315" s="95" t="str">
        <f>IFERROR(VLOOKUP(ROWS(BE$2:$BE315),$BG$2:$BI$1001,3,0),"")</f>
        <v/>
      </c>
      <c r="BF315" s="95" t="str">
        <f>IFERROR(VLOOKUP(ROWS(BF$2:$BF315),$BG$2:$BI$1001,2,0),"")</f>
        <v/>
      </c>
      <c r="BG315" s="95">
        <f>IF(ISNUMBER(SEARCH("نعم",BJ315)),MAX($BG$1:BG314)+1,0)</f>
        <v>0</v>
      </c>
      <c r="BH315" s="95" t="str">
        <f t="shared" si="36"/>
        <v/>
      </c>
      <c r="BI315" s="95" t="str">
        <f t="shared" si="37"/>
        <v/>
      </c>
      <c r="BJ315" s="95" t="str">
        <f>IF(COUNTIF( BH$2:BH315, BH315 )=1,"نعم","كلا")</f>
        <v>كلا</v>
      </c>
      <c r="BL315" s="91"/>
    </row>
    <row r="316" spans="2:64">
      <c r="B316" s="91" t="str">
        <f t="shared" si="38"/>
        <v/>
      </c>
      <c r="D316" s="91" t="str">
        <f t="shared" si="32"/>
        <v/>
      </c>
      <c r="F316" s="91" t="str">
        <f t="shared" si="33"/>
        <v/>
      </c>
      <c r="H316" s="91" t="str">
        <f t="shared" si="34"/>
        <v/>
      </c>
      <c r="I316" s="92"/>
      <c r="J316" s="114" t="str">
        <f t="shared" si="40"/>
        <v/>
      </c>
      <c r="L316" s="91">
        <f>المعلمون!F318</f>
        <v>0</v>
      </c>
      <c r="M316" s="91">
        <f>المعلمون!AZ318</f>
        <v>0</v>
      </c>
      <c r="BE316" s="95" t="str">
        <f>IFERROR(VLOOKUP(ROWS(BE$2:$BE316),$BG$2:$BI$1001,3,0),"")</f>
        <v/>
      </c>
      <c r="BF316" s="95" t="str">
        <f>IFERROR(VLOOKUP(ROWS(BF$2:$BF316),$BG$2:$BI$1001,2,0),"")</f>
        <v/>
      </c>
      <c r="BG316" s="95">
        <f>IF(ISNUMBER(SEARCH("نعم",BJ316)),MAX($BG$1:BG315)+1,0)</f>
        <v>0</v>
      </c>
      <c r="BH316" s="95" t="str">
        <f t="shared" si="36"/>
        <v/>
      </c>
      <c r="BI316" s="95" t="str">
        <f t="shared" si="37"/>
        <v/>
      </c>
      <c r="BJ316" s="95" t="str">
        <f>IF(COUNTIF( BH$2:BH316, BH316 )=1,"نعم","كلا")</f>
        <v>كلا</v>
      </c>
      <c r="BL316" s="91"/>
    </row>
    <row r="317" spans="2:64">
      <c r="B317" s="91" t="str">
        <f t="shared" si="38"/>
        <v/>
      </c>
      <c r="D317" s="91" t="str">
        <f t="shared" si="32"/>
        <v/>
      </c>
      <c r="F317" s="91" t="str">
        <f t="shared" si="33"/>
        <v/>
      </c>
      <c r="H317" s="91" t="str">
        <f t="shared" si="34"/>
        <v/>
      </c>
      <c r="I317" s="92"/>
      <c r="J317" s="114" t="str">
        <f t="shared" si="40"/>
        <v/>
      </c>
      <c r="L317" s="91">
        <f>المعلمون!F319</f>
        <v>0</v>
      </c>
      <c r="M317" s="91">
        <f>المعلمون!AZ319</f>
        <v>0</v>
      </c>
      <c r="BE317" s="95" t="str">
        <f>IFERROR(VLOOKUP(ROWS(BE$2:$BE317),$BG$2:$BI$1001,3,0),"")</f>
        <v/>
      </c>
      <c r="BF317" s="95" t="str">
        <f>IFERROR(VLOOKUP(ROWS(BF$2:$BF317),$BG$2:$BI$1001,2,0),"")</f>
        <v/>
      </c>
      <c r="BG317" s="95">
        <f>IF(ISNUMBER(SEARCH("نعم",BJ317)),MAX($BG$1:BG316)+1,0)</f>
        <v>0</v>
      </c>
      <c r="BH317" s="95" t="str">
        <f t="shared" si="36"/>
        <v/>
      </c>
      <c r="BI317" s="95" t="str">
        <f t="shared" si="37"/>
        <v/>
      </c>
      <c r="BJ317" s="95" t="str">
        <f>IF(COUNTIF( BH$2:BH317, BH317 )=1,"نعم","كلا")</f>
        <v>كلا</v>
      </c>
      <c r="BL317" s="91"/>
    </row>
    <row r="318" spans="2:64">
      <c r="B318" s="91" t="str">
        <f t="shared" si="38"/>
        <v/>
      </c>
      <c r="D318" s="91" t="str">
        <f t="shared" si="32"/>
        <v/>
      </c>
      <c r="F318" s="91" t="str">
        <f t="shared" si="33"/>
        <v/>
      </c>
      <c r="H318" s="91" t="str">
        <f t="shared" si="34"/>
        <v/>
      </c>
      <c r="I318" s="92"/>
      <c r="J318" s="114" t="str">
        <f t="shared" si="40"/>
        <v/>
      </c>
      <c r="L318" s="91">
        <f>المعلمون!F320</f>
        <v>0</v>
      </c>
      <c r="M318" s="91">
        <f>المعلمون!AZ320</f>
        <v>0</v>
      </c>
      <c r="BE318" s="95" t="str">
        <f>IFERROR(VLOOKUP(ROWS(BE$2:$BE318),$BG$2:$BI$1001,3,0),"")</f>
        <v/>
      </c>
      <c r="BF318" s="95" t="str">
        <f>IFERROR(VLOOKUP(ROWS(BF$2:$BF318),$BG$2:$BI$1001,2,0),"")</f>
        <v/>
      </c>
      <c r="BG318" s="95">
        <f>IF(ISNUMBER(SEARCH("نعم",BJ318)),MAX($BG$1:BG317)+1,0)</f>
        <v>0</v>
      </c>
      <c r="BH318" s="95" t="str">
        <f t="shared" si="36"/>
        <v/>
      </c>
      <c r="BI318" s="95" t="str">
        <f t="shared" si="37"/>
        <v/>
      </c>
      <c r="BJ318" s="95" t="str">
        <f>IF(COUNTIF( BH$2:BH318, BH318 )=1,"نعم","كلا")</f>
        <v>كلا</v>
      </c>
      <c r="BL318" s="91"/>
    </row>
    <row r="319" spans="2:64">
      <c r="B319" s="91" t="str">
        <f t="shared" si="38"/>
        <v/>
      </c>
      <c r="D319" s="91" t="str">
        <f t="shared" si="32"/>
        <v/>
      </c>
      <c r="F319" s="91" t="str">
        <f t="shared" si="33"/>
        <v/>
      </c>
      <c r="H319" s="91" t="str">
        <f t="shared" si="34"/>
        <v/>
      </c>
      <c r="I319" s="92"/>
      <c r="J319" s="114" t="str">
        <f t="shared" si="40"/>
        <v/>
      </c>
      <c r="L319" s="91">
        <f>المعلمون!F321</f>
        <v>0</v>
      </c>
      <c r="M319" s="91">
        <f>المعلمون!AZ321</f>
        <v>0</v>
      </c>
      <c r="BE319" s="95" t="str">
        <f>IFERROR(VLOOKUP(ROWS(BE$2:$BE319),$BG$2:$BI$1001,3,0),"")</f>
        <v/>
      </c>
      <c r="BF319" s="95" t="str">
        <f>IFERROR(VLOOKUP(ROWS(BF$2:$BF319),$BG$2:$BI$1001,2,0),"")</f>
        <v/>
      </c>
      <c r="BG319" s="95">
        <f>IF(ISNUMBER(SEARCH("نعم",BJ319)),MAX($BG$1:BG318)+1,0)</f>
        <v>0</v>
      </c>
      <c r="BH319" s="95" t="str">
        <f t="shared" si="36"/>
        <v/>
      </c>
      <c r="BI319" s="95" t="str">
        <f t="shared" si="37"/>
        <v/>
      </c>
      <c r="BJ319" s="95" t="str">
        <f>IF(COUNTIF( BH$2:BH319, BH319 )=1,"نعم","كلا")</f>
        <v>كلا</v>
      </c>
      <c r="BL319" s="91"/>
    </row>
    <row r="320" spans="2:64">
      <c r="B320" s="91" t="str">
        <f t="shared" si="38"/>
        <v/>
      </c>
      <c r="D320" s="91" t="str">
        <f t="shared" si="32"/>
        <v/>
      </c>
      <c r="F320" s="91" t="str">
        <f t="shared" si="33"/>
        <v/>
      </c>
      <c r="H320" s="91" t="str">
        <f t="shared" si="34"/>
        <v/>
      </c>
      <c r="I320" s="92"/>
      <c r="J320" s="114" t="str">
        <f t="shared" si="40"/>
        <v/>
      </c>
      <c r="L320" s="91">
        <f>المعلمون!F322</f>
        <v>0</v>
      </c>
      <c r="M320" s="91">
        <f>المعلمون!AZ322</f>
        <v>0</v>
      </c>
      <c r="BE320" s="95" t="str">
        <f>IFERROR(VLOOKUP(ROWS(BE$2:$BE320),$BG$2:$BI$1001,3,0),"")</f>
        <v/>
      </c>
      <c r="BF320" s="95" t="str">
        <f>IFERROR(VLOOKUP(ROWS(BF$2:$BF320),$BG$2:$BI$1001,2,0),"")</f>
        <v/>
      </c>
      <c r="BG320" s="95">
        <f>IF(ISNUMBER(SEARCH("نعم",BJ320)),MAX($BG$1:BG319)+1,0)</f>
        <v>0</v>
      </c>
      <c r="BH320" s="95" t="str">
        <f t="shared" si="36"/>
        <v/>
      </c>
      <c r="BI320" s="95" t="str">
        <f t="shared" si="37"/>
        <v/>
      </c>
      <c r="BJ320" s="95" t="str">
        <f>IF(COUNTIF( BH$2:BH320, BH320 )=1,"نعم","كلا")</f>
        <v>كلا</v>
      </c>
      <c r="BL320" s="91"/>
    </row>
    <row r="321" spans="2:64">
      <c r="B321" s="91" t="str">
        <f t="shared" si="38"/>
        <v/>
      </c>
      <c r="D321" s="91" t="str">
        <f t="shared" si="32"/>
        <v/>
      </c>
      <c r="F321" s="91" t="str">
        <f t="shared" si="33"/>
        <v/>
      </c>
      <c r="H321" s="91" t="str">
        <f t="shared" si="34"/>
        <v/>
      </c>
      <c r="I321" s="92"/>
      <c r="J321" s="114" t="str">
        <f t="shared" si="40"/>
        <v/>
      </c>
      <c r="L321" s="91">
        <f>المعلمون!F323</f>
        <v>0</v>
      </c>
      <c r="M321" s="91">
        <f>المعلمون!AZ323</f>
        <v>0</v>
      </c>
      <c r="BE321" s="95" t="str">
        <f>IFERROR(VLOOKUP(ROWS(BE$2:$BE321),$BG$2:$BI$1001,3,0),"")</f>
        <v/>
      </c>
      <c r="BF321" s="95" t="str">
        <f>IFERROR(VLOOKUP(ROWS(BF$2:$BF321),$BG$2:$BI$1001,2,0),"")</f>
        <v/>
      </c>
      <c r="BG321" s="95">
        <f>IF(ISNUMBER(SEARCH("نعم",BJ321)),MAX($BG$1:BG320)+1,0)</f>
        <v>0</v>
      </c>
      <c r="BH321" s="95" t="str">
        <f t="shared" si="36"/>
        <v/>
      </c>
      <c r="BI321" s="95" t="str">
        <f t="shared" si="37"/>
        <v/>
      </c>
      <c r="BJ321" s="95" t="str">
        <f>IF(COUNTIF( BH$2:BH321, BH321 )=1,"نعم","كلا")</f>
        <v>كلا</v>
      </c>
      <c r="BL321" s="91"/>
    </row>
    <row r="322" spans="2:64">
      <c r="B322" s="91" t="str">
        <f t="shared" ref="B322:B385" si="41">IFERROR(VLOOKUP(A322,PROF_NAMES_CODE,2,FALSE),"")</f>
        <v/>
      </c>
      <c r="D322" s="91" t="str">
        <f t="shared" ref="D322:D385" si="42">IFERROR(VLOOKUP(C322,PARAM_CLASSES,2,FALSE),"")</f>
        <v/>
      </c>
      <c r="F322" s="91" t="str">
        <f t="shared" ref="F322:F385" si="43">IFERROR(VLOOKUP(E322,PARAM_MATIERE,2,FALSE),"")</f>
        <v/>
      </c>
      <c r="H322" s="91" t="str">
        <f t="shared" ref="H322:H385" si="44">IFERROR(VLOOKUP(G322,PARAM_LANGUE,2,FALSE),"")</f>
        <v/>
      </c>
      <c r="I322" s="92"/>
      <c r="J322" s="114" t="str">
        <f t="shared" si="40"/>
        <v/>
      </c>
      <c r="L322" s="91">
        <f>المعلمون!F324</f>
        <v>0</v>
      </c>
      <c r="M322" s="91">
        <f>المعلمون!AZ324</f>
        <v>0</v>
      </c>
      <c r="BE322" s="95" t="str">
        <f>IFERROR(VLOOKUP(ROWS(BE$2:$BE322),$BG$2:$BI$1001,3,0),"")</f>
        <v/>
      </c>
      <c r="BF322" s="95" t="str">
        <f>IFERROR(VLOOKUP(ROWS(BF$2:$BF322),$BG$2:$BI$1001,2,0),"")</f>
        <v/>
      </c>
      <c r="BG322" s="95">
        <f>IF(ISNUMBER(SEARCH("نعم",BJ322)),MAX($BG$1:BG321)+1,0)</f>
        <v>0</v>
      </c>
      <c r="BH322" s="95" t="str">
        <f t="shared" si="36"/>
        <v/>
      </c>
      <c r="BI322" s="95" t="str">
        <f t="shared" si="37"/>
        <v/>
      </c>
      <c r="BJ322" s="95" t="str">
        <f>IF(COUNTIF( BH$2:BH322, BH322 )=1,"نعم","كلا")</f>
        <v>كلا</v>
      </c>
      <c r="BL322" s="91"/>
    </row>
    <row r="323" spans="2:64">
      <c r="B323" s="91" t="str">
        <f t="shared" si="41"/>
        <v/>
      </c>
      <c r="D323" s="91" t="str">
        <f t="shared" si="42"/>
        <v/>
      </c>
      <c r="F323" s="91" t="str">
        <f t="shared" si="43"/>
        <v/>
      </c>
      <c r="H323" s="91" t="str">
        <f t="shared" si="44"/>
        <v/>
      </c>
      <c r="I323" s="92"/>
      <c r="J323" s="114" t="str">
        <f t="shared" si="40"/>
        <v/>
      </c>
      <c r="L323" s="91">
        <f>المعلمون!F325</f>
        <v>0</v>
      </c>
      <c r="M323" s="91">
        <f>المعلمون!AZ325</f>
        <v>0</v>
      </c>
      <c r="BE323" s="95" t="str">
        <f>IFERROR(VLOOKUP(ROWS(BE$2:$BE323),$BG$2:$BI$1001,3,0),"")</f>
        <v/>
      </c>
      <c r="BF323" s="95" t="str">
        <f>IFERROR(VLOOKUP(ROWS(BF$2:$BF323),$BG$2:$BI$1001,2,0),"")</f>
        <v/>
      </c>
      <c r="BG323" s="95">
        <f>IF(ISNUMBER(SEARCH("نعم",BJ323)),MAX($BG$1:BG322)+1,0)</f>
        <v>0</v>
      </c>
      <c r="BH323" s="95" t="str">
        <f t="shared" ref="BH323:BH386" si="45">IF(C323=0,"",C323)</f>
        <v/>
      </c>
      <c r="BI323" s="95" t="str">
        <f t="shared" ref="BI323:BI386" si="46">D323</f>
        <v/>
      </c>
      <c r="BJ323" s="95" t="str">
        <f>IF(COUNTIF( BH$2:BH323, BH323 )=1,"نعم","كلا")</f>
        <v>كلا</v>
      </c>
      <c r="BL323" s="91"/>
    </row>
    <row r="324" spans="2:64">
      <c r="B324" s="91" t="str">
        <f t="shared" si="41"/>
        <v/>
      </c>
      <c r="D324" s="91" t="str">
        <f t="shared" si="42"/>
        <v/>
      </c>
      <c r="F324" s="91" t="str">
        <f t="shared" si="43"/>
        <v/>
      </c>
      <c r="H324" s="91" t="str">
        <f t="shared" si="44"/>
        <v/>
      </c>
      <c r="I324" s="92"/>
      <c r="J324" s="114" t="str">
        <f t="shared" si="40"/>
        <v/>
      </c>
      <c r="L324" s="91">
        <f>المعلمون!F326</f>
        <v>0</v>
      </c>
      <c r="M324" s="91">
        <f>المعلمون!AZ326</f>
        <v>0</v>
      </c>
      <c r="BE324" s="95" t="str">
        <f>IFERROR(VLOOKUP(ROWS(BE$2:$BE324),$BG$2:$BI$1001,3,0),"")</f>
        <v/>
      </c>
      <c r="BF324" s="95" t="str">
        <f>IFERROR(VLOOKUP(ROWS(BF$2:$BF324),$BG$2:$BI$1001,2,0),"")</f>
        <v/>
      </c>
      <c r="BG324" s="95">
        <f>IF(ISNUMBER(SEARCH("نعم",BJ324)),MAX($BG$1:BG323)+1,0)</f>
        <v>0</v>
      </c>
      <c r="BH324" s="95" t="str">
        <f t="shared" si="45"/>
        <v/>
      </c>
      <c r="BI324" s="95" t="str">
        <f t="shared" si="46"/>
        <v/>
      </c>
      <c r="BJ324" s="95" t="str">
        <f>IF(COUNTIF( BH$2:BH324, BH324 )=1,"نعم","كلا")</f>
        <v>كلا</v>
      </c>
      <c r="BL324" s="91"/>
    </row>
    <row r="325" spans="2:64">
      <c r="B325" s="91" t="str">
        <f t="shared" si="41"/>
        <v/>
      </c>
      <c r="D325" s="91" t="str">
        <f t="shared" si="42"/>
        <v/>
      </c>
      <c r="F325" s="91" t="str">
        <f t="shared" si="43"/>
        <v/>
      </c>
      <c r="H325" s="91" t="str">
        <f t="shared" si="44"/>
        <v/>
      </c>
      <c r="I325" s="92"/>
      <c r="J325" s="114" t="str">
        <f t="shared" si="40"/>
        <v/>
      </c>
      <c r="L325" s="91">
        <f>المعلمون!F327</f>
        <v>0</v>
      </c>
      <c r="M325" s="91">
        <f>المعلمون!AZ327</f>
        <v>0</v>
      </c>
      <c r="BE325" s="95" t="str">
        <f>IFERROR(VLOOKUP(ROWS(BE$2:$BE325),$BG$2:$BI$1001,3,0),"")</f>
        <v/>
      </c>
      <c r="BF325" s="95" t="str">
        <f>IFERROR(VLOOKUP(ROWS(BF$2:$BF325),$BG$2:$BI$1001,2,0),"")</f>
        <v/>
      </c>
      <c r="BG325" s="95">
        <f>IF(ISNUMBER(SEARCH("نعم",BJ325)),MAX($BG$1:BG324)+1,0)</f>
        <v>0</v>
      </c>
      <c r="BH325" s="95" t="str">
        <f t="shared" si="45"/>
        <v/>
      </c>
      <c r="BI325" s="95" t="str">
        <f t="shared" si="46"/>
        <v/>
      </c>
      <c r="BJ325" s="95" t="str">
        <f>IF(COUNTIF( BH$2:BH325, BH325 )=1,"نعم","كلا")</f>
        <v>كلا</v>
      </c>
      <c r="BL325" s="91"/>
    </row>
    <row r="326" spans="2:64">
      <c r="B326" s="91" t="str">
        <f t="shared" si="41"/>
        <v/>
      </c>
      <c r="D326" s="91" t="str">
        <f t="shared" si="42"/>
        <v/>
      </c>
      <c r="F326" s="91" t="str">
        <f t="shared" si="43"/>
        <v/>
      </c>
      <c r="H326" s="91" t="str">
        <f t="shared" si="44"/>
        <v/>
      </c>
      <c r="I326" s="92"/>
      <c r="J326" s="114" t="str">
        <f t="shared" si="40"/>
        <v/>
      </c>
      <c r="L326" s="91">
        <f>المعلمون!F328</f>
        <v>0</v>
      </c>
      <c r="M326" s="91">
        <f>المعلمون!AZ328</f>
        <v>0</v>
      </c>
      <c r="BE326" s="95" t="str">
        <f>IFERROR(VLOOKUP(ROWS(BE$2:$BE326),$BG$2:$BI$1001,3,0),"")</f>
        <v/>
      </c>
      <c r="BF326" s="95" t="str">
        <f>IFERROR(VLOOKUP(ROWS(BF$2:$BF326),$BG$2:$BI$1001,2,0),"")</f>
        <v/>
      </c>
      <c r="BG326" s="95">
        <f>IF(ISNUMBER(SEARCH("نعم",BJ326)),MAX($BG$1:BG325)+1,0)</f>
        <v>0</v>
      </c>
      <c r="BH326" s="95" t="str">
        <f t="shared" si="45"/>
        <v/>
      </c>
      <c r="BI326" s="95" t="str">
        <f t="shared" si="46"/>
        <v/>
      </c>
      <c r="BJ326" s="95" t="str">
        <f>IF(COUNTIF( BH$2:BH326, BH326 )=1,"نعم","كلا")</f>
        <v>كلا</v>
      </c>
      <c r="BL326" s="91"/>
    </row>
    <row r="327" spans="2:64">
      <c r="B327" s="91" t="str">
        <f t="shared" si="41"/>
        <v/>
      </c>
      <c r="D327" s="91" t="str">
        <f t="shared" si="42"/>
        <v/>
      </c>
      <c r="F327" s="91" t="str">
        <f t="shared" si="43"/>
        <v/>
      </c>
      <c r="H327" s="91" t="str">
        <f t="shared" si="44"/>
        <v/>
      </c>
      <c r="I327" s="92"/>
      <c r="J327" s="114" t="str">
        <f t="shared" si="40"/>
        <v/>
      </c>
      <c r="L327" s="91">
        <f>المعلمون!F329</f>
        <v>0</v>
      </c>
      <c r="M327" s="91">
        <f>المعلمون!AZ329</f>
        <v>0</v>
      </c>
      <c r="BE327" s="95" t="str">
        <f>IFERROR(VLOOKUP(ROWS(BE$2:$BE327),$BG$2:$BI$1001,3,0),"")</f>
        <v/>
      </c>
      <c r="BF327" s="95" t="str">
        <f>IFERROR(VLOOKUP(ROWS(BF$2:$BF327),$BG$2:$BI$1001,2,0),"")</f>
        <v/>
      </c>
      <c r="BG327" s="95">
        <f>IF(ISNUMBER(SEARCH("نعم",BJ327)),MAX($BG$1:BG326)+1,0)</f>
        <v>0</v>
      </c>
      <c r="BH327" s="95" t="str">
        <f t="shared" si="45"/>
        <v/>
      </c>
      <c r="BI327" s="95" t="str">
        <f t="shared" si="46"/>
        <v/>
      </c>
      <c r="BJ327" s="95" t="str">
        <f>IF(COUNTIF( BH$2:BH327, BH327 )=1,"نعم","كلا")</f>
        <v>كلا</v>
      </c>
      <c r="BL327" s="91"/>
    </row>
    <row r="328" spans="2:64">
      <c r="B328" s="91" t="str">
        <f t="shared" si="41"/>
        <v/>
      </c>
      <c r="D328" s="91" t="str">
        <f t="shared" si="42"/>
        <v/>
      </c>
      <c r="F328" s="91" t="str">
        <f t="shared" si="43"/>
        <v/>
      </c>
      <c r="H328" s="91" t="str">
        <f t="shared" si="44"/>
        <v/>
      </c>
      <c r="I328" s="92"/>
      <c r="J328" s="114" t="str">
        <f t="shared" si="40"/>
        <v/>
      </c>
      <c r="L328" s="91">
        <f>المعلمون!F330</f>
        <v>0</v>
      </c>
      <c r="M328" s="91">
        <f>المعلمون!AZ330</f>
        <v>0</v>
      </c>
      <c r="BE328" s="95" t="str">
        <f>IFERROR(VLOOKUP(ROWS(BE$2:$BE328),$BG$2:$BI$1001,3,0),"")</f>
        <v/>
      </c>
      <c r="BF328" s="95" t="str">
        <f>IFERROR(VLOOKUP(ROWS(BF$2:$BF328),$BG$2:$BI$1001,2,0),"")</f>
        <v/>
      </c>
      <c r="BG328" s="95">
        <f>IF(ISNUMBER(SEARCH("نعم",BJ328)),MAX($BG$1:BG327)+1,0)</f>
        <v>0</v>
      </c>
      <c r="BH328" s="95" t="str">
        <f t="shared" si="45"/>
        <v/>
      </c>
      <c r="BI328" s="95" t="str">
        <f t="shared" si="46"/>
        <v/>
      </c>
      <c r="BJ328" s="95" t="str">
        <f>IF(COUNTIF( BH$2:BH328, BH328 )=1,"نعم","كلا")</f>
        <v>كلا</v>
      </c>
      <c r="BL328" s="91"/>
    </row>
    <row r="329" spans="2:64">
      <c r="B329" s="91" t="str">
        <f t="shared" si="41"/>
        <v/>
      </c>
      <c r="D329" s="91" t="str">
        <f t="shared" si="42"/>
        <v/>
      </c>
      <c r="F329" s="91" t="str">
        <f t="shared" si="43"/>
        <v/>
      </c>
      <c r="H329" s="91" t="str">
        <f t="shared" si="44"/>
        <v/>
      </c>
      <c r="I329" s="92"/>
      <c r="J329" s="114" t="str">
        <f t="shared" si="40"/>
        <v/>
      </c>
      <c r="L329" s="91">
        <f>المعلمون!F331</f>
        <v>0</v>
      </c>
      <c r="M329" s="91">
        <f>المعلمون!AZ331</f>
        <v>0</v>
      </c>
      <c r="BE329" s="95" t="str">
        <f>IFERROR(VLOOKUP(ROWS(BE$2:$BE329),$BG$2:$BI$1001,3,0),"")</f>
        <v/>
      </c>
      <c r="BF329" s="95" t="str">
        <f>IFERROR(VLOOKUP(ROWS(BF$2:$BF329),$BG$2:$BI$1001,2,0),"")</f>
        <v/>
      </c>
      <c r="BG329" s="95">
        <f>IF(ISNUMBER(SEARCH("نعم",BJ329)),MAX($BG$1:BG328)+1,0)</f>
        <v>0</v>
      </c>
      <c r="BH329" s="95" t="str">
        <f t="shared" si="45"/>
        <v/>
      </c>
      <c r="BI329" s="95" t="str">
        <f t="shared" si="46"/>
        <v/>
      </c>
      <c r="BJ329" s="95" t="str">
        <f>IF(COUNTIF( BH$2:BH329, BH329 )=1,"نعم","كلا")</f>
        <v>كلا</v>
      </c>
      <c r="BL329" s="91"/>
    </row>
    <row r="330" spans="2:64">
      <c r="B330" s="91" t="str">
        <f t="shared" si="41"/>
        <v/>
      </c>
      <c r="D330" s="91" t="str">
        <f t="shared" si="42"/>
        <v/>
      </c>
      <c r="F330" s="91" t="str">
        <f t="shared" si="43"/>
        <v/>
      </c>
      <c r="H330" s="91" t="str">
        <f t="shared" si="44"/>
        <v/>
      </c>
      <c r="I330" s="92"/>
      <c r="J330" s="114" t="str">
        <f t="shared" si="40"/>
        <v/>
      </c>
      <c r="L330" s="91">
        <f>المعلمون!F332</f>
        <v>0</v>
      </c>
      <c r="M330" s="91">
        <f>المعلمون!AZ332</f>
        <v>0</v>
      </c>
      <c r="BE330" s="95" t="str">
        <f>IFERROR(VLOOKUP(ROWS(BE$2:$BE330),$BG$2:$BI$1001,3,0),"")</f>
        <v/>
      </c>
      <c r="BF330" s="95" t="str">
        <f>IFERROR(VLOOKUP(ROWS(BF$2:$BF330),$BG$2:$BI$1001,2,0),"")</f>
        <v/>
      </c>
      <c r="BG330" s="95">
        <f>IF(ISNUMBER(SEARCH("نعم",BJ330)),MAX($BG$1:BG329)+1,0)</f>
        <v>0</v>
      </c>
      <c r="BH330" s="95" t="str">
        <f t="shared" si="45"/>
        <v/>
      </c>
      <c r="BI330" s="95" t="str">
        <f t="shared" si="46"/>
        <v/>
      </c>
      <c r="BJ330" s="95" t="str">
        <f>IF(COUNTIF( BH$2:BH330, BH330 )=1,"نعم","كلا")</f>
        <v>كلا</v>
      </c>
      <c r="BL330" s="91"/>
    </row>
    <row r="331" spans="2:64">
      <c r="B331" s="91" t="str">
        <f t="shared" si="41"/>
        <v/>
      </c>
      <c r="D331" s="91" t="str">
        <f t="shared" si="42"/>
        <v/>
      </c>
      <c r="F331" s="91" t="str">
        <f t="shared" si="43"/>
        <v/>
      </c>
      <c r="H331" s="91" t="str">
        <f t="shared" si="44"/>
        <v/>
      </c>
      <c r="I331" s="92"/>
      <c r="J331" s="114" t="str">
        <f t="shared" si="40"/>
        <v/>
      </c>
      <c r="L331" s="91">
        <f>المعلمون!F333</f>
        <v>0</v>
      </c>
      <c r="M331" s="91">
        <f>المعلمون!AZ333</f>
        <v>0</v>
      </c>
      <c r="BE331" s="95" t="str">
        <f>IFERROR(VLOOKUP(ROWS(BE$2:$BE331),$BG$2:$BI$1001,3,0),"")</f>
        <v/>
      </c>
      <c r="BF331" s="95" t="str">
        <f>IFERROR(VLOOKUP(ROWS(BF$2:$BF331),$BG$2:$BI$1001,2,0),"")</f>
        <v/>
      </c>
      <c r="BG331" s="95">
        <f>IF(ISNUMBER(SEARCH("نعم",BJ331)),MAX($BG$1:BG330)+1,0)</f>
        <v>0</v>
      </c>
      <c r="BH331" s="95" t="str">
        <f t="shared" si="45"/>
        <v/>
      </c>
      <c r="BI331" s="95" t="str">
        <f t="shared" si="46"/>
        <v/>
      </c>
      <c r="BJ331" s="95" t="str">
        <f>IF(COUNTIF( BH$2:BH331, BH331 )=1,"نعم","كلا")</f>
        <v>كلا</v>
      </c>
      <c r="BL331" s="91"/>
    </row>
    <row r="332" spans="2:64">
      <c r="B332" s="91" t="str">
        <f t="shared" si="41"/>
        <v/>
      </c>
      <c r="D332" s="91" t="str">
        <f t="shared" si="42"/>
        <v/>
      </c>
      <c r="F332" s="91" t="str">
        <f t="shared" si="43"/>
        <v/>
      </c>
      <c r="H332" s="91" t="str">
        <f t="shared" si="44"/>
        <v/>
      </c>
      <c r="I332" s="92"/>
      <c r="J332" s="114" t="str">
        <f t="shared" si="40"/>
        <v/>
      </c>
      <c r="L332" s="91">
        <f>المعلمون!F334</f>
        <v>0</v>
      </c>
      <c r="M332" s="91">
        <f>المعلمون!AZ334</f>
        <v>0</v>
      </c>
      <c r="BE332" s="95" t="str">
        <f>IFERROR(VLOOKUP(ROWS(BE$2:$BE332),$BG$2:$BI$1001,3,0),"")</f>
        <v/>
      </c>
      <c r="BF332" s="95" t="str">
        <f>IFERROR(VLOOKUP(ROWS(BF$2:$BF332),$BG$2:$BI$1001,2,0),"")</f>
        <v/>
      </c>
      <c r="BG332" s="95">
        <f>IF(ISNUMBER(SEARCH("نعم",BJ332)),MAX($BG$1:BG331)+1,0)</f>
        <v>0</v>
      </c>
      <c r="BH332" s="95" t="str">
        <f t="shared" si="45"/>
        <v/>
      </c>
      <c r="BI332" s="95" t="str">
        <f t="shared" si="46"/>
        <v/>
      </c>
      <c r="BJ332" s="95" t="str">
        <f>IF(COUNTIF( BH$2:BH332, BH332 )=1,"نعم","كلا")</f>
        <v>كلا</v>
      </c>
      <c r="BL332" s="91"/>
    </row>
    <row r="333" spans="2:64">
      <c r="B333" s="91" t="str">
        <f t="shared" si="41"/>
        <v/>
      </c>
      <c r="D333" s="91" t="str">
        <f t="shared" si="42"/>
        <v/>
      </c>
      <c r="F333" s="91" t="str">
        <f t="shared" si="43"/>
        <v/>
      </c>
      <c r="H333" s="91" t="str">
        <f t="shared" si="44"/>
        <v/>
      </c>
      <c r="I333" s="92"/>
      <c r="J333" s="114" t="str">
        <f t="shared" si="40"/>
        <v/>
      </c>
      <c r="L333" s="91">
        <f>المعلمون!F335</f>
        <v>0</v>
      </c>
      <c r="M333" s="91">
        <f>المعلمون!AZ335</f>
        <v>0</v>
      </c>
      <c r="BE333" s="95" t="str">
        <f>IFERROR(VLOOKUP(ROWS(BE$2:$BE333),$BG$2:$BI$1001,3,0),"")</f>
        <v/>
      </c>
      <c r="BF333" s="95" t="str">
        <f>IFERROR(VLOOKUP(ROWS(BF$2:$BF333),$BG$2:$BI$1001,2,0),"")</f>
        <v/>
      </c>
      <c r="BG333" s="95">
        <f>IF(ISNUMBER(SEARCH("نعم",BJ333)),MAX($BG$1:BG332)+1,0)</f>
        <v>0</v>
      </c>
      <c r="BH333" s="95" t="str">
        <f t="shared" si="45"/>
        <v/>
      </c>
      <c r="BI333" s="95" t="str">
        <f t="shared" si="46"/>
        <v/>
      </c>
      <c r="BJ333" s="95" t="str">
        <f>IF(COUNTIF( BH$2:BH333, BH333 )=1,"نعم","كلا")</f>
        <v>كلا</v>
      </c>
      <c r="BL333" s="91"/>
    </row>
    <row r="334" spans="2:64">
      <c r="B334" s="91" t="str">
        <f t="shared" si="41"/>
        <v/>
      </c>
      <c r="D334" s="91" t="str">
        <f t="shared" si="42"/>
        <v/>
      </c>
      <c r="F334" s="91" t="str">
        <f t="shared" si="43"/>
        <v/>
      </c>
      <c r="H334" s="91" t="str">
        <f t="shared" si="44"/>
        <v/>
      </c>
      <c r="I334" s="92"/>
      <c r="J334" s="114" t="str">
        <f t="shared" si="40"/>
        <v/>
      </c>
      <c r="L334" s="91">
        <f>المعلمون!F336</f>
        <v>0</v>
      </c>
      <c r="M334" s="91">
        <f>المعلمون!AZ336</f>
        <v>0</v>
      </c>
      <c r="BE334" s="95" t="str">
        <f>IFERROR(VLOOKUP(ROWS(BE$2:$BE334),$BG$2:$BI$1001,3,0),"")</f>
        <v/>
      </c>
      <c r="BF334" s="95" t="str">
        <f>IFERROR(VLOOKUP(ROWS(BF$2:$BF334),$BG$2:$BI$1001,2,0),"")</f>
        <v/>
      </c>
      <c r="BG334" s="95">
        <f>IF(ISNUMBER(SEARCH("نعم",BJ334)),MAX($BG$1:BG333)+1,0)</f>
        <v>0</v>
      </c>
      <c r="BH334" s="95" t="str">
        <f t="shared" si="45"/>
        <v/>
      </c>
      <c r="BI334" s="95" t="str">
        <f t="shared" si="46"/>
        <v/>
      </c>
      <c r="BJ334" s="95" t="str">
        <f>IF(COUNTIF( BH$2:BH334, BH334 )=1,"نعم","كلا")</f>
        <v>كلا</v>
      </c>
      <c r="BL334" s="91"/>
    </row>
    <row r="335" spans="2:64">
      <c r="B335" s="91" t="str">
        <f t="shared" si="41"/>
        <v/>
      </c>
      <c r="D335" s="91" t="str">
        <f t="shared" si="42"/>
        <v/>
      </c>
      <c r="F335" s="91" t="str">
        <f t="shared" si="43"/>
        <v/>
      </c>
      <c r="H335" s="91" t="str">
        <f t="shared" si="44"/>
        <v/>
      </c>
      <c r="I335" s="92"/>
      <c r="J335" s="114" t="str">
        <f t="shared" si="40"/>
        <v/>
      </c>
      <c r="L335" s="91">
        <f>المعلمون!F337</f>
        <v>0</v>
      </c>
      <c r="M335" s="91">
        <f>المعلمون!AZ337</f>
        <v>0</v>
      </c>
      <c r="BE335" s="95" t="str">
        <f>IFERROR(VLOOKUP(ROWS(BE$2:$BE335),$BG$2:$BI$1001,3,0),"")</f>
        <v/>
      </c>
      <c r="BF335" s="95" t="str">
        <f>IFERROR(VLOOKUP(ROWS(BF$2:$BF335),$BG$2:$BI$1001,2,0),"")</f>
        <v/>
      </c>
      <c r="BG335" s="95">
        <f>IF(ISNUMBER(SEARCH("نعم",BJ335)),MAX($BG$1:BG334)+1,0)</f>
        <v>0</v>
      </c>
      <c r="BH335" s="95" t="str">
        <f t="shared" si="45"/>
        <v/>
      </c>
      <c r="BI335" s="95" t="str">
        <f t="shared" si="46"/>
        <v/>
      </c>
      <c r="BJ335" s="95" t="str">
        <f>IF(COUNTIF( BH$2:BH335, BH335 )=1,"نعم","كلا")</f>
        <v>كلا</v>
      </c>
      <c r="BL335" s="91"/>
    </row>
    <row r="336" spans="2:64">
      <c r="B336" s="91" t="str">
        <f t="shared" si="41"/>
        <v/>
      </c>
      <c r="D336" s="91" t="str">
        <f t="shared" si="42"/>
        <v/>
      </c>
      <c r="F336" s="91" t="str">
        <f t="shared" si="43"/>
        <v/>
      </c>
      <c r="H336" s="91" t="str">
        <f t="shared" si="44"/>
        <v/>
      </c>
      <c r="I336" s="92"/>
      <c r="J336" s="114" t="str">
        <f t="shared" si="40"/>
        <v/>
      </c>
      <c r="L336" s="91">
        <f>المعلمون!F338</f>
        <v>0</v>
      </c>
      <c r="M336" s="91">
        <f>المعلمون!AZ338</f>
        <v>0</v>
      </c>
      <c r="BE336" s="95" t="str">
        <f>IFERROR(VLOOKUP(ROWS(BE$2:$BE336),$BG$2:$BI$1001,3,0),"")</f>
        <v/>
      </c>
      <c r="BF336" s="95" t="str">
        <f>IFERROR(VLOOKUP(ROWS(BF$2:$BF336),$BG$2:$BI$1001,2,0),"")</f>
        <v/>
      </c>
      <c r="BG336" s="95">
        <f>IF(ISNUMBER(SEARCH("نعم",BJ336)),MAX($BG$1:BG335)+1,0)</f>
        <v>0</v>
      </c>
      <c r="BH336" s="95" t="str">
        <f t="shared" si="45"/>
        <v/>
      </c>
      <c r="BI336" s="95" t="str">
        <f t="shared" si="46"/>
        <v/>
      </c>
      <c r="BJ336" s="95" t="str">
        <f>IF(COUNTIF( BH$2:BH336, BH336 )=1,"نعم","كلا")</f>
        <v>كلا</v>
      </c>
      <c r="BL336" s="91"/>
    </row>
    <row r="337" spans="2:64">
      <c r="B337" s="91" t="str">
        <f t="shared" si="41"/>
        <v/>
      </c>
      <c r="D337" s="91" t="str">
        <f t="shared" si="42"/>
        <v/>
      </c>
      <c r="F337" s="91" t="str">
        <f t="shared" si="43"/>
        <v/>
      </c>
      <c r="H337" s="91" t="str">
        <f t="shared" si="44"/>
        <v/>
      </c>
      <c r="I337" s="92"/>
      <c r="J337" s="114" t="str">
        <f t="shared" si="40"/>
        <v/>
      </c>
      <c r="L337" s="91">
        <f>المعلمون!F339</f>
        <v>0</v>
      </c>
      <c r="M337" s="91">
        <f>المعلمون!AZ339</f>
        <v>0</v>
      </c>
      <c r="BE337" s="95" t="str">
        <f>IFERROR(VLOOKUP(ROWS(BE$2:$BE337),$BG$2:$BI$1001,3,0),"")</f>
        <v/>
      </c>
      <c r="BF337" s="95" t="str">
        <f>IFERROR(VLOOKUP(ROWS(BF$2:$BF337),$BG$2:$BI$1001,2,0),"")</f>
        <v/>
      </c>
      <c r="BG337" s="95">
        <f>IF(ISNUMBER(SEARCH("نعم",BJ337)),MAX($BG$1:BG336)+1,0)</f>
        <v>0</v>
      </c>
      <c r="BH337" s="95" t="str">
        <f t="shared" si="45"/>
        <v/>
      </c>
      <c r="BI337" s="95" t="str">
        <f t="shared" si="46"/>
        <v/>
      </c>
      <c r="BJ337" s="95" t="str">
        <f>IF(COUNTIF( BH$2:BH337, BH337 )=1,"نعم","كلا")</f>
        <v>كلا</v>
      </c>
      <c r="BL337" s="91"/>
    </row>
    <row r="338" spans="2:64">
      <c r="B338" s="91" t="str">
        <f t="shared" si="41"/>
        <v/>
      </c>
      <c r="D338" s="91" t="str">
        <f t="shared" si="42"/>
        <v/>
      </c>
      <c r="F338" s="91" t="str">
        <f t="shared" si="43"/>
        <v/>
      </c>
      <c r="H338" s="91" t="str">
        <f t="shared" si="44"/>
        <v/>
      </c>
      <c r="I338" s="92"/>
      <c r="J338" s="114" t="str">
        <f t="shared" si="40"/>
        <v/>
      </c>
      <c r="L338" s="91">
        <f>المعلمون!F340</f>
        <v>0</v>
      </c>
      <c r="M338" s="91">
        <f>المعلمون!AZ340</f>
        <v>0</v>
      </c>
      <c r="BE338" s="95" t="str">
        <f>IFERROR(VLOOKUP(ROWS(BE$2:$BE338),$BG$2:$BI$1001,3,0),"")</f>
        <v/>
      </c>
      <c r="BF338" s="95" t="str">
        <f>IFERROR(VLOOKUP(ROWS(BF$2:$BF338),$BG$2:$BI$1001,2,0),"")</f>
        <v/>
      </c>
      <c r="BG338" s="95">
        <f>IF(ISNUMBER(SEARCH("نعم",BJ338)),MAX($BG$1:BG337)+1,0)</f>
        <v>0</v>
      </c>
      <c r="BH338" s="95" t="str">
        <f t="shared" si="45"/>
        <v/>
      </c>
      <c r="BI338" s="95" t="str">
        <f t="shared" si="46"/>
        <v/>
      </c>
      <c r="BJ338" s="95" t="str">
        <f>IF(COUNTIF( BH$2:BH338, BH338 )=1,"نعم","كلا")</f>
        <v>كلا</v>
      </c>
      <c r="BL338" s="91"/>
    </row>
    <row r="339" spans="2:64">
      <c r="B339" s="91" t="str">
        <f t="shared" si="41"/>
        <v/>
      </c>
      <c r="D339" s="91" t="str">
        <f t="shared" si="42"/>
        <v/>
      </c>
      <c r="F339" s="91" t="str">
        <f t="shared" si="43"/>
        <v/>
      </c>
      <c r="H339" s="91" t="str">
        <f t="shared" si="44"/>
        <v/>
      </c>
      <c r="I339" s="92"/>
      <c r="J339" s="114" t="str">
        <f t="shared" si="40"/>
        <v/>
      </c>
      <c r="L339" s="91">
        <f>المعلمون!F341</f>
        <v>0</v>
      </c>
      <c r="M339" s="91">
        <f>المعلمون!AZ341</f>
        <v>0</v>
      </c>
      <c r="BE339" s="95" t="str">
        <f>IFERROR(VLOOKUP(ROWS(BE$2:$BE339),$BG$2:$BI$1001,3,0),"")</f>
        <v/>
      </c>
      <c r="BF339" s="95" t="str">
        <f>IFERROR(VLOOKUP(ROWS(BF$2:$BF339),$BG$2:$BI$1001,2,0),"")</f>
        <v/>
      </c>
      <c r="BG339" s="95">
        <f>IF(ISNUMBER(SEARCH("نعم",BJ339)),MAX($BG$1:BG338)+1,0)</f>
        <v>0</v>
      </c>
      <c r="BH339" s="95" t="str">
        <f t="shared" si="45"/>
        <v/>
      </c>
      <c r="BI339" s="95" t="str">
        <f t="shared" si="46"/>
        <v/>
      </c>
      <c r="BJ339" s="95" t="str">
        <f>IF(COUNTIF( BH$2:BH339, BH339 )=1,"نعم","كلا")</f>
        <v>كلا</v>
      </c>
      <c r="BL339" s="91"/>
    </row>
    <row r="340" spans="2:64">
      <c r="B340" s="91" t="str">
        <f t="shared" si="41"/>
        <v/>
      </c>
      <c r="D340" s="91" t="str">
        <f t="shared" si="42"/>
        <v/>
      </c>
      <c r="F340" s="91" t="str">
        <f t="shared" si="43"/>
        <v/>
      </c>
      <c r="H340" s="91" t="str">
        <f t="shared" si="44"/>
        <v/>
      </c>
      <c r="I340" s="92"/>
      <c r="J340" s="114" t="str">
        <f t="shared" si="40"/>
        <v/>
      </c>
      <c r="L340" s="91">
        <f>المعلمون!F342</f>
        <v>0</v>
      </c>
      <c r="M340" s="91">
        <f>المعلمون!AZ342</f>
        <v>0</v>
      </c>
      <c r="BE340" s="95" t="str">
        <f>IFERROR(VLOOKUP(ROWS(BE$2:$BE340),$BG$2:$BI$1001,3,0),"")</f>
        <v/>
      </c>
      <c r="BF340" s="95" t="str">
        <f>IFERROR(VLOOKUP(ROWS(BF$2:$BF340),$BG$2:$BI$1001,2,0),"")</f>
        <v/>
      </c>
      <c r="BG340" s="95">
        <f>IF(ISNUMBER(SEARCH("نعم",BJ340)),MAX($BG$1:BG339)+1,0)</f>
        <v>0</v>
      </c>
      <c r="BH340" s="95" t="str">
        <f t="shared" si="45"/>
        <v/>
      </c>
      <c r="BI340" s="95" t="str">
        <f t="shared" si="46"/>
        <v/>
      </c>
      <c r="BJ340" s="95" t="str">
        <f>IF(COUNTIF( BH$2:BH340, BH340 )=1,"نعم","كلا")</f>
        <v>كلا</v>
      </c>
      <c r="BL340" s="91"/>
    </row>
    <row r="341" spans="2:64">
      <c r="B341" s="91" t="str">
        <f t="shared" si="41"/>
        <v/>
      </c>
      <c r="D341" s="91" t="str">
        <f t="shared" si="42"/>
        <v/>
      </c>
      <c r="F341" s="91" t="str">
        <f t="shared" si="43"/>
        <v/>
      </c>
      <c r="H341" s="91" t="str">
        <f t="shared" si="44"/>
        <v/>
      </c>
      <c r="I341" s="92"/>
      <c r="J341" s="114" t="str">
        <f t="shared" si="40"/>
        <v/>
      </c>
      <c r="L341" s="91">
        <f>المعلمون!F343</f>
        <v>0</v>
      </c>
      <c r="M341" s="91">
        <f>المعلمون!AZ343</f>
        <v>0</v>
      </c>
      <c r="BE341" s="95" t="str">
        <f>IFERROR(VLOOKUP(ROWS(BE$2:$BE341),$BG$2:$BI$1001,3,0),"")</f>
        <v/>
      </c>
      <c r="BF341" s="95" t="str">
        <f>IFERROR(VLOOKUP(ROWS(BF$2:$BF341),$BG$2:$BI$1001,2,0),"")</f>
        <v/>
      </c>
      <c r="BG341" s="95">
        <f>IF(ISNUMBER(SEARCH("نعم",BJ341)),MAX($BG$1:BG340)+1,0)</f>
        <v>0</v>
      </c>
      <c r="BH341" s="95" t="str">
        <f t="shared" si="45"/>
        <v/>
      </c>
      <c r="BI341" s="95" t="str">
        <f t="shared" si="46"/>
        <v/>
      </c>
      <c r="BJ341" s="95" t="str">
        <f>IF(COUNTIF( BH$2:BH341, BH341 )=1,"نعم","كلا")</f>
        <v>كلا</v>
      </c>
      <c r="BL341" s="91"/>
    </row>
    <row r="342" spans="2:64">
      <c r="B342" s="91" t="str">
        <f t="shared" si="41"/>
        <v/>
      </c>
      <c r="D342" s="91" t="str">
        <f t="shared" si="42"/>
        <v/>
      </c>
      <c r="F342" s="91" t="str">
        <f t="shared" si="43"/>
        <v/>
      </c>
      <c r="H342" s="91" t="str">
        <f t="shared" si="44"/>
        <v/>
      </c>
      <c r="I342" s="92"/>
      <c r="J342" s="114" t="str">
        <f t="shared" si="40"/>
        <v/>
      </c>
      <c r="L342" s="91">
        <f>المعلمون!F344</f>
        <v>0</v>
      </c>
      <c r="M342" s="91">
        <f>المعلمون!AZ344</f>
        <v>0</v>
      </c>
      <c r="BE342" s="95" t="str">
        <f>IFERROR(VLOOKUP(ROWS(BE$2:$BE342),$BG$2:$BI$1001,3,0),"")</f>
        <v/>
      </c>
      <c r="BF342" s="95" t="str">
        <f>IFERROR(VLOOKUP(ROWS(BF$2:$BF342),$BG$2:$BI$1001,2,0),"")</f>
        <v/>
      </c>
      <c r="BG342" s="95">
        <f>IF(ISNUMBER(SEARCH("نعم",BJ342)),MAX($BG$1:BG341)+1,0)</f>
        <v>0</v>
      </c>
      <c r="BH342" s="95" t="str">
        <f t="shared" si="45"/>
        <v/>
      </c>
      <c r="BI342" s="95" t="str">
        <f t="shared" si="46"/>
        <v/>
      </c>
      <c r="BJ342" s="95" t="str">
        <f>IF(COUNTIF( BH$2:BH342, BH342 )=1,"نعم","كلا")</f>
        <v>كلا</v>
      </c>
      <c r="BL342" s="91"/>
    </row>
    <row r="343" spans="2:64">
      <c r="B343" s="91" t="str">
        <f t="shared" si="41"/>
        <v/>
      </c>
      <c r="D343" s="91" t="str">
        <f t="shared" si="42"/>
        <v/>
      </c>
      <c r="F343" s="91" t="str">
        <f t="shared" si="43"/>
        <v/>
      </c>
      <c r="H343" s="91" t="str">
        <f t="shared" si="44"/>
        <v/>
      </c>
      <c r="I343" s="92"/>
      <c r="J343" s="114" t="str">
        <f t="shared" si="40"/>
        <v/>
      </c>
      <c r="L343" s="91">
        <f>المعلمون!F345</f>
        <v>0</v>
      </c>
      <c r="M343" s="91">
        <f>المعلمون!AZ345</f>
        <v>0</v>
      </c>
      <c r="BE343" s="95" t="str">
        <f>IFERROR(VLOOKUP(ROWS(BE$2:$BE343),$BG$2:$BI$1001,3,0),"")</f>
        <v/>
      </c>
      <c r="BF343" s="95" t="str">
        <f>IFERROR(VLOOKUP(ROWS(BF$2:$BF343),$BG$2:$BI$1001,2,0),"")</f>
        <v/>
      </c>
      <c r="BG343" s="95">
        <f>IF(ISNUMBER(SEARCH("نعم",BJ343)),MAX($BG$1:BG342)+1,0)</f>
        <v>0</v>
      </c>
      <c r="BH343" s="95" t="str">
        <f t="shared" si="45"/>
        <v/>
      </c>
      <c r="BI343" s="95" t="str">
        <f t="shared" si="46"/>
        <v/>
      </c>
      <c r="BJ343" s="95" t="str">
        <f>IF(COUNTIF( BH$2:BH343, BH343 )=1,"نعم","كلا")</f>
        <v>كلا</v>
      </c>
      <c r="BL343" s="91"/>
    </row>
    <row r="344" spans="2:64">
      <c r="B344" s="91" t="str">
        <f t="shared" si="41"/>
        <v/>
      </c>
      <c r="D344" s="91" t="str">
        <f t="shared" si="42"/>
        <v/>
      </c>
      <c r="F344" s="91" t="str">
        <f t="shared" si="43"/>
        <v/>
      </c>
      <c r="H344" s="91" t="str">
        <f t="shared" si="44"/>
        <v/>
      </c>
      <c r="I344" s="92"/>
      <c r="J344" s="114" t="str">
        <f t="shared" si="40"/>
        <v/>
      </c>
      <c r="L344" s="91">
        <f>المعلمون!F346</f>
        <v>0</v>
      </c>
      <c r="M344" s="91">
        <f>المعلمون!AZ346</f>
        <v>0</v>
      </c>
      <c r="BE344" s="95" t="str">
        <f>IFERROR(VLOOKUP(ROWS(BE$2:$BE344),$BG$2:$BI$1001,3,0),"")</f>
        <v/>
      </c>
      <c r="BF344" s="95" t="str">
        <f>IFERROR(VLOOKUP(ROWS(BF$2:$BF344),$BG$2:$BI$1001,2,0),"")</f>
        <v/>
      </c>
      <c r="BG344" s="95">
        <f>IF(ISNUMBER(SEARCH("نعم",BJ344)),MAX($BG$1:BG343)+1,0)</f>
        <v>0</v>
      </c>
      <c r="BH344" s="95" t="str">
        <f t="shared" si="45"/>
        <v/>
      </c>
      <c r="BI344" s="95" t="str">
        <f t="shared" si="46"/>
        <v/>
      </c>
      <c r="BJ344" s="95" t="str">
        <f>IF(COUNTIF( BH$2:BH344, BH344 )=1,"نعم","كلا")</f>
        <v>كلا</v>
      </c>
      <c r="BL344" s="91"/>
    </row>
    <row r="345" spans="2:64">
      <c r="B345" s="91" t="str">
        <f t="shared" si="41"/>
        <v/>
      </c>
      <c r="D345" s="91" t="str">
        <f t="shared" si="42"/>
        <v/>
      </c>
      <c r="F345" s="91" t="str">
        <f t="shared" si="43"/>
        <v/>
      </c>
      <c r="H345" s="91" t="str">
        <f t="shared" si="44"/>
        <v/>
      </c>
      <c r="I345" s="92"/>
      <c r="J345" s="114" t="str">
        <f t="shared" si="40"/>
        <v/>
      </c>
      <c r="L345" s="91">
        <f>المعلمون!F347</f>
        <v>0</v>
      </c>
      <c r="M345" s="91">
        <f>المعلمون!AZ347</f>
        <v>0</v>
      </c>
      <c r="BE345" s="95" t="str">
        <f>IFERROR(VLOOKUP(ROWS(BE$2:$BE345),$BG$2:$BI$1001,3,0),"")</f>
        <v/>
      </c>
      <c r="BF345" s="95" t="str">
        <f>IFERROR(VLOOKUP(ROWS(BF$2:$BF345),$BG$2:$BI$1001,2,0),"")</f>
        <v/>
      </c>
      <c r="BG345" s="95">
        <f>IF(ISNUMBER(SEARCH("نعم",BJ345)),MAX($BG$1:BG344)+1,0)</f>
        <v>0</v>
      </c>
      <c r="BH345" s="95" t="str">
        <f t="shared" si="45"/>
        <v/>
      </c>
      <c r="BI345" s="95" t="str">
        <f t="shared" si="46"/>
        <v/>
      </c>
      <c r="BJ345" s="95" t="str">
        <f>IF(COUNTIF( BH$2:BH345, BH345 )=1,"نعم","كلا")</f>
        <v>كلا</v>
      </c>
      <c r="BL345" s="91"/>
    </row>
    <row r="346" spans="2:64">
      <c r="B346" s="91" t="str">
        <f t="shared" si="41"/>
        <v/>
      </c>
      <c r="D346" s="91" t="str">
        <f t="shared" si="42"/>
        <v/>
      </c>
      <c r="F346" s="91" t="str">
        <f t="shared" si="43"/>
        <v/>
      </c>
      <c r="H346" s="91" t="str">
        <f t="shared" si="44"/>
        <v/>
      </c>
      <c r="I346" s="92"/>
      <c r="J346" s="114" t="str">
        <f t="shared" si="40"/>
        <v/>
      </c>
      <c r="L346" s="91">
        <f>المعلمون!F348</f>
        <v>0</v>
      </c>
      <c r="M346" s="91">
        <f>المعلمون!AZ348</f>
        <v>0</v>
      </c>
      <c r="BE346" s="95" t="str">
        <f>IFERROR(VLOOKUP(ROWS(BE$2:$BE346),$BG$2:$BI$1001,3,0),"")</f>
        <v/>
      </c>
      <c r="BF346" s="95" t="str">
        <f>IFERROR(VLOOKUP(ROWS(BF$2:$BF346),$BG$2:$BI$1001,2,0),"")</f>
        <v/>
      </c>
      <c r="BG346" s="95">
        <f>IF(ISNUMBER(SEARCH("نعم",BJ346)),MAX($BG$1:BG345)+1,0)</f>
        <v>0</v>
      </c>
      <c r="BH346" s="95" t="str">
        <f t="shared" si="45"/>
        <v/>
      </c>
      <c r="BI346" s="95" t="str">
        <f t="shared" si="46"/>
        <v/>
      </c>
      <c r="BJ346" s="95" t="str">
        <f>IF(COUNTIF( BH$2:BH346, BH346 )=1,"نعم","كلا")</f>
        <v>كلا</v>
      </c>
      <c r="BL346" s="91"/>
    </row>
    <row r="347" spans="2:64">
      <c r="B347" s="91" t="str">
        <f t="shared" si="41"/>
        <v/>
      </c>
      <c r="D347" s="91" t="str">
        <f t="shared" si="42"/>
        <v/>
      </c>
      <c r="F347" s="91" t="str">
        <f t="shared" si="43"/>
        <v/>
      </c>
      <c r="H347" s="91" t="str">
        <f t="shared" si="44"/>
        <v/>
      </c>
      <c r="I347" s="92"/>
      <c r="J347" s="114" t="str">
        <f t="shared" si="40"/>
        <v/>
      </c>
      <c r="L347" s="91">
        <f>المعلمون!F349</f>
        <v>0</v>
      </c>
      <c r="M347" s="91">
        <f>المعلمون!AZ349</f>
        <v>0</v>
      </c>
      <c r="BE347" s="95" t="str">
        <f>IFERROR(VLOOKUP(ROWS(BE$2:$BE347),$BG$2:$BI$1001,3,0),"")</f>
        <v/>
      </c>
      <c r="BF347" s="95" t="str">
        <f>IFERROR(VLOOKUP(ROWS(BF$2:$BF347),$BG$2:$BI$1001,2,0),"")</f>
        <v/>
      </c>
      <c r="BG347" s="95">
        <f>IF(ISNUMBER(SEARCH("نعم",BJ347)),MAX($BG$1:BG346)+1,0)</f>
        <v>0</v>
      </c>
      <c r="BH347" s="95" t="str">
        <f t="shared" si="45"/>
        <v/>
      </c>
      <c r="BI347" s="95" t="str">
        <f t="shared" si="46"/>
        <v/>
      </c>
      <c r="BJ347" s="95" t="str">
        <f>IF(COUNTIF( BH$2:BH347, BH347 )=1,"نعم","كلا")</f>
        <v>كلا</v>
      </c>
      <c r="BL347" s="91"/>
    </row>
    <row r="348" spans="2:64">
      <c r="B348" s="91" t="str">
        <f t="shared" si="41"/>
        <v/>
      </c>
      <c r="D348" s="91" t="str">
        <f t="shared" si="42"/>
        <v/>
      </c>
      <c r="F348" s="91" t="str">
        <f t="shared" si="43"/>
        <v/>
      </c>
      <c r="H348" s="91" t="str">
        <f t="shared" si="44"/>
        <v/>
      </c>
      <c r="I348" s="92"/>
      <c r="J348" s="114" t="str">
        <f t="shared" si="40"/>
        <v/>
      </c>
      <c r="L348" s="91">
        <f>المعلمون!F350</f>
        <v>0</v>
      </c>
      <c r="M348" s="91">
        <f>المعلمون!AZ350</f>
        <v>0</v>
      </c>
      <c r="BE348" s="95" t="str">
        <f>IFERROR(VLOOKUP(ROWS(BE$2:$BE348),$BG$2:$BI$1001,3,0),"")</f>
        <v/>
      </c>
      <c r="BF348" s="95" t="str">
        <f>IFERROR(VLOOKUP(ROWS(BF$2:$BF348),$BG$2:$BI$1001,2,0),"")</f>
        <v/>
      </c>
      <c r="BG348" s="95">
        <f>IF(ISNUMBER(SEARCH("نعم",BJ348)),MAX($BG$1:BG347)+1,0)</f>
        <v>0</v>
      </c>
      <c r="BH348" s="95" t="str">
        <f t="shared" si="45"/>
        <v/>
      </c>
      <c r="BI348" s="95" t="str">
        <f t="shared" si="46"/>
        <v/>
      </c>
      <c r="BJ348" s="95" t="str">
        <f>IF(COUNTIF( BH$2:BH348, BH348 )=1,"نعم","كلا")</f>
        <v>كلا</v>
      </c>
      <c r="BL348" s="91"/>
    </row>
    <row r="349" spans="2:64">
      <c r="B349" s="91" t="str">
        <f t="shared" si="41"/>
        <v/>
      </c>
      <c r="D349" s="91" t="str">
        <f t="shared" si="42"/>
        <v/>
      </c>
      <c r="F349" s="91" t="str">
        <f t="shared" si="43"/>
        <v/>
      </c>
      <c r="H349" s="91" t="str">
        <f t="shared" si="44"/>
        <v/>
      </c>
      <c r="I349" s="92"/>
      <c r="J349" s="114" t="str">
        <f t="shared" si="40"/>
        <v/>
      </c>
      <c r="L349" s="91">
        <f>المعلمون!F351</f>
        <v>0</v>
      </c>
      <c r="M349" s="91">
        <f>المعلمون!AZ351</f>
        <v>0</v>
      </c>
      <c r="BE349" s="95" t="str">
        <f>IFERROR(VLOOKUP(ROWS(BE$2:$BE349),$BG$2:$BI$1001,3,0),"")</f>
        <v/>
      </c>
      <c r="BF349" s="95" t="str">
        <f>IFERROR(VLOOKUP(ROWS(BF$2:$BF349),$BG$2:$BI$1001,2,0),"")</f>
        <v/>
      </c>
      <c r="BG349" s="95">
        <f>IF(ISNUMBER(SEARCH("نعم",BJ349)),MAX($BG$1:BG348)+1,0)</f>
        <v>0</v>
      </c>
      <c r="BH349" s="95" t="str">
        <f t="shared" si="45"/>
        <v/>
      </c>
      <c r="BI349" s="95" t="str">
        <f t="shared" si="46"/>
        <v/>
      </c>
      <c r="BJ349" s="95" t="str">
        <f>IF(COUNTIF( BH$2:BH349, BH349 )=1,"نعم","كلا")</f>
        <v>كلا</v>
      </c>
      <c r="BL349" s="91"/>
    </row>
    <row r="350" spans="2:64">
      <c r="B350" s="91" t="str">
        <f t="shared" si="41"/>
        <v/>
      </c>
      <c r="D350" s="91" t="str">
        <f t="shared" si="42"/>
        <v/>
      </c>
      <c r="F350" s="91" t="str">
        <f t="shared" si="43"/>
        <v/>
      </c>
      <c r="H350" s="91" t="str">
        <f t="shared" si="44"/>
        <v/>
      </c>
      <c r="I350" s="92"/>
      <c r="J350" s="114" t="str">
        <f t="shared" si="40"/>
        <v/>
      </c>
      <c r="L350" s="91">
        <f>المعلمون!F352</f>
        <v>0</v>
      </c>
      <c r="M350" s="91">
        <f>المعلمون!AZ352</f>
        <v>0</v>
      </c>
      <c r="BE350" s="95" t="str">
        <f>IFERROR(VLOOKUP(ROWS(BE$2:$BE350),$BG$2:$BI$1001,3,0),"")</f>
        <v/>
      </c>
      <c r="BF350" s="95" t="str">
        <f>IFERROR(VLOOKUP(ROWS(BF$2:$BF350),$BG$2:$BI$1001,2,0),"")</f>
        <v/>
      </c>
      <c r="BG350" s="95">
        <f>IF(ISNUMBER(SEARCH("نعم",BJ350)),MAX($BG$1:BG349)+1,0)</f>
        <v>0</v>
      </c>
      <c r="BH350" s="95" t="str">
        <f t="shared" si="45"/>
        <v/>
      </c>
      <c r="BI350" s="95" t="str">
        <f t="shared" si="46"/>
        <v/>
      </c>
      <c r="BJ350" s="95" t="str">
        <f>IF(COUNTIF( BH$2:BH350, BH350 )=1,"نعم","كلا")</f>
        <v>كلا</v>
      </c>
      <c r="BL350" s="91"/>
    </row>
    <row r="351" spans="2:64">
      <c r="B351" s="91" t="str">
        <f t="shared" si="41"/>
        <v/>
      </c>
      <c r="D351" s="91" t="str">
        <f t="shared" si="42"/>
        <v/>
      </c>
      <c r="F351" s="91" t="str">
        <f t="shared" si="43"/>
        <v/>
      </c>
      <c r="H351" s="91" t="str">
        <f t="shared" si="44"/>
        <v/>
      </c>
      <c r="I351" s="92"/>
      <c r="J351" s="114" t="str">
        <f t="shared" si="40"/>
        <v/>
      </c>
      <c r="L351" s="91">
        <f>المعلمون!F353</f>
        <v>0</v>
      </c>
      <c r="M351" s="91">
        <f>المعلمون!AZ353</f>
        <v>0</v>
      </c>
      <c r="BE351" s="95" t="str">
        <f>IFERROR(VLOOKUP(ROWS(BE$2:$BE351),$BG$2:$BI$1001,3,0),"")</f>
        <v/>
      </c>
      <c r="BF351" s="95" t="str">
        <f>IFERROR(VLOOKUP(ROWS(BF$2:$BF351),$BG$2:$BI$1001,2,0),"")</f>
        <v/>
      </c>
      <c r="BG351" s="95">
        <f>IF(ISNUMBER(SEARCH("نعم",BJ351)),MAX($BG$1:BG350)+1,0)</f>
        <v>0</v>
      </c>
      <c r="BH351" s="95" t="str">
        <f t="shared" si="45"/>
        <v/>
      </c>
      <c r="BI351" s="95" t="str">
        <f t="shared" si="46"/>
        <v/>
      </c>
      <c r="BJ351" s="95" t="str">
        <f>IF(COUNTIF( BH$2:BH351, BH351 )=1,"نعم","كلا")</f>
        <v>كلا</v>
      </c>
      <c r="BL351" s="91"/>
    </row>
    <row r="352" spans="2:64">
      <c r="B352" s="91" t="str">
        <f t="shared" si="41"/>
        <v/>
      </c>
      <c r="D352" s="91" t="str">
        <f t="shared" si="42"/>
        <v/>
      </c>
      <c r="F352" s="91" t="str">
        <f t="shared" si="43"/>
        <v/>
      </c>
      <c r="H352" s="91" t="str">
        <f t="shared" si="44"/>
        <v/>
      </c>
      <c r="I352" s="92"/>
      <c r="J352" s="114" t="str">
        <f t="shared" si="40"/>
        <v/>
      </c>
      <c r="L352" s="91">
        <f>المعلمون!F354</f>
        <v>0</v>
      </c>
      <c r="M352" s="91">
        <f>المعلمون!AZ354</f>
        <v>0</v>
      </c>
      <c r="BE352" s="95" t="str">
        <f>IFERROR(VLOOKUP(ROWS(BE$2:$BE352),$BG$2:$BI$1001,3,0),"")</f>
        <v/>
      </c>
      <c r="BF352" s="95" t="str">
        <f>IFERROR(VLOOKUP(ROWS(BF$2:$BF352),$BG$2:$BI$1001,2,0),"")</f>
        <v/>
      </c>
      <c r="BG352" s="95">
        <f>IF(ISNUMBER(SEARCH("نعم",BJ352)),MAX($BG$1:BG351)+1,0)</f>
        <v>0</v>
      </c>
      <c r="BH352" s="95" t="str">
        <f t="shared" si="45"/>
        <v/>
      </c>
      <c r="BI352" s="95" t="str">
        <f t="shared" si="46"/>
        <v/>
      </c>
      <c r="BJ352" s="95" t="str">
        <f>IF(COUNTIF( BH$2:BH352, BH352 )=1,"نعم","كلا")</f>
        <v>كلا</v>
      </c>
      <c r="BL352" s="91"/>
    </row>
    <row r="353" spans="2:64">
      <c r="B353" s="91" t="str">
        <f t="shared" si="41"/>
        <v/>
      </c>
      <c r="D353" s="91" t="str">
        <f t="shared" si="42"/>
        <v/>
      </c>
      <c r="F353" s="91" t="str">
        <f t="shared" si="43"/>
        <v/>
      </c>
      <c r="H353" s="91" t="str">
        <f t="shared" si="44"/>
        <v/>
      </c>
      <c r="I353" s="92"/>
      <c r="J353" s="114" t="str">
        <f t="shared" si="40"/>
        <v/>
      </c>
      <c r="L353" s="91">
        <f>المعلمون!F355</f>
        <v>0</v>
      </c>
      <c r="M353" s="91">
        <f>المعلمون!AZ355</f>
        <v>0</v>
      </c>
      <c r="BE353" s="95" t="str">
        <f>IFERROR(VLOOKUP(ROWS(BE$2:$BE353),$BG$2:$BI$1001,3,0),"")</f>
        <v/>
      </c>
      <c r="BF353" s="95" t="str">
        <f>IFERROR(VLOOKUP(ROWS(BF$2:$BF353),$BG$2:$BI$1001,2,0),"")</f>
        <v/>
      </c>
      <c r="BG353" s="95">
        <f>IF(ISNUMBER(SEARCH("نعم",BJ353)),MAX($BG$1:BG352)+1,0)</f>
        <v>0</v>
      </c>
      <c r="BH353" s="95" t="str">
        <f t="shared" si="45"/>
        <v/>
      </c>
      <c r="BI353" s="95" t="str">
        <f t="shared" si="46"/>
        <v/>
      </c>
      <c r="BJ353" s="95" t="str">
        <f>IF(COUNTIF( BH$2:BH353, BH353 )=1,"نعم","كلا")</f>
        <v>كلا</v>
      </c>
      <c r="BL353" s="91"/>
    </row>
    <row r="354" spans="2:64">
      <c r="B354" s="91" t="str">
        <f t="shared" si="41"/>
        <v/>
      </c>
      <c r="D354" s="91" t="str">
        <f t="shared" si="42"/>
        <v/>
      </c>
      <c r="F354" s="91" t="str">
        <f t="shared" si="43"/>
        <v/>
      </c>
      <c r="H354" s="91" t="str">
        <f t="shared" si="44"/>
        <v/>
      </c>
      <c r="I354" s="92"/>
      <c r="J354" s="114" t="str">
        <f t="shared" si="40"/>
        <v/>
      </c>
      <c r="L354" s="91">
        <f>المعلمون!F356</f>
        <v>0</v>
      </c>
      <c r="M354" s="91">
        <f>المعلمون!AZ356</f>
        <v>0</v>
      </c>
      <c r="BE354" s="95" t="str">
        <f>IFERROR(VLOOKUP(ROWS(BE$2:$BE354),$BG$2:$BI$1001,3,0),"")</f>
        <v/>
      </c>
      <c r="BF354" s="95" t="str">
        <f>IFERROR(VLOOKUP(ROWS(BF$2:$BF354),$BG$2:$BI$1001,2,0),"")</f>
        <v/>
      </c>
      <c r="BG354" s="95">
        <f>IF(ISNUMBER(SEARCH("نعم",BJ354)),MAX($BG$1:BG353)+1,0)</f>
        <v>0</v>
      </c>
      <c r="BH354" s="95" t="str">
        <f t="shared" si="45"/>
        <v/>
      </c>
      <c r="BI354" s="95" t="str">
        <f t="shared" si="46"/>
        <v/>
      </c>
      <c r="BJ354" s="95" t="str">
        <f>IF(COUNTIF( BH$2:BH354, BH354 )=1,"نعم","كلا")</f>
        <v>كلا</v>
      </c>
      <c r="BL354" s="91"/>
    </row>
    <row r="355" spans="2:64">
      <c r="B355" s="91" t="str">
        <f t="shared" si="41"/>
        <v/>
      </c>
      <c r="D355" s="91" t="str">
        <f t="shared" si="42"/>
        <v/>
      </c>
      <c r="F355" s="91" t="str">
        <f t="shared" si="43"/>
        <v/>
      </c>
      <c r="H355" s="91" t="str">
        <f t="shared" si="44"/>
        <v/>
      </c>
      <c r="I355" s="92"/>
      <c r="J355" s="114" t="str">
        <f t="shared" si="40"/>
        <v/>
      </c>
      <c r="L355" s="91">
        <f>المعلمون!F357</f>
        <v>0</v>
      </c>
      <c r="M355" s="91">
        <f>المعلمون!AZ357</f>
        <v>0</v>
      </c>
      <c r="BE355" s="95" t="str">
        <f>IFERROR(VLOOKUP(ROWS(BE$2:$BE355),$BG$2:$BI$1001,3,0),"")</f>
        <v/>
      </c>
      <c r="BF355" s="95" t="str">
        <f>IFERROR(VLOOKUP(ROWS(BF$2:$BF355),$BG$2:$BI$1001,2,0),"")</f>
        <v/>
      </c>
      <c r="BG355" s="95">
        <f>IF(ISNUMBER(SEARCH("نعم",BJ355)),MAX($BG$1:BG354)+1,0)</f>
        <v>0</v>
      </c>
      <c r="BH355" s="95" t="str">
        <f t="shared" si="45"/>
        <v/>
      </c>
      <c r="BI355" s="95" t="str">
        <f t="shared" si="46"/>
        <v/>
      </c>
      <c r="BJ355" s="95" t="str">
        <f>IF(COUNTIF( BH$2:BH355, BH355 )=1,"نعم","كلا")</f>
        <v>كلا</v>
      </c>
      <c r="BL355" s="91"/>
    </row>
    <row r="356" spans="2:64">
      <c r="B356" s="91" t="str">
        <f t="shared" si="41"/>
        <v/>
      </c>
      <c r="D356" s="91" t="str">
        <f t="shared" si="42"/>
        <v/>
      </c>
      <c r="F356" s="91" t="str">
        <f t="shared" si="43"/>
        <v/>
      </c>
      <c r="H356" s="91" t="str">
        <f t="shared" si="44"/>
        <v/>
      </c>
      <c r="I356" s="92"/>
      <c r="J356" s="114" t="str">
        <f t="shared" si="40"/>
        <v/>
      </c>
      <c r="L356" s="91">
        <f>المعلمون!F358</f>
        <v>0</v>
      </c>
      <c r="M356" s="91">
        <f>المعلمون!AZ358</f>
        <v>0</v>
      </c>
      <c r="BE356" s="95" t="str">
        <f>IFERROR(VLOOKUP(ROWS(BE$2:$BE356),$BG$2:$BI$1001,3,0),"")</f>
        <v/>
      </c>
      <c r="BF356" s="95" t="str">
        <f>IFERROR(VLOOKUP(ROWS(BF$2:$BF356),$BG$2:$BI$1001,2,0),"")</f>
        <v/>
      </c>
      <c r="BG356" s="95">
        <f>IF(ISNUMBER(SEARCH("نعم",BJ356)),MAX($BG$1:BG355)+1,0)</f>
        <v>0</v>
      </c>
      <c r="BH356" s="95" t="str">
        <f t="shared" si="45"/>
        <v/>
      </c>
      <c r="BI356" s="95" t="str">
        <f t="shared" si="46"/>
        <v/>
      </c>
      <c r="BJ356" s="95" t="str">
        <f>IF(COUNTIF( BH$2:BH356, BH356 )=1,"نعم","كلا")</f>
        <v>كلا</v>
      </c>
      <c r="BL356" s="91"/>
    </row>
    <row r="357" spans="2:64">
      <c r="B357" s="91" t="str">
        <f t="shared" si="41"/>
        <v/>
      </c>
      <c r="D357" s="91" t="str">
        <f t="shared" si="42"/>
        <v/>
      </c>
      <c r="F357" s="91" t="str">
        <f t="shared" si="43"/>
        <v/>
      </c>
      <c r="H357" s="91" t="str">
        <f t="shared" si="44"/>
        <v/>
      </c>
      <c r="I357" s="92"/>
      <c r="J357" s="114" t="str">
        <f t="shared" si="40"/>
        <v/>
      </c>
      <c r="L357" s="91">
        <f>المعلمون!F359</f>
        <v>0</v>
      </c>
      <c r="M357" s="91">
        <f>المعلمون!AZ359</f>
        <v>0</v>
      </c>
      <c r="BE357" s="95" t="str">
        <f>IFERROR(VLOOKUP(ROWS(BE$2:$BE357),$BG$2:$BI$1001,3,0),"")</f>
        <v/>
      </c>
      <c r="BF357" s="95" t="str">
        <f>IFERROR(VLOOKUP(ROWS(BF$2:$BF357),$BG$2:$BI$1001,2,0),"")</f>
        <v/>
      </c>
      <c r="BG357" s="95">
        <f>IF(ISNUMBER(SEARCH("نعم",BJ357)),MAX($BG$1:BG356)+1,0)</f>
        <v>0</v>
      </c>
      <c r="BH357" s="95" t="str">
        <f t="shared" si="45"/>
        <v/>
      </c>
      <c r="BI357" s="95" t="str">
        <f t="shared" si="46"/>
        <v/>
      </c>
      <c r="BJ357" s="95" t="str">
        <f>IF(COUNTIF( BH$2:BH357, BH357 )=1,"نعم","كلا")</f>
        <v>كلا</v>
      </c>
      <c r="BL357" s="91"/>
    </row>
    <row r="358" spans="2:64">
      <c r="B358" s="91" t="str">
        <f t="shared" si="41"/>
        <v/>
      </c>
      <c r="D358" s="91" t="str">
        <f t="shared" si="42"/>
        <v/>
      </c>
      <c r="F358" s="91" t="str">
        <f t="shared" si="43"/>
        <v/>
      </c>
      <c r="H358" s="91" t="str">
        <f t="shared" si="44"/>
        <v/>
      </c>
      <c r="I358" s="92"/>
      <c r="J358" s="114" t="str">
        <f t="shared" si="40"/>
        <v/>
      </c>
      <c r="L358" s="91">
        <f>المعلمون!F360</f>
        <v>0</v>
      </c>
      <c r="M358" s="91">
        <f>المعلمون!AZ360</f>
        <v>0</v>
      </c>
      <c r="BE358" s="95" t="str">
        <f>IFERROR(VLOOKUP(ROWS(BE$2:$BE358),$BG$2:$BI$1001,3,0),"")</f>
        <v/>
      </c>
      <c r="BF358" s="95" t="str">
        <f>IFERROR(VLOOKUP(ROWS(BF$2:$BF358),$BG$2:$BI$1001,2,0),"")</f>
        <v/>
      </c>
      <c r="BG358" s="95">
        <f>IF(ISNUMBER(SEARCH("نعم",BJ358)),MAX($BG$1:BG357)+1,0)</f>
        <v>0</v>
      </c>
      <c r="BH358" s="95" t="str">
        <f t="shared" si="45"/>
        <v/>
      </c>
      <c r="BI358" s="95" t="str">
        <f t="shared" si="46"/>
        <v/>
      </c>
      <c r="BJ358" s="95" t="str">
        <f>IF(COUNTIF( BH$2:BH358, BH358 )=1,"نعم","كلا")</f>
        <v>كلا</v>
      </c>
      <c r="BL358" s="91"/>
    </row>
    <row r="359" spans="2:64">
      <c r="B359" s="91" t="str">
        <f t="shared" si="41"/>
        <v/>
      </c>
      <c r="D359" s="91" t="str">
        <f t="shared" si="42"/>
        <v/>
      </c>
      <c r="F359" s="91" t="str">
        <f t="shared" si="43"/>
        <v/>
      </c>
      <c r="H359" s="91" t="str">
        <f t="shared" si="44"/>
        <v/>
      </c>
      <c r="I359" s="92"/>
      <c r="J359" s="114" t="str">
        <f t="shared" si="40"/>
        <v/>
      </c>
      <c r="L359" s="91">
        <f>المعلمون!F361</f>
        <v>0</v>
      </c>
      <c r="M359" s="91">
        <f>المعلمون!AZ361</f>
        <v>0</v>
      </c>
      <c r="BE359" s="95" t="str">
        <f>IFERROR(VLOOKUP(ROWS(BE$2:$BE359),$BG$2:$BI$1001,3,0),"")</f>
        <v/>
      </c>
      <c r="BF359" s="95" t="str">
        <f>IFERROR(VLOOKUP(ROWS(BF$2:$BF359),$BG$2:$BI$1001,2,0),"")</f>
        <v/>
      </c>
      <c r="BG359" s="95">
        <f>IF(ISNUMBER(SEARCH("نعم",BJ359)),MAX($BG$1:BG358)+1,0)</f>
        <v>0</v>
      </c>
      <c r="BH359" s="95" t="str">
        <f t="shared" si="45"/>
        <v/>
      </c>
      <c r="BI359" s="95" t="str">
        <f t="shared" si="46"/>
        <v/>
      </c>
      <c r="BJ359" s="95" t="str">
        <f>IF(COUNTIF( BH$2:BH359, BH359 )=1,"نعم","كلا")</f>
        <v>كلا</v>
      </c>
      <c r="BL359" s="91"/>
    </row>
    <row r="360" spans="2:64">
      <c r="B360" s="91" t="str">
        <f t="shared" si="41"/>
        <v/>
      </c>
      <c r="D360" s="91" t="str">
        <f t="shared" si="42"/>
        <v/>
      </c>
      <c r="F360" s="91" t="str">
        <f t="shared" si="43"/>
        <v/>
      </c>
      <c r="H360" s="91" t="str">
        <f t="shared" si="44"/>
        <v/>
      </c>
      <c r="I360" s="92"/>
      <c r="J360" s="114" t="str">
        <f t="shared" si="40"/>
        <v/>
      </c>
      <c r="L360" s="91">
        <f>المعلمون!F362</f>
        <v>0</v>
      </c>
      <c r="M360" s="91">
        <f>المعلمون!AZ362</f>
        <v>0</v>
      </c>
      <c r="BE360" s="95" t="str">
        <f>IFERROR(VLOOKUP(ROWS(BE$2:$BE360),$BG$2:$BI$1001,3,0),"")</f>
        <v/>
      </c>
      <c r="BF360" s="95" t="str">
        <f>IFERROR(VLOOKUP(ROWS(BF$2:$BF360),$BG$2:$BI$1001,2,0),"")</f>
        <v/>
      </c>
      <c r="BG360" s="95">
        <f>IF(ISNUMBER(SEARCH("نعم",BJ360)),MAX($BG$1:BG359)+1,0)</f>
        <v>0</v>
      </c>
      <c r="BH360" s="95" t="str">
        <f t="shared" si="45"/>
        <v/>
      </c>
      <c r="BI360" s="95" t="str">
        <f t="shared" si="46"/>
        <v/>
      </c>
      <c r="BJ360" s="95" t="str">
        <f>IF(COUNTIF( BH$2:BH360, BH360 )=1,"نعم","كلا")</f>
        <v>كلا</v>
      </c>
      <c r="BL360" s="91"/>
    </row>
    <row r="361" spans="2:64">
      <c r="B361" s="91" t="str">
        <f t="shared" si="41"/>
        <v/>
      </c>
      <c r="D361" s="91" t="str">
        <f t="shared" si="42"/>
        <v/>
      </c>
      <c r="F361" s="91" t="str">
        <f t="shared" si="43"/>
        <v/>
      </c>
      <c r="H361" s="91" t="str">
        <f t="shared" si="44"/>
        <v/>
      </c>
      <c r="I361" s="92"/>
      <c r="J361" s="114" t="str">
        <f t="shared" si="40"/>
        <v/>
      </c>
      <c r="L361" s="91">
        <f>المعلمون!F363</f>
        <v>0</v>
      </c>
      <c r="M361" s="91">
        <f>المعلمون!AZ363</f>
        <v>0</v>
      </c>
      <c r="BE361" s="95" t="str">
        <f>IFERROR(VLOOKUP(ROWS(BE$2:$BE361),$BG$2:$BI$1001,3,0),"")</f>
        <v/>
      </c>
      <c r="BF361" s="95" t="str">
        <f>IFERROR(VLOOKUP(ROWS(BF$2:$BF361),$BG$2:$BI$1001,2,0),"")</f>
        <v/>
      </c>
      <c r="BG361" s="95">
        <f>IF(ISNUMBER(SEARCH("نعم",BJ361)),MAX($BG$1:BG360)+1,0)</f>
        <v>0</v>
      </c>
      <c r="BH361" s="95" t="str">
        <f t="shared" si="45"/>
        <v/>
      </c>
      <c r="BI361" s="95" t="str">
        <f t="shared" si="46"/>
        <v/>
      </c>
      <c r="BJ361" s="95" t="str">
        <f>IF(COUNTIF( BH$2:BH361, BH361 )=1,"نعم","كلا")</f>
        <v>كلا</v>
      </c>
      <c r="BL361" s="91"/>
    </row>
    <row r="362" spans="2:64">
      <c r="B362" s="91" t="str">
        <f t="shared" si="41"/>
        <v/>
      </c>
      <c r="D362" s="91" t="str">
        <f t="shared" si="42"/>
        <v/>
      </c>
      <c r="F362" s="91" t="str">
        <f t="shared" si="43"/>
        <v/>
      </c>
      <c r="H362" s="91" t="str">
        <f t="shared" si="44"/>
        <v/>
      </c>
      <c r="I362" s="92"/>
      <c r="J362" s="114" t="str">
        <f t="shared" si="40"/>
        <v/>
      </c>
      <c r="L362" s="91">
        <f>المعلمون!F364</f>
        <v>0</v>
      </c>
      <c r="M362" s="91">
        <f>المعلمون!AZ364</f>
        <v>0</v>
      </c>
      <c r="BE362" s="95" t="str">
        <f>IFERROR(VLOOKUP(ROWS(BE$2:$BE362),$BG$2:$BI$1001,3,0),"")</f>
        <v/>
      </c>
      <c r="BF362" s="95" t="str">
        <f>IFERROR(VLOOKUP(ROWS(BF$2:$BF362),$BG$2:$BI$1001,2,0),"")</f>
        <v/>
      </c>
      <c r="BG362" s="95">
        <f>IF(ISNUMBER(SEARCH("نعم",BJ362)),MAX($BG$1:BG361)+1,0)</f>
        <v>0</v>
      </c>
      <c r="BH362" s="95" t="str">
        <f t="shared" si="45"/>
        <v/>
      </c>
      <c r="BI362" s="95" t="str">
        <f t="shared" si="46"/>
        <v/>
      </c>
      <c r="BJ362" s="95" t="str">
        <f>IF(COUNTIF( BH$2:BH362, BH362 )=1,"نعم","كلا")</f>
        <v>كلا</v>
      </c>
      <c r="BL362" s="91"/>
    </row>
    <row r="363" spans="2:64">
      <c r="B363" s="91" t="str">
        <f t="shared" si="41"/>
        <v/>
      </c>
      <c r="D363" s="91" t="str">
        <f t="shared" si="42"/>
        <v/>
      </c>
      <c r="F363" s="91" t="str">
        <f t="shared" si="43"/>
        <v/>
      </c>
      <c r="H363" s="91" t="str">
        <f t="shared" si="44"/>
        <v/>
      </c>
      <c r="I363" s="92"/>
      <c r="J363" s="114" t="str">
        <f t="shared" si="40"/>
        <v/>
      </c>
      <c r="L363" s="91">
        <f>المعلمون!F365</f>
        <v>0</v>
      </c>
      <c r="M363" s="91">
        <f>المعلمون!AZ365</f>
        <v>0</v>
      </c>
      <c r="BE363" s="95" t="str">
        <f>IFERROR(VLOOKUP(ROWS(BE$2:$BE363),$BG$2:$BI$1001,3,0),"")</f>
        <v/>
      </c>
      <c r="BF363" s="95" t="str">
        <f>IFERROR(VLOOKUP(ROWS(BF$2:$BF363),$BG$2:$BI$1001,2,0),"")</f>
        <v/>
      </c>
      <c r="BG363" s="95">
        <f>IF(ISNUMBER(SEARCH("نعم",BJ363)),MAX($BG$1:BG362)+1,0)</f>
        <v>0</v>
      </c>
      <c r="BH363" s="95" t="str">
        <f t="shared" si="45"/>
        <v/>
      </c>
      <c r="BI363" s="95" t="str">
        <f t="shared" si="46"/>
        <v/>
      </c>
      <c r="BJ363" s="95" t="str">
        <f>IF(COUNTIF( BH$2:BH363, BH363 )=1,"نعم","كلا")</f>
        <v>كلا</v>
      </c>
      <c r="BL363" s="91"/>
    </row>
    <row r="364" spans="2:64">
      <c r="B364" s="91" t="str">
        <f t="shared" si="41"/>
        <v/>
      </c>
      <c r="D364" s="91" t="str">
        <f t="shared" si="42"/>
        <v/>
      </c>
      <c r="F364" s="91" t="str">
        <f t="shared" si="43"/>
        <v/>
      </c>
      <c r="H364" s="91" t="str">
        <f t="shared" si="44"/>
        <v/>
      </c>
      <c r="I364" s="92"/>
      <c r="J364" s="114" t="str">
        <f t="shared" si="40"/>
        <v/>
      </c>
      <c r="L364" s="91">
        <f>المعلمون!F366</f>
        <v>0</v>
      </c>
      <c r="M364" s="91">
        <f>المعلمون!AZ366</f>
        <v>0</v>
      </c>
      <c r="BE364" s="95" t="str">
        <f>IFERROR(VLOOKUP(ROWS(BE$2:$BE364),$BG$2:$BI$1001,3,0),"")</f>
        <v/>
      </c>
      <c r="BF364" s="95" t="str">
        <f>IFERROR(VLOOKUP(ROWS(BF$2:$BF364),$BG$2:$BI$1001,2,0),"")</f>
        <v/>
      </c>
      <c r="BG364" s="95">
        <f>IF(ISNUMBER(SEARCH("نعم",BJ364)),MAX($BG$1:BG363)+1,0)</f>
        <v>0</v>
      </c>
      <c r="BH364" s="95" t="str">
        <f t="shared" si="45"/>
        <v/>
      </c>
      <c r="BI364" s="95" t="str">
        <f t="shared" si="46"/>
        <v/>
      </c>
      <c r="BJ364" s="95" t="str">
        <f>IF(COUNTIF( BH$2:BH364, BH364 )=1,"نعم","كلا")</f>
        <v>كلا</v>
      </c>
      <c r="BL364" s="91"/>
    </row>
    <row r="365" spans="2:64">
      <c r="B365" s="91" t="str">
        <f t="shared" si="41"/>
        <v/>
      </c>
      <c r="D365" s="91" t="str">
        <f t="shared" si="42"/>
        <v/>
      </c>
      <c r="F365" s="91" t="str">
        <f t="shared" si="43"/>
        <v/>
      </c>
      <c r="H365" s="91" t="str">
        <f t="shared" si="44"/>
        <v/>
      </c>
      <c r="I365" s="92"/>
      <c r="J365" s="114" t="str">
        <f t="shared" si="40"/>
        <v/>
      </c>
      <c r="L365" s="91">
        <f>المعلمون!F367</f>
        <v>0</v>
      </c>
      <c r="M365" s="91">
        <f>المعلمون!AZ367</f>
        <v>0</v>
      </c>
      <c r="BE365" s="95" t="str">
        <f>IFERROR(VLOOKUP(ROWS(BE$2:$BE365),$BG$2:$BI$1001,3,0),"")</f>
        <v/>
      </c>
      <c r="BF365" s="95" t="str">
        <f>IFERROR(VLOOKUP(ROWS(BF$2:$BF365),$BG$2:$BI$1001,2,0),"")</f>
        <v/>
      </c>
      <c r="BG365" s="95">
        <f>IF(ISNUMBER(SEARCH("نعم",BJ365)),MAX($BG$1:BG364)+1,0)</f>
        <v>0</v>
      </c>
      <c r="BH365" s="95" t="str">
        <f t="shared" si="45"/>
        <v/>
      </c>
      <c r="BI365" s="95" t="str">
        <f t="shared" si="46"/>
        <v/>
      </c>
      <c r="BJ365" s="95" t="str">
        <f>IF(COUNTIF( BH$2:BH365, BH365 )=1,"نعم","كلا")</f>
        <v>كلا</v>
      </c>
      <c r="BL365" s="91"/>
    </row>
    <row r="366" spans="2:64">
      <c r="B366" s="91" t="str">
        <f t="shared" si="41"/>
        <v/>
      </c>
      <c r="D366" s="91" t="str">
        <f t="shared" si="42"/>
        <v/>
      </c>
      <c r="F366" s="91" t="str">
        <f t="shared" si="43"/>
        <v/>
      </c>
      <c r="H366" s="91" t="str">
        <f t="shared" si="44"/>
        <v/>
      </c>
      <c r="I366" s="92"/>
      <c r="J366" s="114" t="str">
        <f t="shared" si="40"/>
        <v/>
      </c>
      <c r="L366" s="91">
        <f>المعلمون!F368</f>
        <v>0</v>
      </c>
      <c r="M366" s="91">
        <f>المعلمون!AZ368</f>
        <v>0</v>
      </c>
      <c r="BE366" s="95" t="str">
        <f>IFERROR(VLOOKUP(ROWS(BE$2:$BE366),$BG$2:$BI$1001,3,0),"")</f>
        <v/>
      </c>
      <c r="BF366" s="95" t="str">
        <f>IFERROR(VLOOKUP(ROWS(BF$2:$BF366),$BG$2:$BI$1001,2,0),"")</f>
        <v/>
      </c>
      <c r="BG366" s="95">
        <f>IF(ISNUMBER(SEARCH("نعم",BJ366)),MAX($BG$1:BG365)+1,0)</f>
        <v>0</v>
      </c>
      <c r="BH366" s="95" t="str">
        <f t="shared" si="45"/>
        <v/>
      </c>
      <c r="BI366" s="95" t="str">
        <f t="shared" si="46"/>
        <v/>
      </c>
      <c r="BJ366" s="95" t="str">
        <f>IF(COUNTIF( BH$2:BH366, BH366 )=1,"نعم","كلا")</f>
        <v>كلا</v>
      </c>
      <c r="BL366" s="91"/>
    </row>
    <row r="367" spans="2:64">
      <c r="B367" s="91" t="str">
        <f t="shared" si="41"/>
        <v/>
      </c>
      <c r="D367" s="91" t="str">
        <f t="shared" si="42"/>
        <v/>
      </c>
      <c r="F367" s="91" t="str">
        <f t="shared" si="43"/>
        <v/>
      </c>
      <c r="H367" s="91" t="str">
        <f t="shared" si="44"/>
        <v/>
      </c>
      <c r="I367" s="92"/>
      <c r="J367" s="114" t="str">
        <f t="shared" si="40"/>
        <v/>
      </c>
      <c r="L367" s="91">
        <f>المعلمون!F369</f>
        <v>0</v>
      </c>
      <c r="M367" s="91">
        <f>المعلمون!AZ369</f>
        <v>0</v>
      </c>
      <c r="BE367" s="95" t="str">
        <f>IFERROR(VLOOKUP(ROWS(BE$2:$BE367),$BG$2:$BI$1001,3,0),"")</f>
        <v/>
      </c>
      <c r="BF367" s="95" t="str">
        <f>IFERROR(VLOOKUP(ROWS(BF$2:$BF367),$BG$2:$BI$1001,2,0),"")</f>
        <v/>
      </c>
      <c r="BG367" s="95">
        <f>IF(ISNUMBER(SEARCH("نعم",BJ367)),MAX($BG$1:BG366)+1,0)</f>
        <v>0</v>
      </c>
      <c r="BH367" s="95" t="str">
        <f t="shared" si="45"/>
        <v/>
      </c>
      <c r="BI367" s="95" t="str">
        <f t="shared" si="46"/>
        <v/>
      </c>
      <c r="BJ367" s="95" t="str">
        <f>IF(COUNTIF( BH$2:BH367, BH367 )=1,"نعم","كلا")</f>
        <v>كلا</v>
      </c>
      <c r="BL367" s="91"/>
    </row>
    <row r="368" spans="2:64">
      <c r="B368" s="91" t="str">
        <f t="shared" si="41"/>
        <v/>
      </c>
      <c r="D368" s="91" t="str">
        <f t="shared" si="42"/>
        <v/>
      </c>
      <c r="F368" s="91" t="str">
        <f t="shared" si="43"/>
        <v/>
      </c>
      <c r="H368" s="91" t="str">
        <f t="shared" si="44"/>
        <v/>
      </c>
      <c r="I368" s="92"/>
      <c r="J368" s="114" t="str">
        <f t="shared" si="40"/>
        <v/>
      </c>
      <c r="L368" s="91">
        <f>المعلمون!F370</f>
        <v>0</v>
      </c>
      <c r="M368" s="91">
        <f>المعلمون!AZ370</f>
        <v>0</v>
      </c>
      <c r="BE368" s="95" t="str">
        <f>IFERROR(VLOOKUP(ROWS(BE$2:$BE368),$BG$2:$BI$1001,3,0),"")</f>
        <v/>
      </c>
      <c r="BF368" s="95" t="str">
        <f>IFERROR(VLOOKUP(ROWS(BF$2:$BF368),$BG$2:$BI$1001,2,0),"")</f>
        <v/>
      </c>
      <c r="BG368" s="95">
        <f>IF(ISNUMBER(SEARCH("نعم",BJ368)),MAX($BG$1:BG367)+1,0)</f>
        <v>0</v>
      </c>
      <c r="BH368" s="95" t="str">
        <f t="shared" si="45"/>
        <v/>
      </c>
      <c r="BI368" s="95" t="str">
        <f t="shared" si="46"/>
        <v/>
      </c>
      <c r="BJ368" s="95" t="str">
        <f>IF(COUNTIF( BH$2:BH368, BH368 )=1,"نعم","كلا")</f>
        <v>كلا</v>
      </c>
      <c r="BL368" s="91"/>
    </row>
    <row r="369" spans="2:64">
      <c r="B369" s="91" t="str">
        <f t="shared" si="41"/>
        <v/>
      </c>
      <c r="D369" s="91" t="str">
        <f t="shared" si="42"/>
        <v/>
      </c>
      <c r="F369" s="91" t="str">
        <f t="shared" si="43"/>
        <v/>
      </c>
      <c r="H369" s="91" t="str">
        <f t="shared" si="44"/>
        <v/>
      </c>
      <c r="I369" s="92"/>
      <c r="J369" s="114" t="str">
        <f t="shared" si="40"/>
        <v/>
      </c>
      <c r="L369" s="91">
        <f>المعلمون!F371</f>
        <v>0</v>
      </c>
      <c r="M369" s="91">
        <f>المعلمون!AZ371</f>
        <v>0</v>
      </c>
      <c r="BE369" s="95" t="str">
        <f>IFERROR(VLOOKUP(ROWS(BE$2:$BE369),$BG$2:$BI$1001,3,0),"")</f>
        <v/>
      </c>
      <c r="BF369" s="95" t="str">
        <f>IFERROR(VLOOKUP(ROWS(BF$2:$BF369),$BG$2:$BI$1001,2,0),"")</f>
        <v/>
      </c>
      <c r="BG369" s="95">
        <f>IF(ISNUMBER(SEARCH("نعم",BJ369)),MAX($BG$1:BG368)+1,0)</f>
        <v>0</v>
      </c>
      <c r="BH369" s="95" t="str">
        <f t="shared" si="45"/>
        <v/>
      </c>
      <c r="BI369" s="95" t="str">
        <f t="shared" si="46"/>
        <v/>
      </c>
      <c r="BJ369" s="95" t="str">
        <f>IF(COUNTIF( BH$2:BH369, BH369 )=1,"نعم","كلا")</f>
        <v>كلا</v>
      </c>
      <c r="BL369" s="91"/>
    </row>
    <row r="370" spans="2:64">
      <c r="B370" s="91" t="str">
        <f t="shared" si="41"/>
        <v/>
      </c>
      <c r="D370" s="91" t="str">
        <f t="shared" si="42"/>
        <v/>
      </c>
      <c r="F370" s="91" t="str">
        <f t="shared" si="43"/>
        <v/>
      </c>
      <c r="H370" s="91" t="str">
        <f t="shared" si="44"/>
        <v/>
      </c>
      <c r="I370" s="92"/>
      <c r="J370" s="114" t="str">
        <f t="shared" si="40"/>
        <v/>
      </c>
      <c r="L370" s="91">
        <f>المعلمون!F372</f>
        <v>0</v>
      </c>
      <c r="M370" s="91">
        <f>المعلمون!AZ372</f>
        <v>0</v>
      </c>
      <c r="BE370" s="95" t="str">
        <f>IFERROR(VLOOKUP(ROWS(BE$2:$BE370),$BG$2:$BI$1001,3,0),"")</f>
        <v/>
      </c>
      <c r="BF370" s="95" t="str">
        <f>IFERROR(VLOOKUP(ROWS(BF$2:$BF370),$BG$2:$BI$1001,2,0),"")</f>
        <v/>
      </c>
      <c r="BG370" s="95">
        <f>IF(ISNUMBER(SEARCH("نعم",BJ370)),MAX($BG$1:BG369)+1,0)</f>
        <v>0</v>
      </c>
      <c r="BH370" s="95" t="str">
        <f t="shared" si="45"/>
        <v/>
      </c>
      <c r="BI370" s="95" t="str">
        <f t="shared" si="46"/>
        <v/>
      </c>
      <c r="BJ370" s="95" t="str">
        <f>IF(COUNTIF( BH$2:BH370, BH370 )=1,"نعم","كلا")</f>
        <v>كلا</v>
      </c>
      <c r="BL370" s="91"/>
    </row>
    <row r="371" spans="2:64">
      <c r="B371" s="91" t="str">
        <f t="shared" si="41"/>
        <v/>
      </c>
      <c r="D371" s="91" t="str">
        <f t="shared" si="42"/>
        <v/>
      </c>
      <c r="F371" s="91" t="str">
        <f t="shared" si="43"/>
        <v/>
      </c>
      <c r="H371" s="91" t="str">
        <f t="shared" si="44"/>
        <v/>
      </c>
      <c r="I371" s="92"/>
      <c r="J371" s="114" t="str">
        <f t="shared" si="40"/>
        <v/>
      </c>
      <c r="L371" s="91">
        <f>المعلمون!F373</f>
        <v>0</v>
      </c>
      <c r="M371" s="91">
        <f>المعلمون!AZ373</f>
        <v>0</v>
      </c>
      <c r="BE371" s="95" t="str">
        <f>IFERROR(VLOOKUP(ROWS(BE$2:$BE371),$BG$2:$BI$1001,3,0),"")</f>
        <v/>
      </c>
      <c r="BF371" s="95" t="str">
        <f>IFERROR(VLOOKUP(ROWS(BF$2:$BF371),$BG$2:$BI$1001,2,0),"")</f>
        <v/>
      </c>
      <c r="BG371" s="95">
        <f>IF(ISNUMBER(SEARCH("نعم",BJ371)),MAX($BG$1:BG370)+1,0)</f>
        <v>0</v>
      </c>
      <c r="BH371" s="95" t="str">
        <f t="shared" si="45"/>
        <v/>
      </c>
      <c r="BI371" s="95" t="str">
        <f t="shared" si="46"/>
        <v/>
      </c>
      <c r="BJ371" s="95" t="str">
        <f>IF(COUNTIF( BH$2:BH371, BH371 )=1,"نعم","كلا")</f>
        <v>كلا</v>
      </c>
      <c r="BL371" s="91"/>
    </row>
    <row r="372" spans="2:64">
      <c r="B372" s="91" t="str">
        <f t="shared" si="41"/>
        <v/>
      </c>
      <c r="D372" s="91" t="str">
        <f t="shared" si="42"/>
        <v/>
      </c>
      <c r="F372" s="91" t="str">
        <f t="shared" si="43"/>
        <v/>
      </c>
      <c r="H372" s="91" t="str">
        <f t="shared" si="44"/>
        <v/>
      </c>
      <c r="I372" s="92"/>
      <c r="J372" s="114" t="str">
        <f t="shared" si="40"/>
        <v/>
      </c>
      <c r="L372" s="91">
        <f>المعلمون!F374</f>
        <v>0</v>
      </c>
      <c r="M372" s="91">
        <f>المعلمون!AZ374</f>
        <v>0</v>
      </c>
      <c r="BE372" s="95" t="str">
        <f>IFERROR(VLOOKUP(ROWS(BE$2:$BE372),$BG$2:$BI$1001,3,0),"")</f>
        <v/>
      </c>
      <c r="BF372" s="95" t="str">
        <f>IFERROR(VLOOKUP(ROWS(BF$2:$BF372),$BG$2:$BI$1001,2,0),"")</f>
        <v/>
      </c>
      <c r="BG372" s="95">
        <f>IF(ISNUMBER(SEARCH("نعم",BJ372)),MAX($BG$1:BG371)+1,0)</f>
        <v>0</v>
      </c>
      <c r="BH372" s="95" t="str">
        <f t="shared" si="45"/>
        <v/>
      </c>
      <c r="BI372" s="95" t="str">
        <f t="shared" si="46"/>
        <v/>
      </c>
      <c r="BJ372" s="95" t="str">
        <f>IF(COUNTIF( BH$2:BH372, BH372 )=1,"نعم","كلا")</f>
        <v>كلا</v>
      </c>
      <c r="BL372" s="91"/>
    </row>
    <row r="373" spans="2:64">
      <c r="B373" s="91" t="str">
        <f t="shared" si="41"/>
        <v/>
      </c>
      <c r="D373" s="91" t="str">
        <f t="shared" si="42"/>
        <v/>
      </c>
      <c r="F373" s="91" t="str">
        <f t="shared" si="43"/>
        <v/>
      </c>
      <c r="H373" s="91" t="str">
        <f t="shared" si="44"/>
        <v/>
      </c>
      <c r="I373" s="92"/>
      <c r="J373" s="114" t="str">
        <f t="shared" ref="J373:J436" si="47">IFERROR(IF(OR(AND($G373="الفرنسية",$L373&lt;&gt;"نعم"),AND($G373="الانكليزية",$M373&lt;&gt;"نعم")),"هذه اللغة لا يتقنها المعلم",""),"")</f>
        <v/>
      </c>
      <c r="L373" s="91">
        <f>المعلمون!F375</f>
        <v>0</v>
      </c>
      <c r="M373" s="91">
        <f>المعلمون!AZ375</f>
        <v>0</v>
      </c>
      <c r="BE373" s="95" t="str">
        <f>IFERROR(VLOOKUP(ROWS(BE$2:$BE373),$BG$2:$BI$1001,3,0),"")</f>
        <v/>
      </c>
      <c r="BF373" s="95" t="str">
        <f>IFERROR(VLOOKUP(ROWS(BF$2:$BF373),$BG$2:$BI$1001,2,0),"")</f>
        <v/>
      </c>
      <c r="BG373" s="95">
        <f>IF(ISNUMBER(SEARCH("نعم",BJ373)),MAX($BG$1:BG372)+1,0)</f>
        <v>0</v>
      </c>
      <c r="BH373" s="95" t="str">
        <f t="shared" si="45"/>
        <v/>
      </c>
      <c r="BI373" s="95" t="str">
        <f t="shared" si="46"/>
        <v/>
      </c>
      <c r="BJ373" s="95" t="str">
        <f>IF(COUNTIF( BH$2:BH373, BH373 )=1,"نعم","كلا")</f>
        <v>كلا</v>
      </c>
      <c r="BL373" s="91"/>
    </row>
    <row r="374" spans="2:64">
      <c r="B374" s="91" t="str">
        <f t="shared" si="41"/>
        <v/>
      </c>
      <c r="D374" s="91" t="str">
        <f t="shared" si="42"/>
        <v/>
      </c>
      <c r="F374" s="91" t="str">
        <f t="shared" si="43"/>
        <v/>
      </c>
      <c r="H374" s="91" t="str">
        <f t="shared" si="44"/>
        <v/>
      </c>
      <c r="I374" s="92"/>
      <c r="J374" s="114" t="str">
        <f t="shared" si="47"/>
        <v/>
      </c>
      <c r="L374" s="91">
        <f>المعلمون!F376</f>
        <v>0</v>
      </c>
      <c r="M374" s="91">
        <f>المعلمون!AZ376</f>
        <v>0</v>
      </c>
      <c r="BE374" s="95" t="str">
        <f>IFERROR(VLOOKUP(ROWS(BE$2:$BE374),$BG$2:$BI$1001,3,0),"")</f>
        <v/>
      </c>
      <c r="BF374" s="95" t="str">
        <f>IFERROR(VLOOKUP(ROWS(BF$2:$BF374),$BG$2:$BI$1001,2,0),"")</f>
        <v/>
      </c>
      <c r="BG374" s="95">
        <f>IF(ISNUMBER(SEARCH("نعم",BJ374)),MAX($BG$1:BG373)+1,0)</f>
        <v>0</v>
      </c>
      <c r="BH374" s="95" t="str">
        <f t="shared" si="45"/>
        <v/>
      </c>
      <c r="BI374" s="95" t="str">
        <f t="shared" si="46"/>
        <v/>
      </c>
      <c r="BJ374" s="95" t="str">
        <f>IF(COUNTIF( BH$2:BH374, BH374 )=1,"نعم","كلا")</f>
        <v>كلا</v>
      </c>
      <c r="BL374" s="91"/>
    </row>
    <row r="375" spans="2:64">
      <c r="B375" s="91" t="str">
        <f t="shared" si="41"/>
        <v/>
      </c>
      <c r="D375" s="91" t="str">
        <f t="shared" si="42"/>
        <v/>
      </c>
      <c r="F375" s="91" t="str">
        <f t="shared" si="43"/>
        <v/>
      </c>
      <c r="H375" s="91" t="str">
        <f t="shared" si="44"/>
        <v/>
      </c>
      <c r="I375" s="92"/>
      <c r="J375" s="114" t="str">
        <f t="shared" si="47"/>
        <v/>
      </c>
      <c r="L375" s="91">
        <f>المعلمون!F377</f>
        <v>0</v>
      </c>
      <c r="M375" s="91">
        <f>المعلمون!AZ377</f>
        <v>0</v>
      </c>
      <c r="BE375" s="95" t="str">
        <f>IFERROR(VLOOKUP(ROWS(BE$2:$BE375),$BG$2:$BI$1001,3,0),"")</f>
        <v/>
      </c>
      <c r="BF375" s="95" t="str">
        <f>IFERROR(VLOOKUP(ROWS(BF$2:$BF375),$BG$2:$BI$1001,2,0),"")</f>
        <v/>
      </c>
      <c r="BG375" s="95">
        <f>IF(ISNUMBER(SEARCH("نعم",BJ375)),MAX($BG$1:BG374)+1,0)</f>
        <v>0</v>
      </c>
      <c r="BH375" s="95" t="str">
        <f t="shared" si="45"/>
        <v/>
      </c>
      <c r="BI375" s="95" t="str">
        <f t="shared" si="46"/>
        <v/>
      </c>
      <c r="BJ375" s="95" t="str">
        <f>IF(COUNTIF( BH$2:BH375, BH375 )=1,"نعم","كلا")</f>
        <v>كلا</v>
      </c>
      <c r="BL375" s="91"/>
    </row>
    <row r="376" spans="2:64">
      <c r="B376" s="91" t="str">
        <f t="shared" si="41"/>
        <v/>
      </c>
      <c r="D376" s="91" t="str">
        <f t="shared" si="42"/>
        <v/>
      </c>
      <c r="F376" s="91" t="str">
        <f t="shared" si="43"/>
        <v/>
      </c>
      <c r="H376" s="91" t="str">
        <f t="shared" si="44"/>
        <v/>
      </c>
      <c r="I376" s="92"/>
      <c r="J376" s="114" t="str">
        <f t="shared" si="47"/>
        <v/>
      </c>
      <c r="L376" s="91">
        <f>المعلمون!F378</f>
        <v>0</v>
      </c>
      <c r="M376" s="91">
        <f>المعلمون!AZ378</f>
        <v>0</v>
      </c>
      <c r="BE376" s="95" t="str">
        <f>IFERROR(VLOOKUP(ROWS(BE$2:$BE376),$BG$2:$BI$1001,3,0),"")</f>
        <v/>
      </c>
      <c r="BF376" s="95" t="str">
        <f>IFERROR(VLOOKUP(ROWS(BF$2:$BF376),$BG$2:$BI$1001,2,0),"")</f>
        <v/>
      </c>
      <c r="BG376" s="95">
        <f>IF(ISNUMBER(SEARCH("نعم",BJ376)),MAX($BG$1:BG375)+1,0)</f>
        <v>0</v>
      </c>
      <c r="BH376" s="95" t="str">
        <f t="shared" si="45"/>
        <v/>
      </c>
      <c r="BI376" s="95" t="str">
        <f t="shared" si="46"/>
        <v/>
      </c>
      <c r="BJ376" s="95" t="str">
        <f>IF(COUNTIF( BH$2:BH376, BH376 )=1,"نعم","كلا")</f>
        <v>كلا</v>
      </c>
      <c r="BL376" s="91"/>
    </row>
    <row r="377" spans="2:64">
      <c r="B377" s="91" t="str">
        <f t="shared" si="41"/>
        <v/>
      </c>
      <c r="D377" s="91" t="str">
        <f t="shared" si="42"/>
        <v/>
      </c>
      <c r="F377" s="91" t="str">
        <f t="shared" si="43"/>
        <v/>
      </c>
      <c r="H377" s="91" t="str">
        <f t="shared" si="44"/>
        <v/>
      </c>
      <c r="I377" s="92"/>
      <c r="J377" s="114" t="str">
        <f t="shared" si="47"/>
        <v/>
      </c>
      <c r="L377" s="91">
        <f>المعلمون!F379</f>
        <v>0</v>
      </c>
      <c r="M377" s="91">
        <f>المعلمون!AZ379</f>
        <v>0</v>
      </c>
      <c r="BE377" s="95" t="str">
        <f>IFERROR(VLOOKUP(ROWS(BE$2:$BE377),$BG$2:$BI$1001,3,0),"")</f>
        <v/>
      </c>
      <c r="BF377" s="95" t="str">
        <f>IFERROR(VLOOKUP(ROWS(BF$2:$BF377),$BG$2:$BI$1001,2,0),"")</f>
        <v/>
      </c>
      <c r="BG377" s="95">
        <f>IF(ISNUMBER(SEARCH("نعم",BJ377)),MAX($BG$1:BG376)+1,0)</f>
        <v>0</v>
      </c>
      <c r="BH377" s="95" t="str">
        <f t="shared" si="45"/>
        <v/>
      </c>
      <c r="BI377" s="95" t="str">
        <f t="shared" si="46"/>
        <v/>
      </c>
      <c r="BJ377" s="95" t="str">
        <f>IF(COUNTIF( BH$2:BH377, BH377 )=1,"نعم","كلا")</f>
        <v>كلا</v>
      </c>
      <c r="BL377" s="91"/>
    </row>
    <row r="378" spans="2:64">
      <c r="B378" s="91" t="str">
        <f t="shared" si="41"/>
        <v/>
      </c>
      <c r="D378" s="91" t="str">
        <f t="shared" si="42"/>
        <v/>
      </c>
      <c r="F378" s="91" t="str">
        <f t="shared" si="43"/>
        <v/>
      </c>
      <c r="H378" s="91" t="str">
        <f t="shared" si="44"/>
        <v/>
      </c>
      <c r="I378" s="92"/>
      <c r="J378" s="114" t="str">
        <f t="shared" si="47"/>
        <v/>
      </c>
      <c r="L378" s="91">
        <f>المعلمون!F380</f>
        <v>0</v>
      </c>
      <c r="M378" s="91">
        <f>المعلمون!AZ380</f>
        <v>0</v>
      </c>
      <c r="BE378" s="95" t="str">
        <f>IFERROR(VLOOKUP(ROWS(BE$2:$BE378),$BG$2:$BI$1001,3,0),"")</f>
        <v/>
      </c>
      <c r="BF378" s="95" t="str">
        <f>IFERROR(VLOOKUP(ROWS(BF$2:$BF378),$BG$2:$BI$1001,2,0),"")</f>
        <v/>
      </c>
      <c r="BG378" s="95">
        <f>IF(ISNUMBER(SEARCH("نعم",BJ378)),MAX($BG$1:BG377)+1,0)</f>
        <v>0</v>
      </c>
      <c r="BH378" s="95" t="str">
        <f t="shared" si="45"/>
        <v/>
      </c>
      <c r="BI378" s="95" t="str">
        <f t="shared" si="46"/>
        <v/>
      </c>
      <c r="BJ378" s="95" t="str">
        <f>IF(COUNTIF( BH$2:BH378, BH378 )=1,"نعم","كلا")</f>
        <v>كلا</v>
      </c>
      <c r="BL378" s="91"/>
    </row>
    <row r="379" spans="2:64">
      <c r="B379" s="91" t="str">
        <f t="shared" si="41"/>
        <v/>
      </c>
      <c r="D379" s="91" t="str">
        <f t="shared" si="42"/>
        <v/>
      </c>
      <c r="F379" s="91" t="str">
        <f t="shared" si="43"/>
        <v/>
      </c>
      <c r="H379" s="91" t="str">
        <f t="shared" si="44"/>
        <v/>
      </c>
      <c r="I379" s="92"/>
      <c r="J379" s="114" t="str">
        <f t="shared" si="47"/>
        <v/>
      </c>
      <c r="L379" s="91">
        <f>المعلمون!F381</f>
        <v>0</v>
      </c>
      <c r="M379" s="91">
        <f>المعلمون!AZ381</f>
        <v>0</v>
      </c>
      <c r="BE379" s="95" t="str">
        <f>IFERROR(VLOOKUP(ROWS(BE$2:$BE379),$BG$2:$BI$1001,3,0),"")</f>
        <v/>
      </c>
      <c r="BF379" s="95" t="str">
        <f>IFERROR(VLOOKUP(ROWS(BF$2:$BF379),$BG$2:$BI$1001,2,0),"")</f>
        <v/>
      </c>
      <c r="BG379" s="95">
        <f>IF(ISNUMBER(SEARCH("نعم",BJ379)),MAX($BG$1:BG378)+1,0)</f>
        <v>0</v>
      </c>
      <c r="BH379" s="95" t="str">
        <f t="shared" si="45"/>
        <v/>
      </c>
      <c r="BI379" s="95" t="str">
        <f t="shared" si="46"/>
        <v/>
      </c>
      <c r="BJ379" s="95" t="str">
        <f>IF(COUNTIF( BH$2:BH379, BH379 )=1,"نعم","كلا")</f>
        <v>كلا</v>
      </c>
      <c r="BL379" s="91"/>
    </row>
    <row r="380" spans="2:64">
      <c r="B380" s="91" t="str">
        <f t="shared" si="41"/>
        <v/>
      </c>
      <c r="D380" s="91" t="str">
        <f t="shared" si="42"/>
        <v/>
      </c>
      <c r="F380" s="91" t="str">
        <f t="shared" si="43"/>
        <v/>
      </c>
      <c r="H380" s="91" t="str">
        <f t="shared" si="44"/>
        <v/>
      </c>
      <c r="I380" s="92"/>
      <c r="J380" s="114" t="str">
        <f t="shared" si="47"/>
        <v/>
      </c>
      <c r="L380" s="91">
        <f>المعلمون!F382</f>
        <v>0</v>
      </c>
      <c r="M380" s="91">
        <f>المعلمون!AZ382</f>
        <v>0</v>
      </c>
      <c r="BE380" s="95" t="str">
        <f>IFERROR(VLOOKUP(ROWS(BE$2:$BE380),$BG$2:$BI$1001,3,0),"")</f>
        <v/>
      </c>
      <c r="BF380" s="95" t="str">
        <f>IFERROR(VLOOKUP(ROWS(BF$2:$BF380),$BG$2:$BI$1001,2,0),"")</f>
        <v/>
      </c>
      <c r="BG380" s="95">
        <f>IF(ISNUMBER(SEARCH("نعم",BJ380)),MAX($BG$1:BG379)+1,0)</f>
        <v>0</v>
      </c>
      <c r="BH380" s="95" t="str">
        <f t="shared" si="45"/>
        <v/>
      </c>
      <c r="BI380" s="95" t="str">
        <f t="shared" si="46"/>
        <v/>
      </c>
      <c r="BJ380" s="95" t="str">
        <f>IF(COUNTIF( BH$2:BH380, BH380 )=1,"نعم","كلا")</f>
        <v>كلا</v>
      </c>
      <c r="BL380" s="91"/>
    </row>
    <row r="381" spans="2:64">
      <c r="B381" s="91" t="str">
        <f t="shared" si="41"/>
        <v/>
      </c>
      <c r="D381" s="91" t="str">
        <f t="shared" si="42"/>
        <v/>
      </c>
      <c r="F381" s="91" t="str">
        <f t="shared" si="43"/>
        <v/>
      </c>
      <c r="H381" s="91" t="str">
        <f t="shared" si="44"/>
        <v/>
      </c>
      <c r="I381" s="92"/>
      <c r="J381" s="114" t="str">
        <f t="shared" si="47"/>
        <v/>
      </c>
      <c r="L381" s="91">
        <f>المعلمون!F383</f>
        <v>0</v>
      </c>
      <c r="M381" s="91">
        <f>المعلمون!AZ383</f>
        <v>0</v>
      </c>
      <c r="BE381" s="95" t="str">
        <f>IFERROR(VLOOKUP(ROWS(BE$2:$BE381),$BG$2:$BI$1001,3,0),"")</f>
        <v/>
      </c>
      <c r="BF381" s="95" t="str">
        <f>IFERROR(VLOOKUP(ROWS(BF$2:$BF381),$BG$2:$BI$1001,2,0),"")</f>
        <v/>
      </c>
      <c r="BG381" s="95">
        <f>IF(ISNUMBER(SEARCH("نعم",BJ381)),MAX($BG$1:BG380)+1,0)</f>
        <v>0</v>
      </c>
      <c r="BH381" s="95" t="str">
        <f t="shared" si="45"/>
        <v/>
      </c>
      <c r="BI381" s="95" t="str">
        <f t="shared" si="46"/>
        <v/>
      </c>
      <c r="BJ381" s="95" t="str">
        <f>IF(COUNTIF( BH$2:BH381, BH381 )=1,"نعم","كلا")</f>
        <v>كلا</v>
      </c>
      <c r="BL381" s="91"/>
    </row>
    <row r="382" spans="2:64">
      <c r="B382" s="91" t="str">
        <f t="shared" si="41"/>
        <v/>
      </c>
      <c r="D382" s="91" t="str">
        <f t="shared" si="42"/>
        <v/>
      </c>
      <c r="F382" s="91" t="str">
        <f t="shared" si="43"/>
        <v/>
      </c>
      <c r="H382" s="91" t="str">
        <f t="shared" si="44"/>
        <v/>
      </c>
      <c r="I382" s="92"/>
      <c r="J382" s="114" t="str">
        <f t="shared" si="47"/>
        <v/>
      </c>
      <c r="L382" s="91">
        <f>المعلمون!F384</f>
        <v>0</v>
      </c>
      <c r="M382" s="91">
        <f>المعلمون!AZ384</f>
        <v>0</v>
      </c>
      <c r="BE382" s="95" t="str">
        <f>IFERROR(VLOOKUP(ROWS(BE$2:$BE382),$BG$2:$BI$1001,3,0),"")</f>
        <v/>
      </c>
      <c r="BF382" s="95" t="str">
        <f>IFERROR(VLOOKUP(ROWS(BF$2:$BF382),$BG$2:$BI$1001,2,0),"")</f>
        <v/>
      </c>
      <c r="BG382" s="95">
        <f>IF(ISNUMBER(SEARCH("نعم",BJ382)),MAX($BG$1:BG381)+1,0)</f>
        <v>0</v>
      </c>
      <c r="BH382" s="95" t="str">
        <f t="shared" si="45"/>
        <v/>
      </c>
      <c r="BI382" s="95" t="str">
        <f t="shared" si="46"/>
        <v/>
      </c>
      <c r="BJ382" s="95" t="str">
        <f>IF(COUNTIF( BH$2:BH382, BH382 )=1,"نعم","كلا")</f>
        <v>كلا</v>
      </c>
      <c r="BL382" s="91"/>
    </row>
    <row r="383" spans="2:64">
      <c r="B383" s="91" t="str">
        <f t="shared" si="41"/>
        <v/>
      </c>
      <c r="D383" s="91" t="str">
        <f t="shared" si="42"/>
        <v/>
      </c>
      <c r="F383" s="91" t="str">
        <f t="shared" si="43"/>
        <v/>
      </c>
      <c r="H383" s="91" t="str">
        <f t="shared" si="44"/>
        <v/>
      </c>
      <c r="I383" s="92"/>
      <c r="J383" s="114" t="str">
        <f t="shared" si="47"/>
        <v/>
      </c>
      <c r="L383" s="91">
        <f>المعلمون!F385</f>
        <v>0</v>
      </c>
      <c r="M383" s="91">
        <f>المعلمون!AZ385</f>
        <v>0</v>
      </c>
      <c r="BE383" s="95" t="str">
        <f>IFERROR(VLOOKUP(ROWS(BE$2:$BE383),$BG$2:$BI$1001,3,0),"")</f>
        <v/>
      </c>
      <c r="BF383" s="95" t="str">
        <f>IFERROR(VLOOKUP(ROWS(BF$2:$BF383),$BG$2:$BI$1001,2,0),"")</f>
        <v/>
      </c>
      <c r="BG383" s="95">
        <f>IF(ISNUMBER(SEARCH("نعم",BJ383)),MAX($BG$1:BG382)+1,0)</f>
        <v>0</v>
      </c>
      <c r="BH383" s="95" t="str">
        <f t="shared" si="45"/>
        <v/>
      </c>
      <c r="BI383" s="95" t="str">
        <f t="shared" si="46"/>
        <v/>
      </c>
      <c r="BJ383" s="95" t="str">
        <f>IF(COUNTIF( BH$2:BH383, BH383 )=1,"نعم","كلا")</f>
        <v>كلا</v>
      </c>
      <c r="BL383" s="91"/>
    </row>
    <row r="384" spans="2:64">
      <c r="B384" s="91" t="str">
        <f t="shared" si="41"/>
        <v/>
      </c>
      <c r="D384" s="91" t="str">
        <f t="shared" si="42"/>
        <v/>
      </c>
      <c r="F384" s="91" t="str">
        <f t="shared" si="43"/>
        <v/>
      </c>
      <c r="H384" s="91" t="str">
        <f t="shared" si="44"/>
        <v/>
      </c>
      <c r="I384" s="92"/>
      <c r="J384" s="114" t="str">
        <f t="shared" si="47"/>
        <v/>
      </c>
      <c r="L384" s="91">
        <f>المعلمون!F386</f>
        <v>0</v>
      </c>
      <c r="M384" s="91">
        <f>المعلمون!AZ386</f>
        <v>0</v>
      </c>
      <c r="BE384" s="95" t="str">
        <f>IFERROR(VLOOKUP(ROWS(BE$2:$BE384),$BG$2:$BI$1001,3,0),"")</f>
        <v/>
      </c>
      <c r="BF384" s="95" t="str">
        <f>IFERROR(VLOOKUP(ROWS(BF$2:$BF384),$BG$2:$BI$1001,2,0),"")</f>
        <v/>
      </c>
      <c r="BG384" s="95">
        <f>IF(ISNUMBER(SEARCH("نعم",BJ384)),MAX($BG$1:BG383)+1,0)</f>
        <v>0</v>
      </c>
      <c r="BH384" s="95" t="str">
        <f t="shared" si="45"/>
        <v/>
      </c>
      <c r="BI384" s="95" t="str">
        <f t="shared" si="46"/>
        <v/>
      </c>
      <c r="BJ384" s="95" t="str">
        <f>IF(COUNTIF( BH$2:BH384, BH384 )=1,"نعم","كلا")</f>
        <v>كلا</v>
      </c>
      <c r="BL384" s="91"/>
    </row>
    <row r="385" spans="2:64">
      <c r="B385" s="91" t="str">
        <f t="shared" si="41"/>
        <v/>
      </c>
      <c r="D385" s="91" t="str">
        <f t="shared" si="42"/>
        <v/>
      </c>
      <c r="F385" s="91" t="str">
        <f t="shared" si="43"/>
        <v/>
      </c>
      <c r="H385" s="91" t="str">
        <f t="shared" si="44"/>
        <v/>
      </c>
      <c r="I385" s="92"/>
      <c r="J385" s="114" t="str">
        <f t="shared" si="47"/>
        <v/>
      </c>
      <c r="L385" s="91">
        <f>المعلمون!F387</f>
        <v>0</v>
      </c>
      <c r="M385" s="91">
        <f>المعلمون!AZ387</f>
        <v>0</v>
      </c>
      <c r="BE385" s="95" t="str">
        <f>IFERROR(VLOOKUP(ROWS(BE$2:$BE385),$BG$2:$BI$1001,3,0),"")</f>
        <v/>
      </c>
      <c r="BF385" s="95" t="str">
        <f>IFERROR(VLOOKUP(ROWS(BF$2:$BF385),$BG$2:$BI$1001,2,0),"")</f>
        <v/>
      </c>
      <c r="BG385" s="95">
        <f>IF(ISNUMBER(SEARCH("نعم",BJ385)),MAX($BG$1:BG384)+1,0)</f>
        <v>0</v>
      </c>
      <c r="BH385" s="95" t="str">
        <f t="shared" si="45"/>
        <v/>
      </c>
      <c r="BI385" s="95" t="str">
        <f t="shared" si="46"/>
        <v/>
      </c>
      <c r="BJ385" s="95" t="str">
        <f>IF(COUNTIF( BH$2:BH385, BH385 )=1,"نعم","كلا")</f>
        <v>كلا</v>
      </c>
      <c r="BL385" s="91"/>
    </row>
    <row r="386" spans="2:64">
      <c r="B386" s="91" t="str">
        <f t="shared" ref="B386:B449" si="48">IFERROR(VLOOKUP(A386,PROF_NAMES_CODE,2,FALSE),"")</f>
        <v/>
      </c>
      <c r="D386" s="91" t="str">
        <f t="shared" ref="D386:D449" si="49">IFERROR(VLOOKUP(C386,PARAM_CLASSES,2,FALSE),"")</f>
        <v/>
      </c>
      <c r="F386" s="91" t="str">
        <f t="shared" ref="F386:F449" si="50">IFERROR(VLOOKUP(E386,PARAM_MATIERE,2,FALSE),"")</f>
        <v/>
      </c>
      <c r="H386" s="91" t="str">
        <f t="shared" ref="H386:H449" si="51">IFERROR(VLOOKUP(G386,PARAM_LANGUE,2,FALSE),"")</f>
        <v/>
      </c>
      <c r="I386" s="92"/>
      <c r="J386" s="114" t="str">
        <f t="shared" si="47"/>
        <v/>
      </c>
      <c r="L386" s="91">
        <f>المعلمون!F388</f>
        <v>0</v>
      </c>
      <c r="M386" s="91">
        <f>المعلمون!AZ388</f>
        <v>0</v>
      </c>
      <c r="BE386" s="95" t="str">
        <f>IFERROR(VLOOKUP(ROWS(BE$2:$BE386),$BG$2:$BI$1001,3,0),"")</f>
        <v/>
      </c>
      <c r="BF386" s="95" t="str">
        <f>IFERROR(VLOOKUP(ROWS(BF$2:$BF386),$BG$2:$BI$1001,2,0),"")</f>
        <v/>
      </c>
      <c r="BG386" s="95">
        <f>IF(ISNUMBER(SEARCH("نعم",BJ386)),MAX($BG$1:BG385)+1,0)</f>
        <v>0</v>
      </c>
      <c r="BH386" s="95" t="str">
        <f t="shared" si="45"/>
        <v/>
      </c>
      <c r="BI386" s="95" t="str">
        <f t="shared" si="46"/>
        <v/>
      </c>
      <c r="BJ386" s="95" t="str">
        <f>IF(COUNTIF( BH$2:BH386, BH386 )=1,"نعم","كلا")</f>
        <v>كلا</v>
      </c>
      <c r="BL386" s="91"/>
    </row>
    <row r="387" spans="2:64">
      <c r="B387" s="91" t="str">
        <f t="shared" si="48"/>
        <v/>
      </c>
      <c r="D387" s="91" t="str">
        <f t="shared" si="49"/>
        <v/>
      </c>
      <c r="F387" s="91" t="str">
        <f t="shared" si="50"/>
        <v/>
      </c>
      <c r="H387" s="91" t="str">
        <f t="shared" si="51"/>
        <v/>
      </c>
      <c r="I387" s="92"/>
      <c r="J387" s="114" t="str">
        <f t="shared" si="47"/>
        <v/>
      </c>
      <c r="L387" s="91">
        <f>المعلمون!F389</f>
        <v>0</v>
      </c>
      <c r="M387" s="91">
        <f>المعلمون!AZ389</f>
        <v>0</v>
      </c>
      <c r="BE387" s="95" t="str">
        <f>IFERROR(VLOOKUP(ROWS(BE$2:$BE387),$BG$2:$BI$1001,3,0),"")</f>
        <v/>
      </c>
      <c r="BF387" s="95" t="str">
        <f>IFERROR(VLOOKUP(ROWS(BF$2:$BF387),$BG$2:$BI$1001,2,0),"")</f>
        <v/>
      </c>
      <c r="BG387" s="95">
        <f>IF(ISNUMBER(SEARCH("نعم",BJ387)),MAX($BG$1:BG386)+1,0)</f>
        <v>0</v>
      </c>
      <c r="BH387" s="95" t="str">
        <f t="shared" ref="BH387:BH450" si="52">IF(C387=0,"",C387)</f>
        <v/>
      </c>
      <c r="BI387" s="95" t="str">
        <f t="shared" ref="BI387:BI450" si="53">D387</f>
        <v/>
      </c>
      <c r="BJ387" s="95" t="str">
        <f>IF(COUNTIF( BH$2:BH387, BH387 )=1,"نعم","كلا")</f>
        <v>كلا</v>
      </c>
      <c r="BL387" s="91"/>
    </row>
    <row r="388" spans="2:64">
      <c r="B388" s="91" t="str">
        <f t="shared" si="48"/>
        <v/>
      </c>
      <c r="D388" s="91" t="str">
        <f t="shared" si="49"/>
        <v/>
      </c>
      <c r="F388" s="91" t="str">
        <f t="shared" si="50"/>
        <v/>
      </c>
      <c r="H388" s="91" t="str">
        <f t="shared" si="51"/>
        <v/>
      </c>
      <c r="I388" s="92"/>
      <c r="J388" s="114" t="str">
        <f t="shared" si="47"/>
        <v/>
      </c>
      <c r="L388" s="91">
        <f>المعلمون!F390</f>
        <v>0</v>
      </c>
      <c r="M388" s="91">
        <f>المعلمون!AZ390</f>
        <v>0</v>
      </c>
      <c r="BE388" s="95" t="str">
        <f>IFERROR(VLOOKUP(ROWS(BE$2:$BE388),$BG$2:$BI$1001,3,0),"")</f>
        <v/>
      </c>
      <c r="BF388" s="95" t="str">
        <f>IFERROR(VLOOKUP(ROWS(BF$2:$BF388),$BG$2:$BI$1001,2,0),"")</f>
        <v/>
      </c>
      <c r="BG388" s="95">
        <f>IF(ISNUMBER(SEARCH("نعم",BJ388)),MAX($BG$1:BG387)+1,0)</f>
        <v>0</v>
      </c>
      <c r="BH388" s="95" t="str">
        <f t="shared" si="52"/>
        <v/>
      </c>
      <c r="BI388" s="95" t="str">
        <f t="shared" si="53"/>
        <v/>
      </c>
      <c r="BJ388" s="95" t="str">
        <f>IF(COUNTIF( BH$2:BH388, BH388 )=1,"نعم","كلا")</f>
        <v>كلا</v>
      </c>
      <c r="BL388" s="91"/>
    </row>
    <row r="389" spans="2:64">
      <c r="B389" s="91" t="str">
        <f t="shared" si="48"/>
        <v/>
      </c>
      <c r="D389" s="91" t="str">
        <f t="shared" si="49"/>
        <v/>
      </c>
      <c r="F389" s="91" t="str">
        <f t="shared" si="50"/>
        <v/>
      </c>
      <c r="H389" s="91" t="str">
        <f t="shared" si="51"/>
        <v/>
      </c>
      <c r="I389" s="92"/>
      <c r="J389" s="114" t="str">
        <f t="shared" si="47"/>
        <v/>
      </c>
      <c r="L389" s="91">
        <f>المعلمون!F391</f>
        <v>0</v>
      </c>
      <c r="M389" s="91">
        <f>المعلمون!AZ391</f>
        <v>0</v>
      </c>
      <c r="BE389" s="95" t="str">
        <f>IFERROR(VLOOKUP(ROWS(BE$2:$BE389),$BG$2:$BI$1001,3,0),"")</f>
        <v/>
      </c>
      <c r="BF389" s="95" t="str">
        <f>IFERROR(VLOOKUP(ROWS(BF$2:$BF389),$BG$2:$BI$1001,2,0),"")</f>
        <v/>
      </c>
      <c r="BG389" s="95">
        <f>IF(ISNUMBER(SEARCH("نعم",BJ389)),MAX($BG$1:BG388)+1,0)</f>
        <v>0</v>
      </c>
      <c r="BH389" s="95" t="str">
        <f t="shared" si="52"/>
        <v/>
      </c>
      <c r="BI389" s="95" t="str">
        <f t="shared" si="53"/>
        <v/>
      </c>
      <c r="BJ389" s="95" t="str">
        <f>IF(COUNTIF( BH$2:BH389, BH389 )=1,"نعم","كلا")</f>
        <v>كلا</v>
      </c>
      <c r="BL389" s="91"/>
    </row>
    <row r="390" spans="2:64">
      <c r="B390" s="91" t="str">
        <f t="shared" si="48"/>
        <v/>
      </c>
      <c r="D390" s="91" t="str">
        <f t="shared" si="49"/>
        <v/>
      </c>
      <c r="F390" s="91" t="str">
        <f t="shared" si="50"/>
        <v/>
      </c>
      <c r="H390" s="91" t="str">
        <f t="shared" si="51"/>
        <v/>
      </c>
      <c r="I390" s="92"/>
      <c r="J390" s="114" t="str">
        <f t="shared" si="47"/>
        <v/>
      </c>
      <c r="L390" s="91">
        <f>المعلمون!F392</f>
        <v>0</v>
      </c>
      <c r="M390" s="91">
        <f>المعلمون!AZ392</f>
        <v>0</v>
      </c>
      <c r="BE390" s="95" t="str">
        <f>IFERROR(VLOOKUP(ROWS(BE$2:$BE390),$BG$2:$BI$1001,3,0),"")</f>
        <v/>
      </c>
      <c r="BF390" s="95" t="str">
        <f>IFERROR(VLOOKUP(ROWS(BF$2:$BF390),$BG$2:$BI$1001,2,0),"")</f>
        <v/>
      </c>
      <c r="BG390" s="95">
        <f>IF(ISNUMBER(SEARCH("نعم",BJ390)),MAX($BG$1:BG389)+1,0)</f>
        <v>0</v>
      </c>
      <c r="BH390" s="95" t="str">
        <f t="shared" si="52"/>
        <v/>
      </c>
      <c r="BI390" s="95" t="str">
        <f t="shared" si="53"/>
        <v/>
      </c>
      <c r="BJ390" s="95" t="str">
        <f>IF(COUNTIF( BH$2:BH390, BH390 )=1,"نعم","كلا")</f>
        <v>كلا</v>
      </c>
      <c r="BL390" s="91"/>
    </row>
    <row r="391" spans="2:64">
      <c r="B391" s="91" t="str">
        <f t="shared" si="48"/>
        <v/>
      </c>
      <c r="D391" s="91" t="str">
        <f t="shared" si="49"/>
        <v/>
      </c>
      <c r="F391" s="91" t="str">
        <f t="shared" si="50"/>
        <v/>
      </c>
      <c r="H391" s="91" t="str">
        <f t="shared" si="51"/>
        <v/>
      </c>
      <c r="I391" s="92"/>
      <c r="J391" s="114" t="str">
        <f t="shared" si="47"/>
        <v/>
      </c>
      <c r="L391" s="91">
        <f>المعلمون!F393</f>
        <v>0</v>
      </c>
      <c r="M391" s="91">
        <f>المعلمون!AZ393</f>
        <v>0</v>
      </c>
      <c r="BE391" s="95" t="str">
        <f>IFERROR(VLOOKUP(ROWS(BE$2:$BE391),$BG$2:$BI$1001,3,0),"")</f>
        <v/>
      </c>
      <c r="BF391" s="95" t="str">
        <f>IFERROR(VLOOKUP(ROWS(BF$2:$BF391),$BG$2:$BI$1001,2,0),"")</f>
        <v/>
      </c>
      <c r="BG391" s="95">
        <f>IF(ISNUMBER(SEARCH("نعم",BJ391)),MAX($BG$1:BG390)+1,0)</f>
        <v>0</v>
      </c>
      <c r="BH391" s="95" t="str">
        <f t="shared" si="52"/>
        <v/>
      </c>
      <c r="BI391" s="95" t="str">
        <f t="shared" si="53"/>
        <v/>
      </c>
      <c r="BJ391" s="95" t="str">
        <f>IF(COUNTIF( BH$2:BH391, BH391 )=1,"نعم","كلا")</f>
        <v>كلا</v>
      </c>
      <c r="BL391" s="91"/>
    </row>
    <row r="392" spans="2:64">
      <c r="B392" s="91" t="str">
        <f t="shared" si="48"/>
        <v/>
      </c>
      <c r="D392" s="91" t="str">
        <f t="shared" si="49"/>
        <v/>
      </c>
      <c r="F392" s="91" t="str">
        <f t="shared" si="50"/>
        <v/>
      </c>
      <c r="H392" s="91" t="str">
        <f t="shared" si="51"/>
        <v/>
      </c>
      <c r="I392" s="92"/>
      <c r="J392" s="114" t="str">
        <f t="shared" si="47"/>
        <v/>
      </c>
      <c r="L392" s="91">
        <f>المعلمون!F394</f>
        <v>0</v>
      </c>
      <c r="M392" s="91">
        <f>المعلمون!AZ394</f>
        <v>0</v>
      </c>
      <c r="BE392" s="95" t="str">
        <f>IFERROR(VLOOKUP(ROWS(BE$2:$BE392),$BG$2:$BI$1001,3,0),"")</f>
        <v/>
      </c>
      <c r="BF392" s="95" t="str">
        <f>IFERROR(VLOOKUP(ROWS(BF$2:$BF392),$BG$2:$BI$1001,2,0),"")</f>
        <v/>
      </c>
      <c r="BG392" s="95">
        <f>IF(ISNUMBER(SEARCH("نعم",BJ392)),MAX($BG$1:BG391)+1,0)</f>
        <v>0</v>
      </c>
      <c r="BH392" s="95" t="str">
        <f t="shared" si="52"/>
        <v/>
      </c>
      <c r="BI392" s="95" t="str">
        <f t="shared" si="53"/>
        <v/>
      </c>
      <c r="BJ392" s="95" t="str">
        <f>IF(COUNTIF( BH$2:BH392, BH392 )=1,"نعم","كلا")</f>
        <v>كلا</v>
      </c>
      <c r="BL392" s="91"/>
    </row>
    <row r="393" spans="2:64">
      <c r="B393" s="91" t="str">
        <f t="shared" si="48"/>
        <v/>
      </c>
      <c r="D393" s="91" t="str">
        <f t="shared" si="49"/>
        <v/>
      </c>
      <c r="F393" s="91" t="str">
        <f t="shared" si="50"/>
        <v/>
      </c>
      <c r="H393" s="91" t="str">
        <f t="shared" si="51"/>
        <v/>
      </c>
      <c r="I393" s="92"/>
      <c r="J393" s="114" t="str">
        <f t="shared" si="47"/>
        <v/>
      </c>
      <c r="L393" s="91">
        <f>المعلمون!F395</f>
        <v>0</v>
      </c>
      <c r="M393" s="91">
        <f>المعلمون!AZ395</f>
        <v>0</v>
      </c>
      <c r="BE393" s="95" t="str">
        <f>IFERROR(VLOOKUP(ROWS(BE$2:$BE393),$BG$2:$BI$1001,3,0),"")</f>
        <v/>
      </c>
      <c r="BF393" s="95" t="str">
        <f>IFERROR(VLOOKUP(ROWS(BF$2:$BF393),$BG$2:$BI$1001,2,0),"")</f>
        <v/>
      </c>
      <c r="BG393" s="95">
        <f>IF(ISNUMBER(SEARCH("نعم",BJ393)),MAX($BG$1:BG392)+1,0)</f>
        <v>0</v>
      </c>
      <c r="BH393" s="95" t="str">
        <f t="shared" si="52"/>
        <v/>
      </c>
      <c r="BI393" s="95" t="str">
        <f t="shared" si="53"/>
        <v/>
      </c>
      <c r="BJ393" s="95" t="str">
        <f>IF(COUNTIF( BH$2:BH393, BH393 )=1,"نعم","كلا")</f>
        <v>كلا</v>
      </c>
      <c r="BL393" s="91"/>
    </row>
    <row r="394" spans="2:64">
      <c r="B394" s="91" t="str">
        <f t="shared" si="48"/>
        <v/>
      </c>
      <c r="D394" s="91" t="str">
        <f t="shared" si="49"/>
        <v/>
      </c>
      <c r="F394" s="91" t="str">
        <f t="shared" si="50"/>
        <v/>
      </c>
      <c r="H394" s="91" t="str">
        <f t="shared" si="51"/>
        <v/>
      </c>
      <c r="I394" s="92"/>
      <c r="J394" s="114" t="str">
        <f t="shared" si="47"/>
        <v/>
      </c>
      <c r="L394" s="91">
        <f>المعلمون!F396</f>
        <v>0</v>
      </c>
      <c r="M394" s="91">
        <f>المعلمون!AZ396</f>
        <v>0</v>
      </c>
      <c r="BE394" s="95" t="str">
        <f>IFERROR(VLOOKUP(ROWS(BE$2:$BE394),$BG$2:$BI$1001,3,0),"")</f>
        <v/>
      </c>
      <c r="BF394" s="95" t="str">
        <f>IFERROR(VLOOKUP(ROWS(BF$2:$BF394),$BG$2:$BI$1001,2,0),"")</f>
        <v/>
      </c>
      <c r="BG394" s="95">
        <f>IF(ISNUMBER(SEARCH("نعم",BJ394)),MAX($BG$1:BG393)+1,0)</f>
        <v>0</v>
      </c>
      <c r="BH394" s="95" t="str">
        <f t="shared" si="52"/>
        <v/>
      </c>
      <c r="BI394" s="95" t="str">
        <f t="shared" si="53"/>
        <v/>
      </c>
      <c r="BJ394" s="95" t="str">
        <f>IF(COUNTIF( BH$2:BH394, BH394 )=1,"نعم","كلا")</f>
        <v>كلا</v>
      </c>
      <c r="BL394" s="91"/>
    </row>
    <row r="395" spans="2:64">
      <c r="B395" s="91" t="str">
        <f t="shared" si="48"/>
        <v/>
      </c>
      <c r="D395" s="91" t="str">
        <f t="shared" si="49"/>
        <v/>
      </c>
      <c r="F395" s="91" t="str">
        <f t="shared" si="50"/>
        <v/>
      </c>
      <c r="H395" s="91" t="str">
        <f t="shared" si="51"/>
        <v/>
      </c>
      <c r="I395" s="92"/>
      <c r="J395" s="114" t="str">
        <f t="shared" si="47"/>
        <v/>
      </c>
      <c r="L395" s="91">
        <f>المعلمون!F397</f>
        <v>0</v>
      </c>
      <c r="M395" s="91">
        <f>المعلمون!AZ397</f>
        <v>0</v>
      </c>
      <c r="BE395" s="95" t="str">
        <f>IFERROR(VLOOKUP(ROWS(BE$2:$BE395),$BG$2:$BI$1001,3,0),"")</f>
        <v/>
      </c>
      <c r="BF395" s="95" t="str">
        <f>IFERROR(VLOOKUP(ROWS(BF$2:$BF395),$BG$2:$BI$1001,2,0),"")</f>
        <v/>
      </c>
      <c r="BG395" s="95">
        <f>IF(ISNUMBER(SEARCH("نعم",BJ395)),MAX($BG$1:BG394)+1,0)</f>
        <v>0</v>
      </c>
      <c r="BH395" s="95" t="str">
        <f t="shared" si="52"/>
        <v/>
      </c>
      <c r="BI395" s="95" t="str">
        <f t="shared" si="53"/>
        <v/>
      </c>
      <c r="BJ395" s="95" t="str">
        <f>IF(COUNTIF( BH$2:BH395, BH395 )=1,"نعم","كلا")</f>
        <v>كلا</v>
      </c>
      <c r="BL395" s="91"/>
    </row>
    <row r="396" spans="2:64">
      <c r="B396" s="91" t="str">
        <f t="shared" si="48"/>
        <v/>
      </c>
      <c r="D396" s="91" t="str">
        <f t="shared" si="49"/>
        <v/>
      </c>
      <c r="F396" s="91" t="str">
        <f t="shared" si="50"/>
        <v/>
      </c>
      <c r="H396" s="91" t="str">
        <f t="shared" si="51"/>
        <v/>
      </c>
      <c r="I396" s="92"/>
      <c r="J396" s="114" t="str">
        <f t="shared" si="47"/>
        <v/>
      </c>
      <c r="L396" s="91">
        <f>المعلمون!F398</f>
        <v>0</v>
      </c>
      <c r="M396" s="91">
        <f>المعلمون!AZ398</f>
        <v>0</v>
      </c>
      <c r="BE396" s="95" t="str">
        <f>IFERROR(VLOOKUP(ROWS(BE$2:$BE396),$BG$2:$BI$1001,3,0),"")</f>
        <v/>
      </c>
      <c r="BF396" s="95" t="str">
        <f>IFERROR(VLOOKUP(ROWS(BF$2:$BF396),$BG$2:$BI$1001,2,0),"")</f>
        <v/>
      </c>
      <c r="BG396" s="95">
        <f>IF(ISNUMBER(SEARCH("نعم",BJ396)),MAX($BG$1:BG395)+1,0)</f>
        <v>0</v>
      </c>
      <c r="BH396" s="95" t="str">
        <f t="shared" si="52"/>
        <v/>
      </c>
      <c r="BI396" s="95" t="str">
        <f t="shared" si="53"/>
        <v/>
      </c>
      <c r="BJ396" s="95" t="str">
        <f>IF(COUNTIF( BH$2:BH396, BH396 )=1,"نعم","كلا")</f>
        <v>كلا</v>
      </c>
      <c r="BL396" s="91"/>
    </row>
    <row r="397" spans="2:64">
      <c r="B397" s="91" t="str">
        <f t="shared" si="48"/>
        <v/>
      </c>
      <c r="D397" s="91" t="str">
        <f t="shared" si="49"/>
        <v/>
      </c>
      <c r="F397" s="91" t="str">
        <f t="shared" si="50"/>
        <v/>
      </c>
      <c r="H397" s="91" t="str">
        <f t="shared" si="51"/>
        <v/>
      </c>
      <c r="I397" s="92"/>
      <c r="J397" s="114" t="str">
        <f t="shared" si="47"/>
        <v/>
      </c>
      <c r="L397" s="91">
        <f>المعلمون!F399</f>
        <v>0</v>
      </c>
      <c r="M397" s="91">
        <f>المعلمون!AZ399</f>
        <v>0</v>
      </c>
      <c r="BE397" s="95" t="str">
        <f>IFERROR(VLOOKUP(ROWS(BE$2:$BE397),$BG$2:$BI$1001,3,0),"")</f>
        <v/>
      </c>
      <c r="BF397" s="95" t="str">
        <f>IFERROR(VLOOKUP(ROWS(BF$2:$BF397),$BG$2:$BI$1001,2,0),"")</f>
        <v/>
      </c>
      <c r="BG397" s="95">
        <f>IF(ISNUMBER(SEARCH("نعم",BJ397)),MAX($BG$1:BG396)+1,0)</f>
        <v>0</v>
      </c>
      <c r="BH397" s="95" t="str">
        <f t="shared" si="52"/>
        <v/>
      </c>
      <c r="BI397" s="95" t="str">
        <f t="shared" si="53"/>
        <v/>
      </c>
      <c r="BJ397" s="95" t="str">
        <f>IF(COUNTIF( BH$2:BH397, BH397 )=1,"نعم","كلا")</f>
        <v>كلا</v>
      </c>
      <c r="BL397" s="91"/>
    </row>
    <row r="398" spans="2:64">
      <c r="B398" s="91" t="str">
        <f t="shared" si="48"/>
        <v/>
      </c>
      <c r="D398" s="91" t="str">
        <f t="shared" si="49"/>
        <v/>
      </c>
      <c r="F398" s="91" t="str">
        <f t="shared" si="50"/>
        <v/>
      </c>
      <c r="H398" s="91" t="str">
        <f t="shared" si="51"/>
        <v/>
      </c>
      <c r="I398" s="92"/>
      <c r="J398" s="114" t="str">
        <f t="shared" si="47"/>
        <v/>
      </c>
      <c r="L398" s="91">
        <f>المعلمون!F400</f>
        <v>0</v>
      </c>
      <c r="M398" s="91">
        <f>المعلمون!AZ400</f>
        <v>0</v>
      </c>
      <c r="BE398" s="95" t="str">
        <f>IFERROR(VLOOKUP(ROWS(BE$2:$BE398),$BG$2:$BI$1001,3,0),"")</f>
        <v/>
      </c>
      <c r="BF398" s="95" t="str">
        <f>IFERROR(VLOOKUP(ROWS(BF$2:$BF398),$BG$2:$BI$1001,2,0),"")</f>
        <v/>
      </c>
      <c r="BG398" s="95">
        <f>IF(ISNUMBER(SEARCH("نعم",BJ398)),MAX($BG$1:BG397)+1,0)</f>
        <v>0</v>
      </c>
      <c r="BH398" s="95" t="str">
        <f t="shared" si="52"/>
        <v/>
      </c>
      <c r="BI398" s="95" t="str">
        <f t="shared" si="53"/>
        <v/>
      </c>
      <c r="BJ398" s="95" t="str">
        <f>IF(COUNTIF( BH$2:BH398, BH398 )=1,"نعم","كلا")</f>
        <v>كلا</v>
      </c>
      <c r="BL398" s="91"/>
    </row>
    <row r="399" spans="2:64">
      <c r="B399" s="91" t="str">
        <f t="shared" si="48"/>
        <v/>
      </c>
      <c r="D399" s="91" t="str">
        <f t="shared" si="49"/>
        <v/>
      </c>
      <c r="F399" s="91" t="str">
        <f t="shared" si="50"/>
        <v/>
      </c>
      <c r="H399" s="91" t="str">
        <f t="shared" si="51"/>
        <v/>
      </c>
      <c r="I399" s="92"/>
      <c r="J399" s="114" t="str">
        <f t="shared" si="47"/>
        <v/>
      </c>
      <c r="L399" s="91">
        <f>المعلمون!F401</f>
        <v>0</v>
      </c>
      <c r="M399" s="91">
        <f>المعلمون!AZ401</f>
        <v>0</v>
      </c>
      <c r="BE399" s="95" t="str">
        <f>IFERROR(VLOOKUP(ROWS(BE$2:$BE399),$BG$2:$BI$1001,3,0),"")</f>
        <v/>
      </c>
      <c r="BF399" s="95" t="str">
        <f>IFERROR(VLOOKUP(ROWS(BF$2:$BF399),$BG$2:$BI$1001,2,0),"")</f>
        <v/>
      </c>
      <c r="BG399" s="95">
        <f>IF(ISNUMBER(SEARCH("نعم",BJ399)),MAX($BG$1:BG398)+1,0)</f>
        <v>0</v>
      </c>
      <c r="BH399" s="95" t="str">
        <f t="shared" si="52"/>
        <v/>
      </c>
      <c r="BI399" s="95" t="str">
        <f t="shared" si="53"/>
        <v/>
      </c>
      <c r="BJ399" s="95" t="str">
        <f>IF(COUNTIF( BH$2:BH399, BH399 )=1,"نعم","كلا")</f>
        <v>كلا</v>
      </c>
      <c r="BL399" s="91"/>
    </row>
    <row r="400" spans="2:64">
      <c r="B400" s="91" t="str">
        <f t="shared" si="48"/>
        <v/>
      </c>
      <c r="D400" s="91" t="str">
        <f t="shared" si="49"/>
        <v/>
      </c>
      <c r="F400" s="91" t="str">
        <f t="shared" si="50"/>
        <v/>
      </c>
      <c r="H400" s="91" t="str">
        <f t="shared" si="51"/>
        <v/>
      </c>
      <c r="I400" s="92"/>
      <c r="J400" s="114" t="str">
        <f t="shared" si="47"/>
        <v/>
      </c>
      <c r="L400" s="91">
        <f>المعلمون!F402</f>
        <v>0</v>
      </c>
      <c r="M400" s="91">
        <f>المعلمون!AZ402</f>
        <v>0</v>
      </c>
      <c r="BE400" s="95" t="str">
        <f>IFERROR(VLOOKUP(ROWS(BE$2:$BE400),$BG$2:$BI$1001,3,0),"")</f>
        <v/>
      </c>
      <c r="BF400" s="95" t="str">
        <f>IFERROR(VLOOKUP(ROWS(BF$2:$BF400),$BG$2:$BI$1001,2,0),"")</f>
        <v/>
      </c>
      <c r="BG400" s="95">
        <f>IF(ISNUMBER(SEARCH("نعم",BJ400)),MAX($BG$1:BG399)+1,0)</f>
        <v>0</v>
      </c>
      <c r="BH400" s="95" t="str">
        <f t="shared" si="52"/>
        <v/>
      </c>
      <c r="BI400" s="95" t="str">
        <f t="shared" si="53"/>
        <v/>
      </c>
      <c r="BJ400" s="95" t="str">
        <f>IF(COUNTIF( BH$2:BH400, BH400 )=1,"نعم","كلا")</f>
        <v>كلا</v>
      </c>
      <c r="BL400" s="91"/>
    </row>
    <row r="401" spans="2:64">
      <c r="B401" s="91" t="str">
        <f t="shared" si="48"/>
        <v/>
      </c>
      <c r="D401" s="91" t="str">
        <f t="shared" si="49"/>
        <v/>
      </c>
      <c r="F401" s="91" t="str">
        <f t="shared" si="50"/>
        <v/>
      </c>
      <c r="H401" s="91" t="str">
        <f t="shared" si="51"/>
        <v/>
      </c>
      <c r="I401" s="92"/>
      <c r="J401" s="114" t="str">
        <f t="shared" si="47"/>
        <v/>
      </c>
      <c r="L401" s="91">
        <f>المعلمون!F403</f>
        <v>0</v>
      </c>
      <c r="M401" s="91">
        <f>المعلمون!AZ403</f>
        <v>0</v>
      </c>
      <c r="BE401" s="95" t="str">
        <f>IFERROR(VLOOKUP(ROWS(BE$2:$BE401),$BG$2:$BI$1001,3,0),"")</f>
        <v/>
      </c>
      <c r="BF401" s="95" t="str">
        <f>IFERROR(VLOOKUP(ROWS(BF$2:$BF401),$BG$2:$BI$1001,2,0),"")</f>
        <v/>
      </c>
      <c r="BG401" s="95">
        <f>IF(ISNUMBER(SEARCH("نعم",BJ401)),MAX($BG$1:BG400)+1,0)</f>
        <v>0</v>
      </c>
      <c r="BH401" s="95" t="str">
        <f t="shared" si="52"/>
        <v/>
      </c>
      <c r="BI401" s="95" t="str">
        <f t="shared" si="53"/>
        <v/>
      </c>
      <c r="BJ401" s="95" t="str">
        <f>IF(COUNTIF( BH$2:BH401, BH401 )=1,"نعم","كلا")</f>
        <v>كلا</v>
      </c>
      <c r="BL401" s="91"/>
    </row>
    <row r="402" spans="2:64">
      <c r="B402" s="91" t="str">
        <f t="shared" si="48"/>
        <v/>
      </c>
      <c r="D402" s="91" t="str">
        <f t="shared" si="49"/>
        <v/>
      </c>
      <c r="F402" s="91" t="str">
        <f t="shared" si="50"/>
        <v/>
      </c>
      <c r="H402" s="91" t="str">
        <f t="shared" si="51"/>
        <v/>
      </c>
      <c r="I402" s="92"/>
      <c r="J402" s="114" t="str">
        <f t="shared" si="47"/>
        <v/>
      </c>
      <c r="L402" s="91">
        <f>المعلمون!F404</f>
        <v>0</v>
      </c>
      <c r="M402" s="91">
        <f>المعلمون!AZ404</f>
        <v>0</v>
      </c>
      <c r="BE402" s="95" t="str">
        <f>IFERROR(VLOOKUP(ROWS(BE$2:$BE402),$BG$2:$BI$1001,3,0),"")</f>
        <v/>
      </c>
      <c r="BF402" s="95" t="str">
        <f>IFERROR(VLOOKUP(ROWS(BF$2:$BF402),$BG$2:$BI$1001,2,0),"")</f>
        <v/>
      </c>
      <c r="BG402" s="95">
        <f>IF(ISNUMBER(SEARCH("نعم",BJ402)),MAX($BG$1:BG401)+1,0)</f>
        <v>0</v>
      </c>
      <c r="BH402" s="95" t="str">
        <f t="shared" si="52"/>
        <v/>
      </c>
      <c r="BI402" s="95" t="str">
        <f t="shared" si="53"/>
        <v/>
      </c>
      <c r="BJ402" s="95" t="str">
        <f>IF(COUNTIF( BH$2:BH402, BH402 )=1,"نعم","كلا")</f>
        <v>كلا</v>
      </c>
      <c r="BL402" s="91"/>
    </row>
    <row r="403" spans="2:64">
      <c r="B403" s="91" t="str">
        <f t="shared" si="48"/>
        <v/>
      </c>
      <c r="D403" s="91" t="str">
        <f t="shared" si="49"/>
        <v/>
      </c>
      <c r="F403" s="91" t="str">
        <f t="shared" si="50"/>
        <v/>
      </c>
      <c r="H403" s="91" t="str">
        <f t="shared" si="51"/>
        <v/>
      </c>
      <c r="I403" s="92"/>
      <c r="J403" s="114" t="str">
        <f t="shared" si="47"/>
        <v/>
      </c>
      <c r="L403" s="91">
        <f>المعلمون!F405</f>
        <v>0</v>
      </c>
      <c r="M403" s="91">
        <f>المعلمون!AZ405</f>
        <v>0</v>
      </c>
      <c r="BE403" s="95" t="str">
        <f>IFERROR(VLOOKUP(ROWS(BE$2:$BE403),$BG$2:$BI$1001,3,0),"")</f>
        <v/>
      </c>
      <c r="BF403" s="95" t="str">
        <f>IFERROR(VLOOKUP(ROWS(BF$2:$BF403),$BG$2:$BI$1001,2,0),"")</f>
        <v/>
      </c>
      <c r="BG403" s="95">
        <f>IF(ISNUMBER(SEARCH("نعم",BJ403)),MAX($BG$1:BG402)+1,0)</f>
        <v>0</v>
      </c>
      <c r="BH403" s="95" t="str">
        <f t="shared" si="52"/>
        <v/>
      </c>
      <c r="BI403" s="95" t="str">
        <f t="shared" si="53"/>
        <v/>
      </c>
      <c r="BJ403" s="95" t="str">
        <f>IF(COUNTIF( BH$2:BH403, BH403 )=1,"نعم","كلا")</f>
        <v>كلا</v>
      </c>
      <c r="BL403" s="91"/>
    </row>
    <row r="404" spans="2:64">
      <c r="B404" s="91" t="str">
        <f t="shared" si="48"/>
        <v/>
      </c>
      <c r="D404" s="91" t="str">
        <f t="shared" si="49"/>
        <v/>
      </c>
      <c r="F404" s="91" t="str">
        <f t="shared" si="50"/>
        <v/>
      </c>
      <c r="H404" s="91" t="str">
        <f t="shared" si="51"/>
        <v/>
      </c>
      <c r="I404" s="92"/>
      <c r="J404" s="114" t="str">
        <f t="shared" si="47"/>
        <v/>
      </c>
      <c r="L404" s="91">
        <f>المعلمون!F406</f>
        <v>0</v>
      </c>
      <c r="M404" s="91">
        <f>المعلمون!AZ406</f>
        <v>0</v>
      </c>
      <c r="BE404" s="95" t="str">
        <f>IFERROR(VLOOKUP(ROWS(BE$2:$BE404),$BG$2:$BI$1001,3,0),"")</f>
        <v/>
      </c>
      <c r="BF404" s="95" t="str">
        <f>IFERROR(VLOOKUP(ROWS(BF$2:$BF404),$BG$2:$BI$1001,2,0),"")</f>
        <v/>
      </c>
      <c r="BG404" s="95">
        <f>IF(ISNUMBER(SEARCH("نعم",BJ404)),MAX($BG$1:BG403)+1,0)</f>
        <v>0</v>
      </c>
      <c r="BH404" s="95" t="str">
        <f t="shared" si="52"/>
        <v/>
      </c>
      <c r="BI404" s="95" t="str">
        <f t="shared" si="53"/>
        <v/>
      </c>
      <c r="BJ404" s="95" t="str">
        <f>IF(COUNTIF( BH$2:BH404, BH404 )=1,"نعم","كلا")</f>
        <v>كلا</v>
      </c>
      <c r="BL404" s="91"/>
    </row>
    <row r="405" spans="2:64">
      <c r="B405" s="91" t="str">
        <f t="shared" si="48"/>
        <v/>
      </c>
      <c r="D405" s="91" t="str">
        <f t="shared" si="49"/>
        <v/>
      </c>
      <c r="F405" s="91" t="str">
        <f t="shared" si="50"/>
        <v/>
      </c>
      <c r="H405" s="91" t="str">
        <f t="shared" si="51"/>
        <v/>
      </c>
      <c r="I405" s="92"/>
      <c r="J405" s="114" t="str">
        <f t="shared" si="47"/>
        <v/>
      </c>
      <c r="L405" s="91">
        <f>المعلمون!F407</f>
        <v>0</v>
      </c>
      <c r="M405" s="91">
        <f>المعلمون!AZ407</f>
        <v>0</v>
      </c>
      <c r="BE405" s="95" t="str">
        <f>IFERROR(VLOOKUP(ROWS(BE$2:$BE405),$BG$2:$BI$1001,3,0),"")</f>
        <v/>
      </c>
      <c r="BF405" s="95" t="str">
        <f>IFERROR(VLOOKUP(ROWS(BF$2:$BF405),$BG$2:$BI$1001,2,0),"")</f>
        <v/>
      </c>
      <c r="BG405" s="95">
        <f>IF(ISNUMBER(SEARCH("نعم",BJ405)),MAX($BG$1:BG404)+1,0)</f>
        <v>0</v>
      </c>
      <c r="BH405" s="95" t="str">
        <f t="shared" si="52"/>
        <v/>
      </c>
      <c r="BI405" s="95" t="str">
        <f t="shared" si="53"/>
        <v/>
      </c>
      <c r="BJ405" s="95" t="str">
        <f>IF(COUNTIF( BH$2:BH405, BH405 )=1,"نعم","كلا")</f>
        <v>كلا</v>
      </c>
      <c r="BL405" s="91"/>
    </row>
    <row r="406" spans="2:64">
      <c r="B406" s="91" t="str">
        <f t="shared" si="48"/>
        <v/>
      </c>
      <c r="D406" s="91" t="str">
        <f t="shared" si="49"/>
        <v/>
      </c>
      <c r="F406" s="91" t="str">
        <f t="shared" si="50"/>
        <v/>
      </c>
      <c r="H406" s="91" t="str">
        <f t="shared" si="51"/>
        <v/>
      </c>
      <c r="I406" s="92"/>
      <c r="J406" s="114" t="str">
        <f t="shared" si="47"/>
        <v/>
      </c>
      <c r="L406" s="91">
        <f>المعلمون!F408</f>
        <v>0</v>
      </c>
      <c r="M406" s="91">
        <f>المعلمون!AZ408</f>
        <v>0</v>
      </c>
      <c r="BE406" s="95" t="str">
        <f>IFERROR(VLOOKUP(ROWS(BE$2:$BE406),$BG$2:$BI$1001,3,0),"")</f>
        <v/>
      </c>
      <c r="BF406" s="95" t="str">
        <f>IFERROR(VLOOKUP(ROWS(BF$2:$BF406),$BG$2:$BI$1001,2,0),"")</f>
        <v/>
      </c>
      <c r="BG406" s="95">
        <f>IF(ISNUMBER(SEARCH("نعم",BJ406)),MAX($BG$1:BG405)+1,0)</f>
        <v>0</v>
      </c>
      <c r="BH406" s="95" t="str">
        <f t="shared" si="52"/>
        <v/>
      </c>
      <c r="BI406" s="95" t="str">
        <f t="shared" si="53"/>
        <v/>
      </c>
      <c r="BJ406" s="95" t="str">
        <f>IF(COUNTIF( BH$2:BH406, BH406 )=1,"نعم","كلا")</f>
        <v>كلا</v>
      </c>
      <c r="BL406" s="91"/>
    </row>
    <row r="407" spans="2:64">
      <c r="B407" s="91" t="str">
        <f t="shared" si="48"/>
        <v/>
      </c>
      <c r="D407" s="91" t="str">
        <f t="shared" si="49"/>
        <v/>
      </c>
      <c r="F407" s="91" t="str">
        <f t="shared" si="50"/>
        <v/>
      </c>
      <c r="H407" s="91" t="str">
        <f t="shared" si="51"/>
        <v/>
      </c>
      <c r="I407" s="92"/>
      <c r="J407" s="114" t="str">
        <f t="shared" si="47"/>
        <v/>
      </c>
      <c r="L407" s="91">
        <f>المعلمون!F409</f>
        <v>0</v>
      </c>
      <c r="M407" s="91">
        <f>المعلمون!AZ409</f>
        <v>0</v>
      </c>
      <c r="BE407" s="95" t="str">
        <f>IFERROR(VLOOKUP(ROWS(BE$2:$BE407),$BG$2:$BI$1001,3,0),"")</f>
        <v/>
      </c>
      <c r="BF407" s="95" t="str">
        <f>IFERROR(VLOOKUP(ROWS(BF$2:$BF407),$BG$2:$BI$1001,2,0),"")</f>
        <v/>
      </c>
      <c r="BG407" s="95">
        <f>IF(ISNUMBER(SEARCH("نعم",BJ407)),MAX($BG$1:BG406)+1,0)</f>
        <v>0</v>
      </c>
      <c r="BH407" s="95" t="str">
        <f t="shared" si="52"/>
        <v/>
      </c>
      <c r="BI407" s="95" t="str">
        <f t="shared" si="53"/>
        <v/>
      </c>
      <c r="BJ407" s="95" t="str">
        <f>IF(COUNTIF( BH$2:BH407, BH407 )=1,"نعم","كلا")</f>
        <v>كلا</v>
      </c>
      <c r="BL407" s="91"/>
    </row>
    <row r="408" spans="2:64">
      <c r="B408" s="91" t="str">
        <f t="shared" si="48"/>
        <v/>
      </c>
      <c r="D408" s="91" t="str">
        <f t="shared" si="49"/>
        <v/>
      </c>
      <c r="F408" s="91" t="str">
        <f t="shared" si="50"/>
        <v/>
      </c>
      <c r="H408" s="91" t="str">
        <f t="shared" si="51"/>
        <v/>
      </c>
      <c r="I408" s="92"/>
      <c r="J408" s="114" t="str">
        <f t="shared" si="47"/>
        <v/>
      </c>
      <c r="L408" s="91">
        <f>المعلمون!F410</f>
        <v>0</v>
      </c>
      <c r="M408" s="91">
        <f>المعلمون!AZ410</f>
        <v>0</v>
      </c>
      <c r="BE408" s="95" t="str">
        <f>IFERROR(VLOOKUP(ROWS(BE$2:$BE408),$BG$2:$BI$1001,3,0),"")</f>
        <v/>
      </c>
      <c r="BF408" s="95" t="str">
        <f>IFERROR(VLOOKUP(ROWS(BF$2:$BF408),$BG$2:$BI$1001,2,0),"")</f>
        <v/>
      </c>
      <c r="BG408" s="95">
        <f>IF(ISNUMBER(SEARCH("نعم",BJ408)),MAX($BG$1:BG407)+1,0)</f>
        <v>0</v>
      </c>
      <c r="BH408" s="95" t="str">
        <f t="shared" si="52"/>
        <v/>
      </c>
      <c r="BI408" s="95" t="str">
        <f t="shared" si="53"/>
        <v/>
      </c>
      <c r="BJ408" s="95" t="str">
        <f>IF(COUNTIF( BH$2:BH408, BH408 )=1,"نعم","كلا")</f>
        <v>كلا</v>
      </c>
      <c r="BL408" s="91"/>
    </row>
    <row r="409" spans="2:64">
      <c r="B409" s="91" t="str">
        <f t="shared" si="48"/>
        <v/>
      </c>
      <c r="D409" s="91" t="str">
        <f t="shared" si="49"/>
        <v/>
      </c>
      <c r="F409" s="91" t="str">
        <f t="shared" si="50"/>
        <v/>
      </c>
      <c r="H409" s="91" t="str">
        <f t="shared" si="51"/>
        <v/>
      </c>
      <c r="I409" s="92"/>
      <c r="J409" s="114" t="str">
        <f t="shared" si="47"/>
        <v/>
      </c>
      <c r="L409" s="91">
        <f>المعلمون!F411</f>
        <v>0</v>
      </c>
      <c r="M409" s="91">
        <f>المعلمون!AZ411</f>
        <v>0</v>
      </c>
      <c r="BE409" s="95" t="str">
        <f>IFERROR(VLOOKUP(ROWS(BE$2:$BE409),$BG$2:$BI$1001,3,0),"")</f>
        <v/>
      </c>
      <c r="BF409" s="95" t="str">
        <f>IFERROR(VLOOKUP(ROWS(BF$2:$BF409),$BG$2:$BI$1001,2,0),"")</f>
        <v/>
      </c>
      <c r="BG409" s="95">
        <f>IF(ISNUMBER(SEARCH("نعم",BJ409)),MAX($BG$1:BG408)+1,0)</f>
        <v>0</v>
      </c>
      <c r="BH409" s="95" t="str">
        <f t="shared" si="52"/>
        <v/>
      </c>
      <c r="BI409" s="95" t="str">
        <f t="shared" si="53"/>
        <v/>
      </c>
      <c r="BJ409" s="95" t="str">
        <f>IF(COUNTIF( BH$2:BH409, BH409 )=1,"نعم","كلا")</f>
        <v>كلا</v>
      </c>
      <c r="BL409" s="91"/>
    </row>
    <row r="410" spans="2:64">
      <c r="B410" s="91" t="str">
        <f t="shared" si="48"/>
        <v/>
      </c>
      <c r="D410" s="91" t="str">
        <f t="shared" si="49"/>
        <v/>
      </c>
      <c r="F410" s="91" t="str">
        <f t="shared" si="50"/>
        <v/>
      </c>
      <c r="H410" s="91" t="str">
        <f t="shared" si="51"/>
        <v/>
      </c>
      <c r="I410" s="92"/>
      <c r="J410" s="114" t="str">
        <f t="shared" si="47"/>
        <v/>
      </c>
      <c r="L410" s="91">
        <f>المعلمون!F412</f>
        <v>0</v>
      </c>
      <c r="M410" s="91">
        <f>المعلمون!AZ412</f>
        <v>0</v>
      </c>
      <c r="BE410" s="95" t="str">
        <f>IFERROR(VLOOKUP(ROWS(BE$2:$BE410),$BG$2:$BI$1001,3,0),"")</f>
        <v/>
      </c>
      <c r="BF410" s="95" t="str">
        <f>IFERROR(VLOOKUP(ROWS(BF$2:$BF410),$BG$2:$BI$1001,2,0),"")</f>
        <v/>
      </c>
      <c r="BG410" s="95">
        <f>IF(ISNUMBER(SEARCH("نعم",BJ410)),MAX($BG$1:BG409)+1,0)</f>
        <v>0</v>
      </c>
      <c r="BH410" s="95" t="str">
        <f t="shared" si="52"/>
        <v/>
      </c>
      <c r="BI410" s="95" t="str">
        <f t="shared" si="53"/>
        <v/>
      </c>
      <c r="BJ410" s="95" t="str">
        <f>IF(COUNTIF( BH$2:BH410, BH410 )=1,"نعم","كلا")</f>
        <v>كلا</v>
      </c>
      <c r="BL410" s="91"/>
    </row>
    <row r="411" spans="2:64">
      <c r="B411" s="91" t="str">
        <f t="shared" si="48"/>
        <v/>
      </c>
      <c r="D411" s="91" t="str">
        <f t="shared" si="49"/>
        <v/>
      </c>
      <c r="F411" s="91" t="str">
        <f t="shared" si="50"/>
        <v/>
      </c>
      <c r="H411" s="91" t="str">
        <f t="shared" si="51"/>
        <v/>
      </c>
      <c r="I411" s="92"/>
      <c r="J411" s="114" t="str">
        <f t="shared" si="47"/>
        <v/>
      </c>
      <c r="L411" s="91">
        <f>المعلمون!F413</f>
        <v>0</v>
      </c>
      <c r="M411" s="91">
        <f>المعلمون!AZ413</f>
        <v>0</v>
      </c>
      <c r="BE411" s="95" t="str">
        <f>IFERROR(VLOOKUP(ROWS(BE$2:$BE411),$BG$2:$BI$1001,3,0),"")</f>
        <v/>
      </c>
      <c r="BF411" s="95" t="str">
        <f>IFERROR(VLOOKUP(ROWS(BF$2:$BF411),$BG$2:$BI$1001,2,0),"")</f>
        <v/>
      </c>
      <c r="BG411" s="95">
        <f>IF(ISNUMBER(SEARCH("نعم",BJ411)),MAX($BG$1:BG410)+1,0)</f>
        <v>0</v>
      </c>
      <c r="BH411" s="95" t="str">
        <f t="shared" si="52"/>
        <v/>
      </c>
      <c r="BI411" s="95" t="str">
        <f t="shared" si="53"/>
        <v/>
      </c>
      <c r="BJ411" s="95" t="str">
        <f>IF(COUNTIF( BH$2:BH411, BH411 )=1,"نعم","كلا")</f>
        <v>كلا</v>
      </c>
      <c r="BL411" s="91"/>
    </row>
    <row r="412" spans="2:64">
      <c r="B412" s="91" t="str">
        <f t="shared" si="48"/>
        <v/>
      </c>
      <c r="D412" s="91" t="str">
        <f t="shared" si="49"/>
        <v/>
      </c>
      <c r="F412" s="91" t="str">
        <f t="shared" si="50"/>
        <v/>
      </c>
      <c r="H412" s="91" t="str">
        <f t="shared" si="51"/>
        <v/>
      </c>
      <c r="I412" s="92"/>
      <c r="J412" s="114" t="str">
        <f t="shared" si="47"/>
        <v/>
      </c>
      <c r="L412" s="91">
        <f>المعلمون!F414</f>
        <v>0</v>
      </c>
      <c r="M412" s="91">
        <f>المعلمون!AZ414</f>
        <v>0</v>
      </c>
      <c r="BE412" s="95" t="str">
        <f>IFERROR(VLOOKUP(ROWS(BE$2:$BE412),$BG$2:$BI$1001,3,0),"")</f>
        <v/>
      </c>
      <c r="BF412" s="95" t="str">
        <f>IFERROR(VLOOKUP(ROWS(BF$2:$BF412),$BG$2:$BI$1001,2,0),"")</f>
        <v/>
      </c>
      <c r="BG412" s="95">
        <f>IF(ISNUMBER(SEARCH("نعم",BJ412)),MAX($BG$1:BG411)+1,0)</f>
        <v>0</v>
      </c>
      <c r="BH412" s="95" t="str">
        <f t="shared" si="52"/>
        <v/>
      </c>
      <c r="BI412" s="95" t="str">
        <f t="shared" si="53"/>
        <v/>
      </c>
      <c r="BJ412" s="95" t="str">
        <f>IF(COUNTIF( BH$2:BH412, BH412 )=1,"نعم","كلا")</f>
        <v>كلا</v>
      </c>
      <c r="BL412" s="91"/>
    </row>
    <row r="413" spans="2:64">
      <c r="B413" s="91" t="str">
        <f t="shared" si="48"/>
        <v/>
      </c>
      <c r="D413" s="91" t="str">
        <f t="shared" si="49"/>
        <v/>
      </c>
      <c r="F413" s="91" t="str">
        <f t="shared" si="50"/>
        <v/>
      </c>
      <c r="H413" s="91" t="str">
        <f t="shared" si="51"/>
        <v/>
      </c>
      <c r="I413" s="92"/>
      <c r="J413" s="114" t="str">
        <f t="shared" si="47"/>
        <v/>
      </c>
      <c r="L413" s="91">
        <f>المعلمون!F415</f>
        <v>0</v>
      </c>
      <c r="M413" s="91">
        <f>المعلمون!AZ415</f>
        <v>0</v>
      </c>
      <c r="BE413" s="95" t="str">
        <f>IFERROR(VLOOKUP(ROWS(BE$2:$BE413),$BG$2:$BI$1001,3,0),"")</f>
        <v/>
      </c>
      <c r="BF413" s="95" t="str">
        <f>IFERROR(VLOOKUP(ROWS(BF$2:$BF413),$BG$2:$BI$1001,2,0),"")</f>
        <v/>
      </c>
      <c r="BG413" s="95">
        <f>IF(ISNUMBER(SEARCH("نعم",BJ413)),MAX($BG$1:BG412)+1,0)</f>
        <v>0</v>
      </c>
      <c r="BH413" s="95" t="str">
        <f t="shared" si="52"/>
        <v/>
      </c>
      <c r="BI413" s="95" t="str">
        <f t="shared" si="53"/>
        <v/>
      </c>
      <c r="BJ413" s="95" t="str">
        <f>IF(COUNTIF( BH$2:BH413, BH413 )=1,"نعم","كلا")</f>
        <v>كلا</v>
      </c>
      <c r="BL413" s="91"/>
    </row>
    <row r="414" spans="2:64">
      <c r="B414" s="91" t="str">
        <f t="shared" si="48"/>
        <v/>
      </c>
      <c r="D414" s="91" t="str">
        <f t="shared" si="49"/>
        <v/>
      </c>
      <c r="F414" s="91" t="str">
        <f t="shared" si="50"/>
        <v/>
      </c>
      <c r="H414" s="91" t="str">
        <f t="shared" si="51"/>
        <v/>
      </c>
      <c r="I414" s="92"/>
      <c r="J414" s="114" t="str">
        <f t="shared" si="47"/>
        <v/>
      </c>
      <c r="L414" s="91">
        <f>المعلمون!F416</f>
        <v>0</v>
      </c>
      <c r="M414" s="91">
        <f>المعلمون!AZ416</f>
        <v>0</v>
      </c>
      <c r="BE414" s="95" t="str">
        <f>IFERROR(VLOOKUP(ROWS(BE$2:$BE414),$BG$2:$BI$1001,3,0),"")</f>
        <v/>
      </c>
      <c r="BF414" s="95" t="str">
        <f>IFERROR(VLOOKUP(ROWS(BF$2:$BF414),$BG$2:$BI$1001,2,0),"")</f>
        <v/>
      </c>
      <c r="BG414" s="95">
        <f>IF(ISNUMBER(SEARCH("نعم",BJ414)),MAX($BG$1:BG413)+1,0)</f>
        <v>0</v>
      </c>
      <c r="BH414" s="95" t="str">
        <f t="shared" si="52"/>
        <v/>
      </c>
      <c r="BI414" s="95" t="str">
        <f t="shared" si="53"/>
        <v/>
      </c>
      <c r="BJ414" s="95" t="str">
        <f>IF(COUNTIF( BH$2:BH414, BH414 )=1,"نعم","كلا")</f>
        <v>كلا</v>
      </c>
      <c r="BL414" s="91"/>
    </row>
    <row r="415" spans="2:64">
      <c r="B415" s="91" t="str">
        <f t="shared" si="48"/>
        <v/>
      </c>
      <c r="D415" s="91" t="str">
        <f t="shared" si="49"/>
        <v/>
      </c>
      <c r="F415" s="91" t="str">
        <f t="shared" si="50"/>
        <v/>
      </c>
      <c r="H415" s="91" t="str">
        <f t="shared" si="51"/>
        <v/>
      </c>
      <c r="I415" s="92"/>
      <c r="J415" s="114" t="str">
        <f t="shared" si="47"/>
        <v/>
      </c>
      <c r="L415" s="91">
        <f>المعلمون!F417</f>
        <v>0</v>
      </c>
      <c r="M415" s="91">
        <f>المعلمون!AZ417</f>
        <v>0</v>
      </c>
      <c r="BE415" s="95" t="str">
        <f>IFERROR(VLOOKUP(ROWS(BE$2:$BE415),$BG$2:$BI$1001,3,0),"")</f>
        <v/>
      </c>
      <c r="BF415" s="95" t="str">
        <f>IFERROR(VLOOKUP(ROWS(BF$2:$BF415),$BG$2:$BI$1001,2,0),"")</f>
        <v/>
      </c>
      <c r="BG415" s="95">
        <f>IF(ISNUMBER(SEARCH("نعم",BJ415)),MAX($BG$1:BG414)+1,0)</f>
        <v>0</v>
      </c>
      <c r="BH415" s="95" t="str">
        <f t="shared" si="52"/>
        <v/>
      </c>
      <c r="BI415" s="95" t="str">
        <f t="shared" si="53"/>
        <v/>
      </c>
      <c r="BJ415" s="95" t="str">
        <f>IF(COUNTIF( BH$2:BH415, BH415 )=1,"نعم","كلا")</f>
        <v>كلا</v>
      </c>
      <c r="BL415" s="91"/>
    </row>
    <row r="416" spans="2:64">
      <c r="B416" s="91" t="str">
        <f t="shared" si="48"/>
        <v/>
      </c>
      <c r="D416" s="91" t="str">
        <f t="shared" si="49"/>
        <v/>
      </c>
      <c r="F416" s="91" t="str">
        <f t="shared" si="50"/>
        <v/>
      </c>
      <c r="H416" s="91" t="str">
        <f t="shared" si="51"/>
        <v/>
      </c>
      <c r="I416" s="92"/>
      <c r="J416" s="114" t="str">
        <f t="shared" si="47"/>
        <v/>
      </c>
      <c r="L416" s="91">
        <f>المعلمون!F418</f>
        <v>0</v>
      </c>
      <c r="M416" s="91">
        <f>المعلمون!AZ418</f>
        <v>0</v>
      </c>
      <c r="BE416" s="95" t="str">
        <f>IFERROR(VLOOKUP(ROWS(BE$2:$BE416),$BG$2:$BI$1001,3,0),"")</f>
        <v/>
      </c>
      <c r="BF416" s="95" t="str">
        <f>IFERROR(VLOOKUP(ROWS(BF$2:$BF416),$BG$2:$BI$1001,2,0),"")</f>
        <v/>
      </c>
      <c r="BG416" s="95">
        <f>IF(ISNUMBER(SEARCH("نعم",BJ416)),MAX($BG$1:BG415)+1,0)</f>
        <v>0</v>
      </c>
      <c r="BH416" s="95" t="str">
        <f t="shared" si="52"/>
        <v/>
      </c>
      <c r="BI416" s="95" t="str">
        <f t="shared" si="53"/>
        <v/>
      </c>
      <c r="BJ416" s="95" t="str">
        <f>IF(COUNTIF( BH$2:BH416, BH416 )=1,"نعم","كلا")</f>
        <v>كلا</v>
      </c>
      <c r="BL416" s="91"/>
    </row>
    <row r="417" spans="2:64">
      <c r="B417" s="91" t="str">
        <f t="shared" si="48"/>
        <v/>
      </c>
      <c r="D417" s="91" t="str">
        <f t="shared" si="49"/>
        <v/>
      </c>
      <c r="F417" s="91" t="str">
        <f t="shared" si="50"/>
        <v/>
      </c>
      <c r="H417" s="91" t="str">
        <f t="shared" si="51"/>
        <v/>
      </c>
      <c r="I417" s="92"/>
      <c r="J417" s="114" t="str">
        <f t="shared" si="47"/>
        <v/>
      </c>
      <c r="L417" s="91">
        <f>المعلمون!F419</f>
        <v>0</v>
      </c>
      <c r="M417" s="91">
        <f>المعلمون!AZ419</f>
        <v>0</v>
      </c>
      <c r="BE417" s="95" t="str">
        <f>IFERROR(VLOOKUP(ROWS(BE$2:$BE417),$BG$2:$BI$1001,3,0),"")</f>
        <v/>
      </c>
      <c r="BF417" s="95" t="str">
        <f>IFERROR(VLOOKUP(ROWS(BF$2:$BF417),$BG$2:$BI$1001,2,0),"")</f>
        <v/>
      </c>
      <c r="BG417" s="95">
        <f>IF(ISNUMBER(SEARCH("نعم",BJ417)),MAX($BG$1:BG416)+1,0)</f>
        <v>0</v>
      </c>
      <c r="BH417" s="95" t="str">
        <f t="shared" si="52"/>
        <v/>
      </c>
      <c r="BI417" s="95" t="str">
        <f t="shared" si="53"/>
        <v/>
      </c>
      <c r="BJ417" s="95" t="str">
        <f>IF(COUNTIF( BH$2:BH417, BH417 )=1,"نعم","كلا")</f>
        <v>كلا</v>
      </c>
      <c r="BL417" s="91"/>
    </row>
    <row r="418" spans="2:64">
      <c r="B418" s="91" t="str">
        <f t="shared" si="48"/>
        <v/>
      </c>
      <c r="D418" s="91" t="str">
        <f t="shared" si="49"/>
        <v/>
      </c>
      <c r="F418" s="91" t="str">
        <f t="shared" si="50"/>
        <v/>
      </c>
      <c r="H418" s="91" t="str">
        <f t="shared" si="51"/>
        <v/>
      </c>
      <c r="I418" s="92"/>
      <c r="J418" s="114" t="str">
        <f t="shared" si="47"/>
        <v/>
      </c>
      <c r="L418" s="91">
        <f>المعلمون!F420</f>
        <v>0</v>
      </c>
      <c r="M418" s="91">
        <f>المعلمون!AZ420</f>
        <v>0</v>
      </c>
      <c r="BE418" s="95" t="str">
        <f>IFERROR(VLOOKUP(ROWS(BE$2:$BE418),$BG$2:$BI$1001,3,0),"")</f>
        <v/>
      </c>
      <c r="BF418" s="95" t="str">
        <f>IFERROR(VLOOKUP(ROWS(BF$2:$BF418),$BG$2:$BI$1001,2,0),"")</f>
        <v/>
      </c>
      <c r="BG418" s="95">
        <f>IF(ISNUMBER(SEARCH("نعم",BJ418)),MAX($BG$1:BG417)+1,0)</f>
        <v>0</v>
      </c>
      <c r="BH418" s="95" t="str">
        <f t="shared" si="52"/>
        <v/>
      </c>
      <c r="BI418" s="95" t="str">
        <f t="shared" si="53"/>
        <v/>
      </c>
      <c r="BJ418" s="95" t="str">
        <f>IF(COUNTIF( BH$2:BH418, BH418 )=1,"نعم","كلا")</f>
        <v>كلا</v>
      </c>
      <c r="BL418" s="91"/>
    </row>
    <row r="419" spans="2:64">
      <c r="B419" s="91" t="str">
        <f t="shared" si="48"/>
        <v/>
      </c>
      <c r="D419" s="91" t="str">
        <f t="shared" si="49"/>
        <v/>
      </c>
      <c r="F419" s="91" t="str">
        <f t="shared" si="50"/>
        <v/>
      </c>
      <c r="H419" s="91" t="str">
        <f t="shared" si="51"/>
        <v/>
      </c>
      <c r="I419" s="92"/>
      <c r="J419" s="114" t="str">
        <f t="shared" si="47"/>
        <v/>
      </c>
      <c r="L419" s="91">
        <f>المعلمون!F421</f>
        <v>0</v>
      </c>
      <c r="M419" s="91">
        <f>المعلمون!AZ421</f>
        <v>0</v>
      </c>
      <c r="BE419" s="95" t="str">
        <f>IFERROR(VLOOKUP(ROWS(BE$2:$BE419),$BG$2:$BI$1001,3,0),"")</f>
        <v/>
      </c>
      <c r="BF419" s="95" t="str">
        <f>IFERROR(VLOOKUP(ROWS(BF$2:$BF419),$BG$2:$BI$1001,2,0),"")</f>
        <v/>
      </c>
      <c r="BG419" s="95">
        <f>IF(ISNUMBER(SEARCH("نعم",BJ419)),MAX($BG$1:BG418)+1,0)</f>
        <v>0</v>
      </c>
      <c r="BH419" s="95" t="str">
        <f t="shared" si="52"/>
        <v/>
      </c>
      <c r="BI419" s="95" t="str">
        <f t="shared" si="53"/>
        <v/>
      </c>
      <c r="BJ419" s="95" t="str">
        <f>IF(COUNTIF( BH$2:BH419, BH419 )=1,"نعم","كلا")</f>
        <v>كلا</v>
      </c>
      <c r="BL419" s="91"/>
    </row>
    <row r="420" spans="2:64">
      <c r="B420" s="91" t="str">
        <f t="shared" si="48"/>
        <v/>
      </c>
      <c r="D420" s="91" t="str">
        <f t="shared" si="49"/>
        <v/>
      </c>
      <c r="F420" s="91" t="str">
        <f t="shared" si="50"/>
        <v/>
      </c>
      <c r="H420" s="91" t="str">
        <f t="shared" si="51"/>
        <v/>
      </c>
      <c r="I420" s="92"/>
      <c r="J420" s="114" t="str">
        <f t="shared" si="47"/>
        <v/>
      </c>
      <c r="L420" s="91">
        <f>المعلمون!F422</f>
        <v>0</v>
      </c>
      <c r="M420" s="91">
        <f>المعلمون!AZ422</f>
        <v>0</v>
      </c>
      <c r="BE420" s="95" t="str">
        <f>IFERROR(VLOOKUP(ROWS(BE$2:$BE420),$BG$2:$BI$1001,3,0),"")</f>
        <v/>
      </c>
      <c r="BF420" s="95" t="str">
        <f>IFERROR(VLOOKUP(ROWS(BF$2:$BF420),$BG$2:$BI$1001,2,0),"")</f>
        <v/>
      </c>
      <c r="BG420" s="95">
        <f>IF(ISNUMBER(SEARCH("نعم",BJ420)),MAX($BG$1:BG419)+1,0)</f>
        <v>0</v>
      </c>
      <c r="BH420" s="95" t="str">
        <f t="shared" si="52"/>
        <v/>
      </c>
      <c r="BI420" s="95" t="str">
        <f t="shared" si="53"/>
        <v/>
      </c>
      <c r="BJ420" s="95" t="str">
        <f>IF(COUNTIF( BH$2:BH420, BH420 )=1,"نعم","كلا")</f>
        <v>كلا</v>
      </c>
      <c r="BL420" s="91"/>
    </row>
    <row r="421" spans="2:64">
      <c r="B421" s="91" t="str">
        <f t="shared" si="48"/>
        <v/>
      </c>
      <c r="D421" s="91" t="str">
        <f t="shared" si="49"/>
        <v/>
      </c>
      <c r="F421" s="91" t="str">
        <f t="shared" si="50"/>
        <v/>
      </c>
      <c r="H421" s="91" t="str">
        <f t="shared" si="51"/>
        <v/>
      </c>
      <c r="I421" s="92"/>
      <c r="J421" s="114" t="str">
        <f t="shared" si="47"/>
        <v/>
      </c>
      <c r="L421" s="91">
        <f>المعلمون!F423</f>
        <v>0</v>
      </c>
      <c r="M421" s="91">
        <f>المعلمون!AZ423</f>
        <v>0</v>
      </c>
      <c r="BE421" s="95" t="str">
        <f>IFERROR(VLOOKUP(ROWS(BE$2:$BE421),$BG$2:$BI$1001,3,0),"")</f>
        <v/>
      </c>
      <c r="BF421" s="95" t="str">
        <f>IFERROR(VLOOKUP(ROWS(BF$2:$BF421),$BG$2:$BI$1001,2,0),"")</f>
        <v/>
      </c>
      <c r="BG421" s="95">
        <f>IF(ISNUMBER(SEARCH("نعم",BJ421)),MAX($BG$1:BG420)+1,0)</f>
        <v>0</v>
      </c>
      <c r="BH421" s="95" t="str">
        <f t="shared" si="52"/>
        <v/>
      </c>
      <c r="BI421" s="95" t="str">
        <f t="shared" si="53"/>
        <v/>
      </c>
      <c r="BJ421" s="95" t="str">
        <f>IF(COUNTIF( BH$2:BH421, BH421 )=1,"نعم","كلا")</f>
        <v>كلا</v>
      </c>
      <c r="BL421" s="91"/>
    </row>
    <row r="422" spans="2:64">
      <c r="B422" s="91" t="str">
        <f t="shared" si="48"/>
        <v/>
      </c>
      <c r="D422" s="91" t="str">
        <f t="shared" si="49"/>
        <v/>
      </c>
      <c r="F422" s="91" t="str">
        <f t="shared" si="50"/>
        <v/>
      </c>
      <c r="H422" s="91" t="str">
        <f t="shared" si="51"/>
        <v/>
      </c>
      <c r="I422" s="92"/>
      <c r="J422" s="114" t="str">
        <f t="shared" si="47"/>
        <v/>
      </c>
      <c r="L422" s="91">
        <f>المعلمون!F424</f>
        <v>0</v>
      </c>
      <c r="M422" s="91">
        <f>المعلمون!AZ424</f>
        <v>0</v>
      </c>
      <c r="BE422" s="95" t="str">
        <f>IFERROR(VLOOKUP(ROWS(BE$2:$BE422),$BG$2:$BI$1001,3,0),"")</f>
        <v/>
      </c>
      <c r="BF422" s="95" t="str">
        <f>IFERROR(VLOOKUP(ROWS(BF$2:$BF422),$BG$2:$BI$1001,2,0),"")</f>
        <v/>
      </c>
      <c r="BG422" s="95">
        <f>IF(ISNUMBER(SEARCH("نعم",BJ422)),MAX($BG$1:BG421)+1,0)</f>
        <v>0</v>
      </c>
      <c r="BH422" s="95" t="str">
        <f t="shared" si="52"/>
        <v/>
      </c>
      <c r="BI422" s="95" t="str">
        <f t="shared" si="53"/>
        <v/>
      </c>
      <c r="BJ422" s="95" t="str">
        <f>IF(COUNTIF( BH$2:BH422, BH422 )=1,"نعم","كلا")</f>
        <v>كلا</v>
      </c>
      <c r="BL422" s="91"/>
    </row>
    <row r="423" spans="2:64">
      <c r="B423" s="91" t="str">
        <f t="shared" si="48"/>
        <v/>
      </c>
      <c r="D423" s="91" t="str">
        <f t="shared" si="49"/>
        <v/>
      </c>
      <c r="F423" s="91" t="str">
        <f t="shared" si="50"/>
        <v/>
      </c>
      <c r="H423" s="91" t="str">
        <f t="shared" si="51"/>
        <v/>
      </c>
      <c r="I423" s="92"/>
      <c r="J423" s="114" t="str">
        <f t="shared" si="47"/>
        <v/>
      </c>
      <c r="L423" s="91">
        <f>المعلمون!F425</f>
        <v>0</v>
      </c>
      <c r="M423" s="91">
        <f>المعلمون!AZ425</f>
        <v>0</v>
      </c>
      <c r="BE423" s="95" t="str">
        <f>IFERROR(VLOOKUP(ROWS(BE$2:$BE423),$BG$2:$BI$1001,3,0),"")</f>
        <v/>
      </c>
      <c r="BF423" s="95" t="str">
        <f>IFERROR(VLOOKUP(ROWS(BF$2:$BF423),$BG$2:$BI$1001,2,0),"")</f>
        <v/>
      </c>
      <c r="BG423" s="95">
        <f>IF(ISNUMBER(SEARCH("نعم",BJ423)),MAX($BG$1:BG422)+1,0)</f>
        <v>0</v>
      </c>
      <c r="BH423" s="95" t="str">
        <f t="shared" si="52"/>
        <v/>
      </c>
      <c r="BI423" s="95" t="str">
        <f t="shared" si="53"/>
        <v/>
      </c>
      <c r="BJ423" s="95" t="str">
        <f>IF(COUNTIF( BH$2:BH423, BH423 )=1,"نعم","كلا")</f>
        <v>كلا</v>
      </c>
      <c r="BL423" s="91"/>
    </row>
    <row r="424" spans="2:64">
      <c r="B424" s="91" t="str">
        <f t="shared" si="48"/>
        <v/>
      </c>
      <c r="D424" s="91" t="str">
        <f t="shared" si="49"/>
        <v/>
      </c>
      <c r="F424" s="91" t="str">
        <f t="shared" si="50"/>
        <v/>
      </c>
      <c r="H424" s="91" t="str">
        <f t="shared" si="51"/>
        <v/>
      </c>
      <c r="I424" s="92"/>
      <c r="J424" s="114" t="str">
        <f t="shared" si="47"/>
        <v/>
      </c>
      <c r="L424" s="91">
        <f>المعلمون!F426</f>
        <v>0</v>
      </c>
      <c r="M424" s="91">
        <f>المعلمون!AZ426</f>
        <v>0</v>
      </c>
      <c r="BE424" s="95" t="str">
        <f>IFERROR(VLOOKUP(ROWS(BE$2:$BE424),$BG$2:$BI$1001,3,0),"")</f>
        <v/>
      </c>
      <c r="BF424" s="95" t="str">
        <f>IFERROR(VLOOKUP(ROWS(BF$2:$BF424),$BG$2:$BI$1001,2,0),"")</f>
        <v/>
      </c>
      <c r="BG424" s="95">
        <f>IF(ISNUMBER(SEARCH("نعم",BJ424)),MAX($BG$1:BG423)+1,0)</f>
        <v>0</v>
      </c>
      <c r="BH424" s="95" t="str">
        <f t="shared" si="52"/>
        <v/>
      </c>
      <c r="BI424" s="95" t="str">
        <f t="shared" si="53"/>
        <v/>
      </c>
      <c r="BJ424" s="95" t="str">
        <f>IF(COUNTIF( BH$2:BH424, BH424 )=1,"نعم","كلا")</f>
        <v>كلا</v>
      </c>
      <c r="BL424" s="91"/>
    </row>
    <row r="425" spans="2:64">
      <c r="B425" s="91" t="str">
        <f t="shared" si="48"/>
        <v/>
      </c>
      <c r="D425" s="91" t="str">
        <f t="shared" si="49"/>
        <v/>
      </c>
      <c r="F425" s="91" t="str">
        <f t="shared" si="50"/>
        <v/>
      </c>
      <c r="H425" s="91" t="str">
        <f t="shared" si="51"/>
        <v/>
      </c>
      <c r="I425" s="92"/>
      <c r="J425" s="114" t="str">
        <f t="shared" si="47"/>
        <v/>
      </c>
      <c r="L425" s="91">
        <f>المعلمون!F427</f>
        <v>0</v>
      </c>
      <c r="M425" s="91">
        <f>المعلمون!AZ427</f>
        <v>0</v>
      </c>
      <c r="BE425" s="95" t="str">
        <f>IFERROR(VLOOKUP(ROWS(BE$2:$BE425),$BG$2:$BI$1001,3,0),"")</f>
        <v/>
      </c>
      <c r="BF425" s="95" t="str">
        <f>IFERROR(VLOOKUP(ROWS(BF$2:$BF425),$BG$2:$BI$1001,2,0),"")</f>
        <v/>
      </c>
      <c r="BG425" s="95">
        <f>IF(ISNUMBER(SEARCH("نعم",BJ425)),MAX($BG$1:BG424)+1,0)</f>
        <v>0</v>
      </c>
      <c r="BH425" s="95" t="str">
        <f t="shared" si="52"/>
        <v/>
      </c>
      <c r="BI425" s="95" t="str">
        <f t="shared" si="53"/>
        <v/>
      </c>
      <c r="BJ425" s="95" t="str">
        <f>IF(COUNTIF( BH$2:BH425, BH425 )=1,"نعم","كلا")</f>
        <v>كلا</v>
      </c>
      <c r="BL425" s="91"/>
    </row>
    <row r="426" spans="2:64">
      <c r="B426" s="91" t="str">
        <f t="shared" si="48"/>
        <v/>
      </c>
      <c r="D426" s="91" t="str">
        <f t="shared" si="49"/>
        <v/>
      </c>
      <c r="F426" s="91" t="str">
        <f t="shared" si="50"/>
        <v/>
      </c>
      <c r="H426" s="91" t="str">
        <f t="shared" si="51"/>
        <v/>
      </c>
      <c r="I426" s="92"/>
      <c r="J426" s="114" t="str">
        <f t="shared" si="47"/>
        <v/>
      </c>
      <c r="L426" s="91">
        <f>المعلمون!F428</f>
        <v>0</v>
      </c>
      <c r="M426" s="91">
        <f>المعلمون!AZ428</f>
        <v>0</v>
      </c>
      <c r="BE426" s="95" t="str">
        <f>IFERROR(VLOOKUP(ROWS(BE$2:$BE426),$BG$2:$BI$1001,3,0),"")</f>
        <v/>
      </c>
      <c r="BF426" s="95" t="str">
        <f>IFERROR(VLOOKUP(ROWS(BF$2:$BF426),$BG$2:$BI$1001,2,0),"")</f>
        <v/>
      </c>
      <c r="BG426" s="95">
        <f>IF(ISNUMBER(SEARCH("نعم",BJ426)),MAX($BG$1:BG425)+1,0)</f>
        <v>0</v>
      </c>
      <c r="BH426" s="95" t="str">
        <f t="shared" si="52"/>
        <v/>
      </c>
      <c r="BI426" s="95" t="str">
        <f t="shared" si="53"/>
        <v/>
      </c>
      <c r="BJ426" s="95" t="str">
        <f>IF(COUNTIF( BH$2:BH426, BH426 )=1,"نعم","كلا")</f>
        <v>كلا</v>
      </c>
      <c r="BL426" s="91"/>
    </row>
    <row r="427" spans="2:64">
      <c r="B427" s="91" t="str">
        <f t="shared" si="48"/>
        <v/>
      </c>
      <c r="D427" s="91" t="str">
        <f t="shared" si="49"/>
        <v/>
      </c>
      <c r="F427" s="91" t="str">
        <f t="shared" si="50"/>
        <v/>
      </c>
      <c r="H427" s="91" t="str">
        <f t="shared" si="51"/>
        <v/>
      </c>
      <c r="I427" s="92"/>
      <c r="J427" s="114" t="str">
        <f t="shared" si="47"/>
        <v/>
      </c>
      <c r="L427" s="91">
        <f>المعلمون!F429</f>
        <v>0</v>
      </c>
      <c r="M427" s="91">
        <f>المعلمون!AZ429</f>
        <v>0</v>
      </c>
      <c r="BE427" s="95" t="str">
        <f>IFERROR(VLOOKUP(ROWS(BE$2:$BE427),$BG$2:$BI$1001,3,0),"")</f>
        <v/>
      </c>
      <c r="BF427" s="95" t="str">
        <f>IFERROR(VLOOKUP(ROWS(BF$2:$BF427),$BG$2:$BI$1001,2,0),"")</f>
        <v/>
      </c>
      <c r="BG427" s="95">
        <f>IF(ISNUMBER(SEARCH("نعم",BJ427)),MAX($BG$1:BG426)+1,0)</f>
        <v>0</v>
      </c>
      <c r="BH427" s="95" t="str">
        <f t="shared" si="52"/>
        <v/>
      </c>
      <c r="BI427" s="95" t="str">
        <f t="shared" si="53"/>
        <v/>
      </c>
      <c r="BJ427" s="95" t="str">
        <f>IF(COUNTIF( BH$2:BH427, BH427 )=1,"نعم","كلا")</f>
        <v>كلا</v>
      </c>
      <c r="BL427" s="91"/>
    </row>
    <row r="428" spans="2:64">
      <c r="B428" s="91" t="str">
        <f t="shared" si="48"/>
        <v/>
      </c>
      <c r="D428" s="91" t="str">
        <f t="shared" si="49"/>
        <v/>
      </c>
      <c r="F428" s="91" t="str">
        <f t="shared" si="50"/>
        <v/>
      </c>
      <c r="H428" s="91" t="str">
        <f t="shared" si="51"/>
        <v/>
      </c>
      <c r="I428" s="92"/>
      <c r="J428" s="114" t="str">
        <f t="shared" si="47"/>
        <v/>
      </c>
      <c r="L428" s="91">
        <f>المعلمون!F430</f>
        <v>0</v>
      </c>
      <c r="M428" s="91">
        <f>المعلمون!AZ430</f>
        <v>0</v>
      </c>
      <c r="BE428" s="95" t="str">
        <f>IFERROR(VLOOKUP(ROWS(BE$2:$BE428),$BG$2:$BI$1001,3,0),"")</f>
        <v/>
      </c>
      <c r="BF428" s="95" t="str">
        <f>IFERROR(VLOOKUP(ROWS(BF$2:$BF428),$BG$2:$BI$1001,2,0),"")</f>
        <v/>
      </c>
      <c r="BG428" s="95">
        <f>IF(ISNUMBER(SEARCH("نعم",BJ428)),MAX($BG$1:BG427)+1,0)</f>
        <v>0</v>
      </c>
      <c r="BH428" s="95" t="str">
        <f t="shared" si="52"/>
        <v/>
      </c>
      <c r="BI428" s="95" t="str">
        <f t="shared" si="53"/>
        <v/>
      </c>
      <c r="BJ428" s="95" t="str">
        <f>IF(COUNTIF( BH$2:BH428, BH428 )=1,"نعم","كلا")</f>
        <v>كلا</v>
      </c>
      <c r="BL428" s="91"/>
    </row>
    <row r="429" spans="2:64">
      <c r="B429" s="91" t="str">
        <f t="shared" si="48"/>
        <v/>
      </c>
      <c r="D429" s="91" t="str">
        <f t="shared" si="49"/>
        <v/>
      </c>
      <c r="F429" s="91" t="str">
        <f t="shared" si="50"/>
        <v/>
      </c>
      <c r="H429" s="91" t="str">
        <f t="shared" si="51"/>
        <v/>
      </c>
      <c r="I429" s="92"/>
      <c r="J429" s="114" t="str">
        <f t="shared" si="47"/>
        <v/>
      </c>
      <c r="L429" s="91">
        <f>المعلمون!F431</f>
        <v>0</v>
      </c>
      <c r="M429" s="91">
        <f>المعلمون!AZ431</f>
        <v>0</v>
      </c>
      <c r="BE429" s="95" t="str">
        <f>IFERROR(VLOOKUP(ROWS(BE$2:$BE429),$BG$2:$BI$1001,3,0),"")</f>
        <v/>
      </c>
      <c r="BF429" s="95" t="str">
        <f>IFERROR(VLOOKUP(ROWS(BF$2:$BF429),$BG$2:$BI$1001,2,0),"")</f>
        <v/>
      </c>
      <c r="BG429" s="95">
        <f>IF(ISNUMBER(SEARCH("نعم",BJ429)),MAX($BG$1:BG428)+1,0)</f>
        <v>0</v>
      </c>
      <c r="BH429" s="95" t="str">
        <f t="shared" si="52"/>
        <v/>
      </c>
      <c r="BI429" s="95" t="str">
        <f t="shared" si="53"/>
        <v/>
      </c>
      <c r="BJ429" s="95" t="str">
        <f>IF(COUNTIF( BH$2:BH429, BH429 )=1,"نعم","كلا")</f>
        <v>كلا</v>
      </c>
      <c r="BL429" s="91"/>
    </row>
    <row r="430" spans="2:64">
      <c r="B430" s="91" t="str">
        <f t="shared" si="48"/>
        <v/>
      </c>
      <c r="D430" s="91" t="str">
        <f t="shared" si="49"/>
        <v/>
      </c>
      <c r="F430" s="91" t="str">
        <f t="shared" si="50"/>
        <v/>
      </c>
      <c r="H430" s="91" t="str">
        <f t="shared" si="51"/>
        <v/>
      </c>
      <c r="I430" s="92"/>
      <c r="J430" s="114" t="str">
        <f t="shared" si="47"/>
        <v/>
      </c>
      <c r="L430" s="91">
        <f>المعلمون!F432</f>
        <v>0</v>
      </c>
      <c r="M430" s="91">
        <f>المعلمون!AZ432</f>
        <v>0</v>
      </c>
      <c r="BE430" s="95" t="str">
        <f>IFERROR(VLOOKUP(ROWS(BE$2:$BE430),$BG$2:$BI$1001,3,0),"")</f>
        <v/>
      </c>
      <c r="BF430" s="95" t="str">
        <f>IFERROR(VLOOKUP(ROWS(BF$2:$BF430),$BG$2:$BI$1001,2,0),"")</f>
        <v/>
      </c>
      <c r="BG430" s="95">
        <f>IF(ISNUMBER(SEARCH("نعم",BJ430)),MAX($BG$1:BG429)+1,0)</f>
        <v>0</v>
      </c>
      <c r="BH430" s="95" t="str">
        <f t="shared" si="52"/>
        <v/>
      </c>
      <c r="BI430" s="95" t="str">
        <f t="shared" si="53"/>
        <v/>
      </c>
      <c r="BJ430" s="95" t="str">
        <f>IF(COUNTIF( BH$2:BH430, BH430 )=1,"نعم","كلا")</f>
        <v>كلا</v>
      </c>
      <c r="BL430" s="91"/>
    </row>
    <row r="431" spans="2:64">
      <c r="B431" s="91" t="str">
        <f t="shared" si="48"/>
        <v/>
      </c>
      <c r="D431" s="91" t="str">
        <f t="shared" si="49"/>
        <v/>
      </c>
      <c r="F431" s="91" t="str">
        <f t="shared" si="50"/>
        <v/>
      </c>
      <c r="H431" s="91" t="str">
        <f t="shared" si="51"/>
        <v/>
      </c>
      <c r="I431" s="92"/>
      <c r="J431" s="114" t="str">
        <f t="shared" si="47"/>
        <v/>
      </c>
      <c r="L431" s="91">
        <f>المعلمون!F433</f>
        <v>0</v>
      </c>
      <c r="M431" s="91">
        <f>المعلمون!AZ433</f>
        <v>0</v>
      </c>
      <c r="BE431" s="95" t="str">
        <f>IFERROR(VLOOKUP(ROWS(BE$2:$BE431),$BG$2:$BI$1001,3,0),"")</f>
        <v/>
      </c>
      <c r="BF431" s="95" t="str">
        <f>IFERROR(VLOOKUP(ROWS(BF$2:$BF431),$BG$2:$BI$1001,2,0),"")</f>
        <v/>
      </c>
      <c r="BG431" s="95">
        <f>IF(ISNUMBER(SEARCH("نعم",BJ431)),MAX($BG$1:BG430)+1,0)</f>
        <v>0</v>
      </c>
      <c r="BH431" s="95" t="str">
        <f t="shared" si="52"/>
        <v/>
      </c>
      <c r="BI431" s="95" t="str">
        <f t="shared" si="53"/>
        <v/>
      </c>
      <c r="BJ431" s="95" t="str">
        <f>IF(COUNTIF( BH$2:BH431, BH431 )=1,"نعم","كلا")</f>
        <v>كلا</v>
      </c>
      <c r="BL431" s="91"/>
    </row>
    <row r="432" spans="2:64">
      <c r="B432" s="91" t="str">
        <f t="shared" si="48"/>
        <v/>
      </c>
      <c r="D432" s="91" t="str">
        <f t="shared" si="49"/>
        <v/>
      </c>
      <c r="F432" s="91" t="str">
        <f t="shared" si="50"/>
        <v/>
      </c>
      <c r="H432" s="91" t="str">
        <f t="shared" si="51"/>
        <v/>
      </c>
      <c r="I432" s="92"/>
      <c r="J432" s="114" t="str">
        <f t="shared" si="47"/>
        <v/>
      </c>
      <c r="L432" s="91">
        <f>المعلمون!F434</f>
        <v>0</v>
      </c>
      <c r="M432" s="91">
        <f>المعلمون!AZ434</f>
        <v>0</v>
      </c>
      <c r="BE432" s="95" t="str">
        <f>IFERROR(VLOOKUP(ROWS(BE$2:$BE432),$BG$2:$BI$1001,3,0),"")</f>
        <v/>
      </c>
      <c r="BF432" s="95" t="str">
        <f>IFERROR(VLOOKUP(ROWS(BF$2:$BF432),$BG$2:$BI$1001,2,0),"")</f>
        <v/>
      </c>
      <c r="BG432" s="95">
        <f>IF(ISNUMBER(SEARCH("نعم",BJ432)),MAX($BG$1:BG431)+1,0)</f>
        <v>0</v>
      </c>
      <c r="BH432" s="95" t="str">
        <f t="shared" si="52"/>
        <v/>
      </c>
      <c r="BI432" s="95" t="str">
        <f t="shared" si="53"/>
        <v/>
      </c>
      <c r="BJ432" s="95" t="str">
        <f>IF(COUNTIF( BH$2:BH432, BH432 )=1,"نعم","كلا")</f>
        <v>كلا</v>
      </c>
      <c r="BL432" s="91"/>
    </row>
    <row r="433" spans="2:64">
      <c r="B433" s="91" t="str">
        <f t="shared" si="48"/>
        <v/>
      </c>
      <c r="D433" s="91" t="str">
        <f t="shared" si="49"/>
        <v/>
      </c>
      <c r="F433" s="91" t="str">
        <f t="shared" si="50"/>
        <v/>
      </c>
      <c r="H433" s="91" t="str">
        <f t="shared" si="51"/>
        <v/>
      </c>
      <c r="I433" s="92"/>
      <c r="J433" s="114" t="str">
        <f t="shared" si="47"/>
        <v/>
      </c>
      <c r="L433" s="91">
        <f>المعلمون!F435</f>
        <v>0</v>
      </c>
      <c r="M433" s="91">
        <f>المعلمون!AZ435</f>
        <v>0</v>
      </c>
      <c r="BE433" s="95" t="str">
        <f>IFERROR(VLOOKUP(ROWS(BE$2:$BE433),$BG$2:$BI$1001,3,0),"")</f>
        <v/>
      </c>
      <c r="BF433" s="95" t="str">
        <f>IFERROR(VLOOKUP(ROWS(BF$2:$BF433),$BG$2:$BI$1001,2,0),"")</f>
        <v/>
      </c>
      <c r="BG433" s="95">
        <f>IF(ISNUMBER(SEARCH("نعم",BJ433)),MAX($BG$1:BG432)+1,0)</f>
        <v>0</v>
      </c>
      <c r="BH433" s="95" t="str">
        <f t="shared" si="52"/>
        <v/>
      </c>
      <c r="BI433" s="95" t="str">
        <f t="shared" si="53"/>
        <v/>
      </c>
      <c r="BJ433" s="95" t="str">
        <f>IF(COUNTIF( BH$2:BH433, BH433 )=1,"نعم","كلا")</f>
        <v>كلا</v>
      </c>
      <c r="BL433" s="91"/>
    </row>
    <row r="434" spans="2:64">
      <c r="B434" s="91" t="str">
        <f t="shared" si="48"/>
        <v/>
      </c>
      <c r="D434" s="91" t="str">
        <f t="shared" si="49"/>
        <v/>
      </c>
      <c r="F434" s="91" t="str">
        <f t="shared" si="50"/>
        <v/>
      </c>
      <c r="H434" s="91" t="str">
        <f t="shared" si="51"/>
        <v/>
      </c>
      <c r="I434" s="92"/>
      <c r="J434" s="114" t="str">
        <f t="shared" si="47"/>
        <v/>
      </c>
      <c r="L434" s="91">
        <f>المعلمون!F436</f>
        <v>0</v>
      </c>
      <c r="M434" s="91">
        <f>المعلمون!AZ436</f>
        <v>0</v>
      </c>
      <c r="BE434" s="95" t="str">
        <f>IFERROR(VLOOKUP(ROWS(BE$2:$BE434),$BG$2:$BI$1001,3,0),"")</f>
        <v/>
      </c>
      <c r="BF434" s="95" t="str">
        <f>IFERROR(VLOOKUP(ROWS(BF$2:$BF434),$BG$2:$BI$1001,2,0),"")</f>
        <v/>
      </c>
      <c r="BG434" s="95">
        <f>IF(ISNUMBER(SEARCH("نعم",BJ434)),MAX($BG$1:BG433)+1,0)</f>
        <v>0</v>
      </c>
      <c r="BH434" s="95" t="str">
        <f t="shared" si="52"/>
        <v/>
      </c>
      <c r="BI434" s="95" t="str">
        <f t="shared" si="53"/>
        <v/>
      </c>
      <c r="BJ434" s="95" t="str">
        <f>IF(COUNTIF( BH$2:BH434, BH434 )=1,"نعم","كلا")</f>
        <v>كلا</v>
      </c>
      <c r="BL434" s="91"/>
    </row>
    <row r="435" spans="2:64">
      <c r="B435" s="91" t="str">
        <f t="shared" si="48"/>
        <v/>
      </c>
      <c r="D435" s="91" t="str">
        <f t="shared" si="49"/>
        <v/>
      </c>
      <c r="F435" s="91" t="str">
        <f t="shared" si="50"/>
        <v/>
      </c>
      <c r="H435" s="91" t="str">
        <f t="shared" si="51"/>
        <v/>
      </c>
      <c r="I435" s="92"/>
      <c r="J435" s="114" t="str">
        <f t="shared" si="47"/>
        <v/>
      </c>
      <c r="L435" s="91">
        <f>المعلمون!F437</f>
        <v>0</v>
      </c>
      <c r="M435" s="91">
        <f>المعلمون!AZ437</f>
        <v>0</v>
      </c>
      <c r="BE435" s="95" t="str">
        <f>IFERROR(VLOOKUP(ROWS(BE$2:$BE435),$BG$2:$BI$1001,3,0),"")</f>
        <v/>
      </c>
      <c r="BF435" s="95" t="str">
        <f>IFERROR(VLOOKUP(ROWS(BF$2:$BF435),$BG$2:$BI$1001,2,0),"")</f>
        <v/>
      </c>
      <c r="BG435" s="95">
        <f>IF(ISNUMBER(SEARCH("نعم",BJ435)),MAX($BG$1:BG434)+1,0)</f>
        <v>0</v>
      </c>
      <c r="BH435" s="95" t="str">
        <f t="shared" si="52"/>
        <v/>
      </c>
      <c r="BI435" s="95" t="str">
        <f t="shared" si="53"/>
        <v/>
      </c>
      <c r="BJ435" s="95" t="str">
        <f>IF(COUNTIF( BH$2:BH435, BH435 )=1,"نعم","كلا")</f>
        <v>كلا</v>
      </c>
      <c r="BL435" s="91"/>
    </row>
    <row r="436" spans="2:64">
      <c r="B436" s="91" t="str">
        <f t="shared" si="48"/>
        <v/>
      </c>
      <c r="D436" s="91" t="str">
        <f t="shared" si="49"/>
        <v/>
      </c>
      <c r="F436" s="91" t="str">
        <f t="shared" si="50"/>
        <v/>
      </c>
      <c r="H436" s="91" t="str">
        <f t="shared" si="51"/>
        <v/>
      </c>
      <c r="I436" s="92"/>
      <c r="J436" s="114" t="str">
        <f t="shared" si="47"/>
        <v/>
      </c>
      <c r="L436" s="91">
        <f>المعلمون!F438</f>
        <v>0</v>
      </c>
      <c r="M436" s="91">
        <f>المعلمون!AZ438</f>
        <v>0</v>
      </c>
      <c r="BE436" s="95" t="str">
        <f>IFERROR(VLOOKUP(ROWS(BE$2:$BE436),$BG$2:$BI$1001,3,0),"")</f>
        <v/>
      </c>
      <c r="BF436" s="95" t="str">
        <f>IFERROR(VLOOKUP(ROWS(BF$2:$BF436),$BG$2:$BI$1001,2,0),"")</f>
        <v/>
      </c>
      <c r="BG436" s="95">
        <f>IF(ISNUMBER(SEARCH("نعم",BJ436)),MAX($BG$1:BG435)+1,0)</f>
        <v>0</v>
      </c>
      <c r="BH436" s="95" t="str">
        <f t="shared" si="52"/>
        <v/>
      </c>
      <c r="BI436" s="95" t="str">
        <f t="shared" si="53"/>
        <v/>
      </c>
      <c r="BJ436" s="95" t="str">
        <f>IF(COUNTIF( BH$2:BH436, BH436 )=1,"نعم","كلا")</f>
        <v>كلا</v>
      </c>
      <c r="BL436" s="91"/>
    </row>
    <row r="437" spans="2:64">
      <c r="B437" s="91" t="str">
        <f t="shared" si="48"/>
        <v/>
      </c>
      <c r="D437" s="91" t="str">
        <f t="shared" si="49"/>
        <v/>
      </c>
      <c r="F437" s="91" t="str">
        <f t="shared" si="50"/>
        <v/>
      </c>
      <c r="H437" s="91" t="str">
        <f t="shared" si="51"/>
        <v/>
      </c>
      <c r="I437" s="92"/>
      <c r="J437" s="114" t="str">
        <f t="shared" ref="J437:J500" si="54">IFERROR(IF(OR(AND($G437="الفرنسية",$L437&lt;&gt;"نعم"),AND($G437="الانكليزية",$M437&lt;&gt;"نعم")),"هذه اللغة لا يتقنها المعلم",""),"")</f>
        <v/>
      </c>
      <c r="L437" s="91">
        <f>المعلمون!F439</f>
        <v>0</v>
      </c>
      <c r="M437" s="91">
        <f>المعلمون!AZ439</f>
        <v>0</v>
      </c>
      <c r="BE437" s="95" t="str">
        <f>IFERROR(VLOOKUP(ROWS(BE$2:$BE437),$BG$2:$BI$1001,3,0),"")</f>
        <v/>
      </c>
      <c r="BF437" s="95" t="str">
        <f>IFERROR(VLOOKUP(ROWS(BF$2:$BF437),$BG$2:$BI$1001,2,0),"")</f>
        <v/>
      </c>
      <c r="BG437" s="95">
        <f>IF(ISNUMBER(SEARCH("نعم",BJ437)),MAX($BG$1:BG436)+1,0)</f>
        <v>0</v>
      </c>
      <c r="BH437" s="95" t="str">
        <f t="shared" si="52"/>
        <v/>
      </c>
      <c r="BI437" s="95" t="str">
        <f t="shared" si="53"/>
        <v/>
      </c>
      <c r="BJ437" s="95" t="str">
        <f>IF(COUNTIF( BH$2:BH437, BH437 )=1,"نعم","كلا")</f>
        <v>كلا</v>
      </c>
      <c r="BL437" s="91"/>
    </row>
    <row r="438" spans="2:64">
      <c r="B438" s="91" t="str">
        <f t="shared" si="48"/>
        <v/>
      </c>
      <c r="D438" s="91" t="str">
        <f t="shared" si="49"/>
        <v/>
      </c>
      <c r="F438" s="91" t="str">
        <f t="shared" si="50"/>
        <v/>
      </c>
      <c r="H438" s="91" t="str">
        <f t="shared" si="51"/>
        <v/>
      </c>
      <c r="I438" s="92"/>
      <c r="J438" s="114" t="str">
        <f t="shared" si="54"/>
        <v/>
      </c>
      <c r="L438" s="91">
        <f>المعلمون!F440</f>
        <v>0</v>
      </c>
      <c r="M438" s="91">
        <f>المعلمون!AZ440</f>
        <v>0</v>
      </c>
      <c r="BE438" s="95" t="str">
        <f>IFERROR(VLOOKUP(ROWS(BE$2:$BE438),$BG$2:$BI$1001,3,0),"")</f>
        <v/>
      </c>
      <c r="BF438" s="95" t="str">
        <f>IFERROR(VLOOKUP(ROWS(BF$2:$BF438),$BG$2:$BI$1001,2,0),"")</f>
        <v/>
      </c>
      <c r="BG438" s="95">
        <f>IF(ISNUMBER(SEARCH("نعم",BJ438)),MAX($BG$1:BG437)+1,0)</f>
        <v>0</v>
      </c>
      <c r="BH438" s="95" t="str">
        <f t="shared" si="52"/>
        <v/>
      </c>
      <c r="BI438" s="95" t="str">
        <f t="shared" si="53"/>
        <v/>
      </c>
      <c r="BJ438" s="95" t="str">
        <f>IF(COUNTIF( BH$2:BH438, BH438 )=1,"نعم","كلا")</f>
        <v>كلا</v>
      </c>
      <c r="BL438" s="91"/>
    </row>
    <row r="439" spans="2:64">
      <c r="B439" s="91" t="str">
        <f t="shared" si="48"/>
        <v/>
      </c>
      <c r="D439" s="91" t="str">
        <f t="shared" si="49"/>
        <v/>
      </c>
      <c r="F439" s="91" t="str">
        <f t="shared" si="50"/>
        <v/>
      </c>
      <c r="H439" s="91" t="str">
        <f t="shared" si="51"/>
        <v/>
      </c>
      <c r="I439" s="92"/>
      <c r="J439" s="114" t="str">
        <f t="shared" si="54"/>
        <v/>
      </c>
      <c r="L439" s="91">
        <f>المعلمون!F441</f>
        <v>0</v>
      </c>
      <c r="M439" s="91">
        <f>المعلمون!AZ441</f>
        <v>0</v>
      </c>
      <c r="BE439" s="95" t="str">
        <f>IFERROR(VLOOKUP(ROWS(BE$2:$BE439),$BG$2:$BI$1001,3,0),"")</f>
        <v/>
      </c>
      <c r="BF439" s="95" t="str">
        <f>IFERROR(VLOOKUP(ROWS(BF$2:$BF439),$BG$2:$BI$1001,2,0),"")</f>
        <v/>
      </c>
      <c r="BG439" s="95">
        <f>IF(ISNUMBER(SEARCH("نعم",BJ439)),MAX($BG$1:BG438)+1,0)</f>
        <v>0</v>
      </c>
      <c r="BH439" s="95" t="str">
        <f t="shared" si="52"/>
        <v/>
      </c>
      <c r="BI439" s="95" t="str">
        <f t="shared" si="53"/>
        <v/>
      </c>
      <c r="BJ439" s="95" t="str">
        <f>IF(COUNTIF( BH$2:BH439, BH439 )=1,"نعم","كلا")</f>
        <v>كلا</v>
      </c>
      <c r="BL439" s="91"/>
    </row>
    <row r="440" spans="2:64">
      <c r="B440" s="91" t="str">
        <f t="shared" si="48"/>
        <v/>
      </c>
      <c r="D440" s="91" t="str">
        <f t="shared" si="49"/>
        <v/>
      </c>
      <c r="F440" s="91" t="str">
        <f t="shared" si="50"/>
        <v/>
      </c>
      <c r="H440" s="91" t="str">
        <f t="shared" si="51"/>
        <v/>
      </c>
      <c r="I440" s="92"/>
      <c r="J440" s="114" t="str">
        <f t="shared" si="54"/>
        <v/>
      </c>
      <c r="L440" s="91">
        <f>المعلمون!F442</f>
        <v>0</v>
      </c>
      <c r="M440" s="91">
        <f>المعلمون!AZ442</f>
        <v>0</v>
      </c>
      <c r="BE440" s="95" t="str">
        <f>IFERROR(VLOOKUP(ROWS(BE$2:$BE440),$BG$2:$BI$1001,3,0),"")</f>
        <v/>
      </c>
      <c r="BF440" s="95" t="str">
        <f>IFERROR(VLOOKUP(ROWS(BF$2:$BF440),$BG$2:$BI$1001,2,0),"")</f>
        <v/>
      </c>
      <c r="BG440" s="95">
        <f>IF(ISNUMBER(SEARCH("نعم",BJ440)),MAX($BG$1:BG439)+1,0)</f>
        <v>0</v>
      </c>
      <c r="BH440" s="95" t="str">
        <f t="shared" si="52"/>
        <v/>
      </c>
      <c r="BI440" s="95" t="str">
        <f t="shared" si="53"/>
        <v/>
      </c>
      <c r="BJ440" s="95" t="str">
        <f>IF(COUNTIF( BH$2:BH440, BH440 )=1,"نعم","كلا")</f>
        <v>كلا</v>
      </c>
      <c r="BL440" s="91"/>
    </row>
    <row r="441" spans="2:64">
      <c r="B441" s="91" t="str">
        <f t="shared" si="48"/>
        <v/>
      </c>
      <c r="D441" s="91" t="str">
        <f t="shared" si="49"/>
        <v/>
      </c>
      <c r="F441" s="91" t="str">
        <f t="shared" si="50"/>
        <v/>
      </c>
      <c r="H441" s="91" t="str">
        <f t="shared" si="51"/>
        <v/>
      </c>
      <c r="I441" s="92"/>
      <c r="J441" s="114" t="str">
        <f t="shared" si="54"/>
        <v/>
      </c>
      <c r="L441" s="91">
        <f>المعلمون!F443</f>
        <v>0</v>
      </c>
      <c r="M441" s="91">
        <f>المعلمون!AZ443</f>
        <v>0</v>
      </c>
      <c r="BE441" s="95" t="str">
        <f>IFERROR(VLOOKUP(ROWS(BE$2:$BE441),$BG$2:$BI$1001,3,0),"")</f>
        <v/>
      </c>
      <c r="BF441" s="95" t="str">
        <f>IFERROR(VLOOKUP(ROWS(BF$2:$BF441),$BG$2:$BI$1001,2,0),"")</f>
        <v/>
      </c>
      <c r="BG441" s="95">
        <f>IF(ISNUMBER(SEARCH("نعم",BJ441)),MAX($BG$1:BG440)+1,0)</f>
        <v>0</v>
      </c>
      <c r="BH441" s="95" t="str">
        <f t="shared" si="52"/>
        <v/>
      </c>
      <c r="BI441" s="95" t="str">
        <f t="shared" si="53"/>
        <v/>
      </c>
      <c r="BJ441" s="95" t="str">
        <f>IF(COUNTIF( BH$2:BH441, BH441 )=1,"نعم","كلا")</f>
        <v>كلا</v>
      </c>
      <c r="BL441" s="91"/>
    </row>
    <row r="442" spans="2:64">
      <c r="B442" s="91" t="str">
        <f t="shared" si="48"/>
        <v/>
      </c>
      <c r="D442" s="91" t="str">
        <f t="shared" si="49"/>
        <v/>
      </c>
      <c r="F442" s="91" t="str">
        <f t="shared" si="50"/>
        <v/>
      </c>
      <c r="H442" s="91" t="str">
        <f t="shared" si="51"/>
        <v/>
      </c>
      <c r="I442" s="92"/>
      <c r="J442" s="114" t="str">
        <f t="shared" si="54"/>
        <v/>
      </c>
      <c r="L442" s="91">
        <f>المعلمون!F444</f>
        <v>0</v>
      </c>
      <c r="M442" s="91">
        <f>المعلمون!AZ444</f>
        <v>0</v>
      </c>
      <c r="BE442" s="95" t="str">
        <f>IFERROR(VLOOKUP(ROWS(BE$2:$BE442),$BG$2:$BI$1001,3,0),"")</f>
        <v/>
      </c>
      <c r="BF442" s="95" t="str">
        <f>IFERROR(VLOOKUP(ROWS(BF$2:$BF442),$BG$2:$BI$1001,2,0),"")</f>
        <v/>
      </c>
      <c r="BG442" s="95">
        <f>IF(ISNUMBER(SEARCH("نعم",BJ442)),MAX($BG$1:BG441)+1,0)</f>
        <v>0</v>
      </c>
      <c r="BH442" s="95" t="str">
        <f t="shared" si="52"/>
        <v/>
      </c>
      <c r="BI442" s="95" t="str">
        <f t="shared" si="53"/>
        <v/>
      </c>
      <c r="BJ442" s="95" t="str">
        <f>IF(COUNTIF( BH$2:BH442, BH442 )=1,"نعم","كلا")</f>
        <v>كلا</v>
      </c>
      <c r="BL442" s="91"/>
    </row>
    <row r="443" spans="2:64">
      <c r="B443" s="91" t="str">
        <f t="shared" si="48"/>
        <v/>
      </c>
      <c r="D443" s="91" t="str">
        <f t="shared" si="49"/>
        <v/>
      </c>
      <c r="F443" s="91" t="str">
        <f t="shared" si="50"/>
        <v/>
      </c>
      <c r="H443" s="91" t="str">
        <f t="shared" si="51"/>
        <v/>
      </c>
      <c r="I443" s="92"/>
      <c r="J443" s="114" t="str">
        <f t="shared" si="54"/>
        <v/>
      </c>
      <c r="L443" s="91">
        <f>المعلمون!F445</f>
        <v>0</v>
      </c>
      <c r="M443" s="91">
        <f>المعلمون!AZ445</f>
        <v>0</v>
      </c>
      <c r="BE443" s="95" t="str">
        <f>IFERROR(VLOOKUP(ROWS(BE$2:$BE443),$BG$2:$BI$1001,3,0),"")</f>
        <v/>
      </c>
      <c r="BF443" s="95" t="str">
        <f>IFERROR(VLOOKUP(ROWS(BF$2:$BF443),$BG$2:$BI$1001,2,0),"")</f>
        <v/>
      </c>
      <c r="BG443" s="95">
        <f>IF(ISNUMBER(SEARCH("نعم",BJ443)),MAX($BG$1:BG442)+1,0)</f>
        <v>0</v>
      </c>
      <c r="BH443" s="95" t="str">
        <f t="shared" si="52"/>
        <v/>
      </c>
      <c r="BI443" s="95" t="str">
        <f t="shared" si="53"/>
        <v/>
      </c>
      <c r="BJ443" s="95" t="str">
        <f>IF(COUNTIF( BH$2:BH443, BH443 )=1,"نعم","كلا")</f>
        <v>كلا</v>
      </c>
      <c r="BL443" s="91"/>
    </row>
    <row r="444" spans="2:64">
      <c r="B444" s="91" t="str">
        <f t="shared" si="48"/>
        <v/>
      </c>
      <c r="D444" s="91" t="str">
        <f t="shared" si="49"/>
        <v/>
      </c>
      <c r="F444" s="91" t="str">
        <f t="shared" si="50"/>
        <v/>
      </c>
      <c r="H444" s="91" t="str">
        <f t="shared" si="51"/>
        <v/>
      </c>
      <c r="I444" s="92"/>
      <c r="J444" s="114" t="str">
        <f t="shared" si="54"/>
        <v/>
      </c>
      <c r="L444" s="91">
        <f>المعلمون!F446</f>
        <v>0</v>
      </c>
      <c r="M444" s="91">
        <f>المعلمون!AZ446</f>
        <v>0</v>
      </c>
      <c r="BE444" s="95" t="str">
        <f>IFERROR(VLOOKUP(ROWS(BE$2:$BE444),$BG$2:$BI$1001,3,0),"")</f>
        <v/>
      </c>
      <c r="BF444" s="95" t="str">
        <f>IFERROR(VLOOKUP(ROWS(BF$2:$BF444),$BG$2:$BI$1001,2,0),"")</f>
        <v/>
      </c>
      <c r="BG444" s="95">
        <f>IF(ISNUMBER(SEARCH("نعم",BJ444)),MAX($BG$1:BG443)+1,0)</f>
        <v>0</v>
      </c>
      <c r="BH444" s="95" t="str">
        <f t="shared" si="52"/>
        <v/>
      </c>
      <c r="BI444" s="95" t="str">
        <f t="shared" si="53"/>
        <v/>
      </c>
      <c r="BJ444" s="95" t="str">
        <f>IF(COUNTIF( BH$2:BH444, BH444 )=1,"نعم","كلا")</f>
        <v>كلا</v>
      </c>
      <c r="BL444" s="91"/>
    </row>
    <row r="445" spans="2:64">
      <c r="B445" s="91" t="str">
        <f t="shared" si="48"/>
        <v/>
      </c>
      <c r="D445" s="91" t="str">
        <f t="shared" si="49"/>
        <v/>
      </c>
      <c r="F445" s="91" t="str">
        <f t="shared" si="50"/>
        <v/>
      </c>
      <c r="H445" s="91" t="str">
        <f t="shared" si="51"/>
        <v/>
      </c>
      <c r="I445" s="92"/>
      <c r="J445" s="114" t="str">
        <f t="shared" si="54"/>
        <v/>
      </c>
      <c r="L445" s="91">
        <f>المعلمون!F447</f>
        <v>0</v>
      </c>
      <c r="M445" s="91">
        <f>المعلمون!AZ447</f>
        <v>0</v>
      </c>
      <c r="BE445" s="95" t="str">
        <f>IFERROR(VLOOKUP(ROWS(BE$2:$BE445),$BG$2:$BI$1001,3,0),"")</f>
        <v/>
      </c>
      <c r="BF445" s="95" t="str">
        <f>IFERROR(VLOOKUP(ROWS(BF$2:$BF445),$BG$2:$BI$1001,2,0),"")</f>
        <v/>
      </c>
      <c r="BG445" s="95">
        <f>IF(ISNUMBER(SEARCH("نعم",BJ445)),MAX($BG$1:BG444)+1,0)</f>
        <v>0</v>
      </c>
      <c r="BH445" s="95" t="str">
        <f t="shared" si="52"/>
        <v/>
      </c>
      <c r="BI445" s="95" t="str">
        <f t="shared" si="53"/>
        <v/>
      </c>
      <c r="BJ445" s="95" t="str">
        <f>IF(COUNTIF( BH$2:BH445, BH445 )=1,"نعم","كلا")</f>
        <v>كلا</v>
      </c>
      <c r="BL445" s="91"/>
    </row>
    <row r="446" spans="2:64">
      <c r="B446" s="91" t="str">
        <f t="shared" si="48"/>
        <v/>
      </c>
      <c r="D446" s="91" t="str">
        <f t="shared" si="49"/>
        <v/>
      </c>
      <c r="F446" s="91" t="str">
        <f t="shared" si="50"/>
        <v/>
      </c>
      <c r="H446" s="91" t="str">
        <f t="shared" si="51"/>
        <v/>
      </c>
      <c r="I446" s="92"/>
      <c r="J446" s="114" t="str">
        <f t="shared" si="54"/>
        <v/>
      </c>
      <c r="L446" s="91">
        <f>المعلمون!F448</f>
        <v>0</v>
      </c>
      <c r="M446" s="91">
        <f>المعلمون!AZ448</f>
        <v>0</v>
      </c>
      <c r="BE446" s="95" t="str">
        <f>IFERROR(VLOOKUP(ROWS(BE$2:$BE446),$BG$2:$BI$1001,3,0),"")</f>
        <v/>
      </c>
      <c r="BF446" s="95" t="str">
        <f>IFERROR(VLOOKUP(ROWS(BF$2:$BF446),$BG$2:$BI$1001,2,0),"")</f>
        <v/>
      </c>
      <c r="BG446" s="95">
        <f>IF(ISNUMBER(SEARCH("نعم",BJ446)),MAX($BG$1:BG445)+1,0)</f>
        <v>0</v>
      </c>
      <c r="BH446" s="95" t="str">
        <f t="shared" si="52"/>
        <v/>
      </c>
      <c r="BI446" s="95" t="str">
        <f t="shared" si="53"/>
        <v/>
      </c>
      <c r="BJ446" s="95" t="str">
        <f>IF(COUNTIF( BH$2:BH446, BH446 )=1,"نعم","كلا")</f>
        <v>كلا</v>
      </c>
      <c r="BL446" s="91"/>
    </row>
    <row r="447" spans="2:64">
      <c r="B447" s="91" t="str">
        <f t="shared" si="48"/>
        <v/>
      </c>
      <c r="D447" s="91" t="str">
        <f t="shared" si="49"/>
        <v/>
      </c>
      <c r="F447" s="91" t="str">
        <f t="shared" si="50"/>
        <v/>
      </c>
      <c r="H447" s="91" t="str">
        <f t="shared" si="51"/>
        <v/>
      </c>
      <c r="I447" s="92"/>
      <c r="J447" s="114" t="str">
        <f t="shared" si="54"/>
        <v/>
      </c>
      <c r="L447" s="91">
        <f>المعلمون!F449</f>
        <v>0</v>
      </c>
      <c r="M447" s="91">
        <f>المعلمون!AZ449</f>
        <v>0</v>
      </c>
      <c r="BE447" s="95" t="str">
        <f>IFERROR(VLOOKUP(ROWS(BE$2:$BE447),$BG$2:$BI$1001,3,0),"")</f>
        <v/>
      </c>
      <c r="BF447" s="95" t="str">
        <f>IFERROR(VLOOKUP(ROWS(BF$2:$BF447),$BG$2:$BI$1001,2,0),"")</f>
        <v/>
      </c>
      <c r="BG447" s="95">
        <f>IF(ISNUMBER(SEARCH("نعم",BJ447)),MAX($BG$1:BG446)+1,0)</f>
        <v>0</v>
      </c>
      <c r="BH447" s="95" t="str">
        <f t="shared" si="52"/>
        <v/>
      </c>
      <c r="BI447" s="95" t="str">
        <f t="shared" si="53"/>
        <v/>
      </c>
      <c r="BJ447" s="95" t="str">
        <f>IF(COUNTIF( BH$2:BH447, BH447 )=1,"نعم","كلا")</f>
        <v>كلا</v>
      </c>
      <c r="BL447" s="91"/>
    </row>
    <row r="448" spans="2:64">
      <c r="B448" s="91" t="str">
        <f t="shared" si="48"/>
        <v/>
      </c>
      <c r="D448" s="91" t="str">
        <f t="shared" si="49"/>
        <v/>
      </c>
      <c r="F448" s="91" t="str">
        <f t="shared" si="50"/>
        <v/>
      </c>
      <c r="H448" s="91" t="str">
        <f t="shared" si="51"/>
        <v/>
      </c>
      <c r="I448" s="92"/>
      <c r="J448" s="114" t="str">
        <f t="shared" si="54"/>
        <v/>
      </c>
      <c r="L448" s="91">
        <f>المعلمون!F450</f>
        <v>0</v>
      </c>
      <c r="M448" s="91">
        <f>المعلمون!AZ450</f>
        <v>0</v>
      </c>
      <c r="BE448" s="95" t="str">
        <f>IFERROR(VLOOKUP(ROWS(BE$2:$BE448),$BG$2:$BI$1001,3,0),"")</f>
        <v/>
      </c>
      <c r="BF448" s="95" t="str">
        <f>IFERROR(VLOOKUP(ROWS(BF$2:$BF448),$BG$2:$BI$1001,2,0),"")</f>
        <v/>
      </c>
      <c r="BG448" s="95">
        <f>IF(ISNUMBER(SEARCH("نعم",BJ448)),MAX($BG$1:BG447)+1,0)</f>
        <v>0</v>
      </c>
      <c r="BH448" s="95" t="str">
        <f t="shared" si="52"/>
        <v/>
      </c>
      <c r="BI448" s="95" t="str">
        <f t="shared" si="53"/>
        <v/>
      </c>
      <c r="BJ448" s="95" t="str">
        <f>IF(COUNTIF( BH$2:BH448, BH448 )=1,"نعم","كلا")</f>
        <v>كلا</v>
      </c>
      <c r="BL448" s="91"/>
    </row>
    <row r="449" spans="2:64">
      <c r="B449" s="91" t="str">
        <f t="shared" si="48"/>
        <v/>
      </c>
      <c r="D449" s="91" t="str">
        <f t="shared" si="49"/>
        <v/>
      </c>
      <c r="F449" s="91" t="str">
        <f t="shared" si="50"/>
        <v/>
      </c>
      <c r="H449" s="91" t="str">
        <f t="shared" si="51"/>
        <v/>
      </c>
      <c r="I449" s="92"/>
      <c r="J449" s="114" t="str">
        <f t="shared" si="54"/>
        <v/>
      </c>
      <c r="L449" s="91">
        <f>المعلمون!F451</f>
        <v>0</v>
      </c>
      <c r="M449" s="91">
        <f>المعلمون!AZ451</f>
        <v>0</v>
      </c>
      <c r="BE449" s="95" t="str">
        <f>IFERROR(VLOOKUP(ROWS(BE$2:$BE449),$BG$2:$BI$1001,3,0),"")</f>
        <v/>
      </c>
      <c r="BF449" s="95" t="str">
        <f>IFERROR(VLOOKUP(ROWS(BF$2:$BF449),$BG$2:$BI$1001,2,0),"")</f>
        <v/>
      </c>
      <c r="BG449" s="95">
        <f>IF(ISNUMBER(SEARCH("نعم",BJ449)),MAX($BG$1:BG448)+1,0)</f>
        <v>0</v>
      </c>
      <c r="BH449" s="95" t="str">
        <f t="shared" si="52"/>
        <v/>
      </c>
      <c r="BI449" s="95" t="str">
        <f t="shared" si="53"/>
        <v/>
      </c>
      <c r="BJ449" s="95" t="str">
        <f>IF(COUNTIF( BH$2:BH449, BH449 )=1,"نعم","كلا")</f>
        <v>كلا</v>
      </c>
      <c r="BL449" s="91"/>
    </row>
    <row r="450" spans="2:64">
      <c r="B450" s="91" t="str">
        <f t="shared" ref="B450:B513" si="55">IFERROR(VLOOKUP(A450,PROF_NAMES_CODE,2,FALSE),"")</f>
        <v/>
      </c>
      <c r="D450" s="91" t="str">
        <f t="shared" ref="D450:D513" si="56">IFERROR(VLOOKUP(C450,PARAM_CLASSES,2,FALSE),"")</f>
        <v/>
      </c>
      <c r="F450" s="91" t="str">
        <f t="shared" ref="F450:F513" si="57">IFERROR(VLOOKUP(E450,PARAM_MATIERE,2,FALSE),"")</f>
        <v/>
      </c>
      <c r="H450" s="91" t="str">
        <f t="shared" ref="H450:H513" si="58">IFERROR(VLOOKUP(G450,PARAM_LANGUE,2,FALSE),"")</f>
        <v/>
      </c>
      <c r="I450" s="92"/>
      <c r="J450" s="114" t="str">
        <f t="shared" si="54"/>
        <v/>
      </c>
      <c r="L450" s="91">
        <f>المعلمون!F452</f>
        <v>0</v>
      </c>
      <c r="M450" s="91">
        <f>المعلمون!AZ452</f>
        <v>0</v>
      </c>
      <c r="BE450" s="95" t="str">
        <f>IFERROR(VLOOKUP(ROWS(BE$2:$BE450),$BG$2:$BI$1001,3,0),"")</f>
        <v/>
      </c>
      <c r="BF450" s="95" t="str">
        <f>IFERROR(VLOOKUP(ROWS(BF$2:$BF450),$BG$2:$BI$1001,2,0),"")</f>
        <v/>
      </c>
      <c r="BG450" s="95">
        <f>IF(ISNUMBER(SEARCH("نعم",BJ450)),MAX($BG$1:BG449)+1,0)</f>
        <v>0</v>
      </c>
      <c r="BH450" s="95" t="str">
        <f t="shared" si="52"/>
        <v/>
      </c>
      <c r="BI450" s="95" t="str">
        <f t="shared" si="53"/>
        <v/>
      </c>
      <c r="BJ450" s="95" t="str">
        <f>IF(COUNTIF( BH$2:BH450, BH450 )=1,"نعم","كلا")</f>
        <v>كلا</v>
      </c>
      <c r="BL450" s="91"/>
    </row>
    <row r="451" spans="2:64">
      <c r="B451" s="91" t="str">
        <f t="shared" si="55"/>
        <v/>
      </c>
      <c r="D451" s="91" t="str">
        <f t="shared" si="56"/>
        <v/>
      </c>
      <c r="F451" s="91" t="str">
        <f t="shared" si="57"/>
        <v/>
      </c>
      <c r="H451" s="91" t="str">
        <f t="shared" si="58"/>
        <v/>
      </c>
      <c r="I451" s="92"/>
      <c r="J451" s="114" t="str">
        <f t="shared" si="54"/>
        <v/>
      </c>
      <c r="L451" s="91">
        <f>المعلمون!F453</f>
        <v>0</v>
      </c>
      <c r="M451" s="91">
        <f>المعلمون!AZ453</f>
        <v>0</v>
      </c>
      <c r="BE451" s="95" t="str">
        <f>IFERROR(VLOOKUP(ROWS(BE$2:$BE451),$BG$2:$BI$1001,3,0),"")</f>
        <v/>
      </c>
      <c r="BF451" s="95" t="str">
        <f>IFERROR(VLOOKUP(ROWS(BF$2:$BF451),$BG$2:$BI$1001,2,0),"")</f>
        <v/>
      </c>
      <c r="BG451" s="95">
        <f>IF(ISNUMBER(SEARCH("نعم",BJ451)),MAX($BG$1:BG450)+1,0)</f>
        <v>0</v>
      </c>
      <c r="BH451" s="95" t="str">
        <f t="shared" ref="BH451:BH514" si="59">IF(C451=0,"",C451)</f>
        <v/>
      </c>
      <c r="BI451" s="95" t="str">
        <f t="shared" ref="BI451:BI514" si="60">D451</f>
        <v/>
      </c>
      <c r="BJ451" s="95" t="str">
        <f>IF(COUNTIF( BH$2:BH451, BH451 )=1,"نعم","كلا")</f>
        <v>كلا</v>
      </c>
      <c r="BL451" s="91"/>
    </row>
    <row r="452" spans="2:64">
      <c r="B452" s="91" t="str">
        <f t="shared" si="55"/>
        <v/>
      </c>
      <c r="D452" s="91" t="str">
        <f t="shared" si="56"/>
        <v/>
      </c>
      <c r="F452" s="91" t="str">
        <f t="shared" si="57"/>
        <v/>
      </c>
      <c r="H452" s="91" t="str">
        <f t="shared" si="58"/>
        <v/>
      </c>
      <c r="I452" s="92"/>
      <c r="J452" s="114" t="str">
        <f t="shared" si="54"/>
        <v/>
      </c>
      <c r="L452" s="91">
        <f>المعلمون!F454</f>
        <v>0</v>
      </c>
      <c r="M452" s="91">
        <f>المعلمون!AZ454</f>
        <v>0</v>
      </c>
      <c r="BE452" s="95" t="str">
        <f>IFERROR(VLOOKUP(ROWS(BE$2:$BE452),$BG$2:$BI$1001,3,0),"")</f>
        <v/>
      </c>
      <c r="BF452" s="95" t="str">
        <f>IFERROR(VLOOKUP(ROWS(BF$2:$BF452),$BG$2:$BI$1001,2,0),"")</f>
        <v/>
      </c>
      <c r="BG452" s="95">
        <f>IF(ISNUMBER(SEARCH("نعم",BJ452)),MAX($BG$1:BG451)+1,0)</f>
        <v>0</v>
      </c>
      <c r="BH452" s="95" t="str">
        <f t="shared" si="59"/>
        <v/>
      </c>
      <c r="BI452" s="95" t="str">
        <f t="shared" si="60"/>
        <v/>
      </c>
      <c r="BJ452" s="95" t="str">
        <f>IF(COUNTIF( BH$2:BH452, BH452 )=1,"نعم","كلا")</f>
        <v>كلا</v>
      </c>
      <c r="BL452" s="91"/>
    </row>
    <row r="453" spans="2:64">
      <c r="B453" s="91" t="str">
        <f t="shared" si="55"/>
        <v/>
      </c>
      <c r="D453" s="91" t="str">
        <f t="shared" si="56"/>
        <v/>
      </c>
      <c r="F453" s="91" t="str">
        <f t="shared" si="57"/>
        <v/>
      </c>
      <c r="H453" s="91" t="str">
        <f t="shared" si="58"/>
        <v/>
      </c>
      <c r="I453" s="92"/>
      <c r="J453" s="114" t="str">
        <f t="shared" si="54"/>
        <v/>
      </c>
      <c r="L453" s="91">
        <f>المعلمون!F455</f>
        <v>0</v>
      </c>
      <c r="M453" s="91">
        <f>المعلمون!AZ455</f>
        <v>0</v>
      </c>
      <c r="BE453" s="95" t="str">
        <f>IFERROR(VLOOKUP(ROWS(BE$2:$BE453),$BG$2:$BI$1001,3,0),"")</f>
        <v/>
      </c>
      <c r="BF453" s="95" t="str">
        <f>IFERROR(VLOOKUP(ROWS(BF$2:$BF453),$BG$2:$BI$1001,2,0),"")</f>
        <v/>
      </c>
      <c r="BG453" s="95">
        <f>IF(ISNUMBER(SEARCH("نعم",BJ453)),MAX($BG$1:BG452)+1,0)</f>
        <v>0</v>
      </c>
      <c r="BH453" s="95" t="str">
        <f t="shared" si="59"/>
        <v/>
      </c>
      <c r="BI453" s="95" t="str">
        <f t="shared" si="60"/>
        <v/>
      </c>
      <c r="BJ453" s="95" t="str">
        <f>IF(COUNTIF( BH$2:BH453, BH453 )=1,"نعم","كلا")</f>
        <v>كلا</v>
      </c>
      <c r="BL453" s="91"/>
    </row>
    <row r="454" spans="2:64">
      <c r="B454" s="91" t="str">
        <f t="shared" si="55"/>
        <v/>
      </c>
      <c r="D454" s="91" t="str">
        <f t="shared" si="56"/>
        <v/>
      </c>
      <c r="F454" s="91" t="str">
        <f t="shared" si="57"/>
        <v/>
      </c>
      <c r="H454" s="91" t="str">
        <f t="shared" si="58"/>
        <v/>
      </c>
      <c r="I454" s="92"/>
      <c r="J454" s="114" t="str">
        <f t="shared" si="54"/>
        <v/>
      </c>
      <c r="L454" s="91">
        <f>المعلمون!F456</f>
        <v>0</v>
      </c>
      <c r="M454" s="91">
        <f>المعلمون!AZ456</f>
        <v>0</v>
      </c>
      <c r="BE454" s="95" t="str">
        <f>IFERROR(VLOOKUP(ROWS(BE$2:$BE454),$BG$2:$BI$1001,3,0),"")</f>
        <v/>
      </c>
      <c r="BF454" s="95" t="str">
        <f>IFERROR(VLOOKUP(ROWS(BF$2:$BF454),$BG$2:$BI$1001,2,0),"")</f>
        <v/>
      </c>
      <c r="BG454" s="95">
        <f>IF(ISNUMBER(SEARCH("نعم",BJ454)),MAX($BG$1:BG453)+1,0)</f>
        <v>0</v>
      </c>
      <c r="BH454" s="95" t="str">
        <f t="shared" si="59"/>
        <v/>
      </c>
      <c r="BI454" s="95" t="str">
        <f t="shared" si="60"/>
        <v/>
      </c>
      <c r="BJ454" s="95" t="str">
        <f>IF(COUNTIF( BH$2:BH454, BH454 )=1,"نعم","كلا")</f>
        <v>كلا</v>
      </c>
      <c r="BL454" s="91"/>
    </row>
    <row r="455" spans="2:64">
      <c r="B455" s="91" t="str">
        <f t="shared" si="55"/>
        <v/>
      </c>
      <c r="D455" s="91" t="str">
        <f t="shared" si="56"/>
        <v/>
      </c>
      <c r="F455" s="91" t="str">
        <f t="shared" si="57"/>
        <v/>
      </c>
      <c r="H455" s="91" t="str">
        <f t="shared" si="58"/>
        <v/>
      </c>
      <c r="I455" s="92"/>
      <c r="J455" s="114" t="str">
        <f t="shared" si="54"/>
        <v/>
      </c>
      <c r="L455" s="91">
        <f>المعلمون!F457</f>
        <v>0</v>
      </c>
      <c r="M455" s="91">
        <f>المعلمون!AZ457</f>
        <v>0</v>
      </c>
      <c r="BE455" s="95" t="str">
        <f>IFERROR(VLOOKUP(ROWS(BE$2:$BE455),$BG$2:$BI$1001,3,0),"")</f>
        <v/>
      </c>
      <c r="BF455" s="95" t="str">
        <f>IFERROR(VLOOKUP(ROWS(BF$2:$BF455),$BG$2:$BI$1001,2,0),"")</f>
        <v/>
      </c>
      <c r="BG455" s="95">
        <f>IF(ISNUMBER(SEARCH("نعم",BJ455)),MAX($BG$1:BG454)+1,0)</f>
        <v>0</v>
      </c>
      <c r="BH455" s="95" t="str">
        <f t="shared" si="59"/>
        <v/>
      </c>
      <c r="BI455" s="95" t="str">
        <f t="shared" si="60"/>
        <v/>
      </c>
      <c r="BJ455" s="95" t="str">
        <f>IF(COUNTIF( BH$2:BH455, BH455 )=1,"نعم","كلا")</f>
        <v>كلا</v>
      </c>
      <c r="BL455" s="91"/>
    </row>
    <row r="456" spans="2:64">
      <c r="B456" s="91" t="str">
        <f t="shared" si="55"/>
        <v/>
      </c>
      <c r="D456" s="91" t="str">
        <f t="shared" si="56"/>
        <v/>
      </c>
      <c r="F456" s="91" t="str">
        <f t="shared" si="57"/>
        <v/>
      </c>
      <c r="H456" s="91" t="str">
        <f t="shared" si="58"/>
        <v/>
      </c>
      <c r="I456" s="92"/>
      <c r="J456" s="114" t="str">
        <f t="shared" si="54"/>
        <v/>
      </c>
      <c r="L456" s="91">
        <f>المعلمون!F458</f>
        <v>0</v>
      </c>
      <c r="M456" s="91">
        <f>المعلمون!AZ458</f>
        <v>0</v>
      </c>
      <c r="BE456" s="95" t="str">
        <f>IFERROR(VLOOKUP(ROWS(BE$2:$BE456),$BG$2:$BI$1001,3,0),"")</f>
        <v/>
      </c>
      <c r="BF456" s="95" t="str">
        <f>IFERROR(VLOOKUP(ROWS(BF$2:$BF456),$BG$2:$BI$1001,2,0),"")</f>
        <v/>
      </c>
      <c r="BG456" s="95">
        <f>IF(ISNUMBER(SEARCH("نعم",BJ456)),MAX($BG$1:BG455)+1,0)</f>
        <v>0</v>
      </c>
      <c r="BH456" s="95" t="str">
        <f t="shared" si="59"/>
        <v/>
      </c>
      <c r="BI456" s="95" t="str">
        <f t="shared" si="60"/>
        <v/>
      </c>
      <c r="BJ456" s="95" t="str">
        <f>IF(COUNTIF( BH$2:BH456, BH456 )=1,"نعم","كلا")</f>
        <v>كلا</v>
      </c>
      <c r="BL456" s="91"/>
    </row>
    <row r="457" spans="2:64">
      <c r="B457" s="91" t="str">
        <f t="shared" si="55"/>
        <v/>
      </c>
      <c r="D457" s="91" t="str">
        <f t="shared" si="56"/>
        <v/>
      </c>
      <c r="F457" s="91" t="str">
        <f t="shared" si="57"/>
        <v/>
      </c>
      <c r="H457" s="91" t="str">
        <f t="shared" si="58"/>
        <v/>
      </c>
      <c r="I457" s="92"/>
      <c r="J457" s="114" t="str">
        <f t="shared" si="54"/>
        <v/>
      </c>
      <c r="L457" s="91">
        <f>المعلمون!F459</f>
        <v>0</v>
      </c>
      <c r="M457" s="91">
        <f>المعلمون!AZ459</f>
        <v>0</v>
      </c>
      <c r="BE457" s="95" t="str">
        <f>IFERROR(VLOOKUP(ROWS(BE$2:$BE457),$BG$2:$BI$1001,3,0),"")</f>
        <v/>
      </c>
      <c r="BF457" s="95" t="str">
        <f>IFERROR(VLOOKUP(ROWS(BF$2:$BF457),$BG$2:$BI$1001,2,0),"")</f>
        <v/>
      </c>
      <c r="BG457" s="95">
        <f>IF(ISNUMBER(SEARCH("نعم",BJ457)),MAX($BG$1:BG456)+1,0)</f>
        <v>0</v>
      </c>
      <c r="BH457" s="95" t="str">
        <f t="shared" si="59"/>
        <v/>
      </c>
      <c r="BI457" s="95" t="str">
        <f t="shared" si="60"/>
        <v/>
      </c>
      <c r="BJ457" s="95" t="str">
        <f>IF(COUNTIF( BH$2:BH457, BH457 )=1,"نعم","كلا")</f>
        <v>كلا</v>
      </c>
      <c r="BL457" s="91"/>
    </row>
    <row r="458" spans="2:64">
      <c r="B458" s="91" t="str">
        <f t="shared" si="55"/>
        <v/>
      </c>
      <c r="D458" s="91" t="str">
        <f t="shared" si="56"/>
        <v/>
      </c>
      <c r="F458" s="91" t="str">
        <f t="shared" si="57"/>
        <v/>
      </c>
      <c r="H458" s="91" t="str">
        <f t="shared" si="58"/>
        <v/>
      </c>
      <c r="I458" s="92"/>
      <c r="J458" s="114" t="str">
        <f t="shared" si="54"/>
        <v/>
      </c>
      <c r="L458" s="91">
        <f>المعلمون!F460</f>
        <v>0</v>
      </c>
      <c r="M458" s="91">
        <f>المعلمون!AZ460</f>
        <v>0</v>
      </c>
      <c r="BE458" s="95" t="str">
        <f>IFERROR(VLOOKUP(ROWS(BE$2:$BE458),$BG$2:$BI$1001,3,0),"")</f>
        <v/>
      </c>
      <c r="BF458" s="95" t="str">
        <f>IFERROR(VLOOKUP(ROWS(BF$2:$BF458),$BG$2:$BI$1001,2,0),"")</f>
        <v/>
      </c>
      <c r="BG458" s="95">
        <f>IF(ISNUMBER(SEARCH("نعم",BJ458)),MAX($BG$1:BG457)+1,0)</f>
        <v>0</v>
      </c>
      <c r="BH458" s="95" t="str">
        <f t="shared" si="59"/>
        <v/>
      </c>
      <c r="BI458" s="95" t="str">
        <f t="shared" si="60"/>
        <v/>
      </c>
      <c r="BJ458" s="95" t="str">
        <f>IF(COUNTIF( BH$2:BH458, BH458 )=1,"نعم","كلا")</f>
        <v>كلا</v>
      </c>
      <c r="BL458" s="91"/>
    </row>
    <row r="459" spans="2:64">
      <c r="B459" s="91" t="str">
        <f t="shared" si="55"/>
        <v/>
      </c>
      <c r="D459" s="91" t="str">
        <f t="shared" si="56"/>
        <v/>
      </c>
      <c r="F459" s="91" t="str">
        <f t="shared" si="57"/>
        <v/>
      </c>
      <c r="H459" s="91" t="str">
        <f t="shared" si="58"/>
        <v/>
      </c>
      <c r="I459" s="92"/>
      <c r="J459" s="114" t="str">
        <f t="shared" si="54"/>
        <v/>
      </c>
      <c r="L459" s="91">
        <f>المعلمون!F461</f>
        <v>0</v>
      </c>
      <c r="M459" s="91">
        <f>المعلمون!AZ461</f>
        <v>0</v>
      </c>
      <c r="BE459" s="95" t="str">
        <f>IFERROR(VLOOKUP(ROWS(BE$2:$BE459),$BG$2:$BI$1001,3,0),"")</f>
        <v/>
      </c>
      <c r="BF459" s="95" t="str">
        <f>IFERROR(VLOOKUP(ROWS(BF$2:$BF459),$BG$2:$BI$1001,2,0),"")</f>
        <v/>
      </c>
      <c r="BG459" s="95">
        <f>IF(ISNUMBER(SEARCH("نعم",BJ459)),MAX($BG$1:BG458)+1,0)</f>
        <v>0</v>
      </c>
      <c r="BH459" s="95" t="str">
        <f t="shared" si="59"/>
        <v/>
      </c>
      <c r="BI459" s="95" t="str">
        <f t="shared" si="60"/>
        <v/>
      </c>
      <c r="BJ459" s="95" t="str">
        <f>IF(COUNTIF( BH$2:BH459, BH459 )=1,"نعم","كلا")</f>
        <v>كلا</v>
      </c>
      <c r="BL459" s="91"/>
    </row>
    <row r="460" spans="2:64">
      <c r="B460" s="91" t="str">
        <f t="shared" si="55"/>
        <v/>
      </c>
      <c r="D460" s="91" t="str">
        <f t="shared" si="56"/>
        <v/>
      </c>
      <c r="F460" s="91" t="str">
        <f t="shared" si="57"/>
        <v/>
      </c>
      <c r="H460" s="91" t="str">
        <f t="shared" si="58"/>
        <v/>
      </c>
      <c r="I460" s="92"/>
      <c r="J460" s="114" t="str">
        <f t="shared" si="54"/>
        <v/>
      </c>
      <c r="L460" s="91">
        <f>المعلمون!F462</f>
        <v>0</v>
      </c>
      <c r="M460" s="91">
        <f>المعلمون!AZ462</f>
        <v>0</v>
      </c>
      <c r="BE460" s="95" t="str">
        <f>IFERROR(VLOOKUP(ROWS(BE$2:$BE460),$BG$2:$BI$1001,3,0),"")</f>
        <v/>
      </c>
      <c r="BF460" s="95" t="str">
        <f>IFERROR(VLOOKUP(ROWS(BF$2:$BF460),$BG$2:$BI$1001,2,0),"")</f>
        <v/>
      </c>
      <c r="BG460" s="95">
        <f>IF(ISNUMBER(SEARCH("نعم",BJ460)),MAX($BG$1:BG459)+1,0)</f>
        <v>0</v>
      </c>
      <c r="BH460" s="95" t="str">
        <f t="shared" si="59"/>
        <v/>
      </c>
      <c r="BI460" s="95" t="str">
        <f t="shared" si="60"/>
        <v/>
      </c>
      <c r="BJ460" s="95" t="str">
        <f>IF(COUNTIF( BH$2:BH460, BH460 )=1,"نعم","كلا")</f>
        <v>كلا</v>
      </c>
      <c r="BL460" s="91"/>
    </row>
    <row r="461" spans="2:64">
      <c r="B461" s="91" t="str">
        <f t="shared" si="55"/>
        <v/>
      </c>
      <c r="D461" s="91" t="str">
        <f t="shared" si="56"/>
        <v/>
      </c>
      <c r="F461" s="91" t="str">
        <f t="shared" si="57"/>
        <v/>
      </c>
      <c r="H461" s="91" t="str">
        <f t="shared" si="58"/>
        <v/>
      </c>
      <c r="I461" s="92"/>
      <c r="J461" s="114" t="str">
        <f t="shared" si="54"/>
        <v/>
      </c>
      <c r="L461" s="91">
        <f>المعلمون!F463</f>
        <v>0</v>
      </c>
      <c r="M461" s="91">
        <f>المعلمون!AZ463</f>
        <v>0</v>
      </c>
      <c r="BE461" s="95" t="str">
        <f>IFERROR(VLOOKUP(ROWS(BE$2:$BE461),$BG$2:$BI$1001,3,0),"")</f>
        <v/>
      </c>
      <c r="BF461" s="95" t="str">
        <f>IFERROR(VLOOKUP(ROWS(BF$2:$BF461),$BG$2:$BI$1001,2,0),"")</f>
        <v/>
      </c>
      <c r="BG461" s="95">
        <f>IF(ISNUMBER(SEARCH("نعم",BJ461)),MAX($BG$1:BG460)+1,0)</f>
        <v>0</v>
      </c>
      <c r="BH461" s="95" t="str">
        <f t="shared" si="59"/>
        <v/>
      </c>
      <c r="BI461" s="95" t="str">
        <f t="shared" si="60"/>
        <v/>
      </c>
      <c r="BJ461" s="95" t="str">
        <f>IF(COUNTIF( BH$2:BH461, BH461 )=1,"نعم","كلا")</f>
        <v>كلا</v>
      </c>
      <c r="BL461" s="91"/>
    </row>
    <row r="462" spans="2:64">
      <c r="B462" s="91" t="str">
        <f t="shared" si="55"/>
        <v/>
      </c>
      <c r="D462" s="91" t="str">
        <f t="shared" si="56"/>
        <v/>
      </c>
      <c r="F462" s="91" t="str">
        <f t="shared" si="57"/>
        <v/>
      </c>
      <c r="H462" s="91" t="str">
        <f t="shared" si="58"/>
        <v/>
      </c>
      <c r="I462" s="92"/>
      <c r="J462" s="114" t="str">
        <f t="shared" si="54"/>
        <v/>
      </c>
      <c r="L462" s="91">
        <f>المعلمون!F464</f>
        <v>0</v>
      </c>
      <c r="M462" s="91">
        <f>المعلمون!AZ464</f>
        <v>0</v>
      </c>
      <c r="BE462" s="95" t="str">
        <f>IFERROR(VLOOKUP(ROWS(BE$2:$BE462),$BG$2:$BI$1001,3,0),"")</f>
        <v/>
      </c>
      <c r="BF462" s="95" t="str">
        <f>IFERROR(VLOOKUP(ROWS(BF$2:$BF462),$BG$2:$BI$1001,2,0),"")</f>
        <v/>
      </c>
      <c r="BG462" s="95">
        <f>IF(ISNUMBER(SEARCH("نعم",BJ462)),MAX($BG$1:BG461)+1,0)</f>
        <v>0</v>
      </c>
      <c r="BH462" s="95" t="str">
        <f t="shared" si="59"/>
        <v/>
      </c>
      <c r="BI462" s="95" t="str">
        <f t="shared" si="60"/>
        <v/>
      </c>
      <c r="BJ462" s="95" t="str">
        <f>IF(COUNTIF( BH$2:BH462, BH462 )=1,"نعم","كلا")</f>
        <v>كلا</v>
      </c>
      <c r="BL462" s="91"/>
    </row>
    <row r="463" spans="2:64">
      <c r="B463" s="91" t="str">
        <f t="shared" si="55"/>
        <v/>
      </c>
      <c r="D463" s="91" t="str">
        <f t="shared" si="56"/>
        <v/>
      </c>
      <c r="F463" s="91" t="str">
        <f t="shared" si="57"/>
        <v/>
      </c>
      <c r="H463" s="91" t="str">
        <f t="shared" si="58"/>
        <v/>
      </c>
      <c r="I463" s="92"/>
      <c r="J463" s="114" t="str">
        <f t="shared" si="54"/>
        <v/>
      </c>
      <c r="L463" s="91">
        <f>المعلمون!F465</f>
        <v>0</v>
      </c>
      <c r="M463" s="91">
        <f>المعلمون!AZ465</f>
        <v>0</v>
      </c>
      <c r="BE463" s="95" t="str">
        <f>IFERROR(VLOOKUP(ROWS(BE$2:$BE463),$BG$2:$BI$1001,3,0),"")</f>
        <v/>
      </c>
      <c r="BF463" s="95" t="str">
        <f>IFERROR(VLOOKUP(ROWS(BF$2:$BF463),$BG$2:$BI$1001,2,0),"")</f>
        <v/>
      </c>
      <c r="BG463" s="95">
        <f>IF(ISNUMBER(SEARCH("نعم",BJ463)),MAX($BG$1:BG462)+1,0)</f>
        <v>0</v>
      </c>
      <c r="BH463" s="95" t="str">
        <f t="shared" si="59"/>
        <v/>
      </c>
      <c r="BI463" s="95" t="str">
        <f t="shared" si="60"/>
        <v/>
      </c>
      <c r="BJ463" s="95" t="str">
        <f>IF(COUNTIF( BH$2:BH463, BH463 )=1,"نعم","كلا")</f>
        <v>كلا</v>
      </c>
      <c r="BL463" s="91"/>
    </row>
    <row r="464" spans="2:64">
      <c r="B464" s="91" t="str">
        <f t="shared" si="55"/>
        <v/>
      </c>
      <c r="D464" s="91" t="str">
        <f t="shared" si="56"/>
        <v/>
      </c>
      <c r="F464" s="91" t="str">
        <f t="shared" si="57"/>
        <v/>
      </c>
      <c r="H464" s="91" t="str">
        <f t="shared" si="58"/>
        <v/>
      </c>
      <c r="I464" s="92"/>
      <c r="J464" s="114" t="str">
        <f t="shared" si="54"/>
        <v/>
      </c>
      <c r="L464" s="91">
        <f>المعلمون!F466</f>
        <v>0</v>
      </c>
      <c r="M464" s="91">
        <f>المعلمون!AZ466</f>
        <v>0</v>
      </c>
      <c r="BE464" s="95" t="str">
        <f>IFERROR(VLOOKUP(ROWS(BE$2:$BE464),$BG$2:$BI$1001,3,0),"")</f>
        <v/>
      </c>
      <c r="BF464" s="95" t="str">
        <f>IFERROR(VLOOKUP(ROWS(BF$2:$BF464),$BG$2:$BI$1001,2,0),"")</f>
        <v/>
      </c>
      <c r="BG464" s="95">
        <f>IF(ISNUMBER(SEARCH("نعم",BJ464)),MAX($BG$1:BG463)+1,0)</f>
        <v>0</v>
      </c>
      <c r="BH464" s="95" t="str">
        <f t="shared" si="59"/>
        <v/>
      </c>
      <c r="BI464" s="95" t="str">
        <f t="shared" si="60"/>
        <v/>
      </c>
      <c r="BJ464" s="95" t="str">
        <f>IF(COUNTIF( BH$2:BH464, BH464 )=1,"نعم","كلا")</f>
        <v>كلا</v>
      </c>
      <c r="BL464" s="91"/>
    </row>
    <row r="465" spans="2:64">
      <c r="B465" s="91" t="str">
        <f t="shared" si="55"/>
        <v/>
      </c>
      <c r="D465" s="91" t="str">
        <f t="shared" si="56"/>
        <v/>
      </c>
      <c r="F465" s="91" t="str">
        <f t="shared" si="57"/>
        <v/>
      </c>
      <c r="H465" s="91" t="str">
        <f t="shared" si="58"/>
        <v/>
      </c>
      <c r="I465" s="92"/>
      <c r="J465" s="114" t="str">
        <f t="shared" si="54"/>
        <v/>
      </c>
      <c r="L465" s="91">
        <f>المعلمون!F467</f>
        <v>0</v>
      </c>
      <c r="M465" s="91">
        <f>المعلمون!AZ467</f>
        <v>0</v>
      </c>
      <c r="BE465" s="95" t="str">
        <f>IFERROR(VLOOKUP(ROWS(BE$2:$BE465),$BG$2:$BI$1001,3,0),"")</f>
        <v/>
      </c>
      <c r="BF465" s="95" t="str">
        <f>IFERROR(VLOOKUP(ROWS(BF$2:$BF465),$BG$2:$BI$1001,2,0),"")</f>
        <v/>
      </c>
      <c r="BG465" s="95">
        <f>IF(ISNUMBER(SEARCH("نعم",BJ465)),MAX($BG$1:BG464)+1,0)</f>
        <v>0</v>
      </c>
      <c r="BH465" s="95" t="str">
        <f t="shared" si="59"/>
        <v/>
      </c>
      <c r="BI465" s="95" t="str">
        <f t="shared" si="60"/>
        <v/>
      </c>
      <c r="BJ465" s="95" t="str">
        <f>IF(COUNTIF( BH$2:BH465, BH465 )=1,"نعم","كلا")</f>
        <v>كلا</v>
      </c>
      <c r="BL465" s="91"/>
    </row>
    <row r="466" spans="2:64">
      <c r="B466" s="91" t="str">
        <f t="shared" si="55"/>
        <v/>
      </c>
      <c r="D466" s="91" t="str">
        <f t="shared" si="56"/>
        <v/>
      </c>
      <c r="F466" s="91" t="str">
        <f t="shared" si="57"/>
        <v/>
      </c>
      <c r="H466" s="91" t="str">
        <f t="shared" si="58"/>
        <v/>
      </c>
      <c r="I466" s="92"/>
      <c r="J466" s="114" t="str">
        <f t="shared" si="54"/>
        <v/>
      </c>
      <c r="L466" s="91">
        <f>المعلمون!F468</f>
        <v>0</v>
      </c>
      <c r="M466" s="91">
        <f>المعلمون!AZ468</f>
        <v>0</v>
      </c>
      <c r="BE466" s="95" t="str">
        <f>IFERROR(VLOOKUP(ROWS(BE$2:$BE466),$BG$2:$BI$1001,3,0),"")</f>
        <v/>
      </c>
      <c r="BF466" s="95" t="str">
        <f>IFERROR(VLOOKUP(ROWS(BF$2:$BF466),$BG$2:$BI$1001,2,0),"")</f>
        <v/>
      </c>
      <c r="BG466" s="95">
        <f>IF(ISNUMBER(SEARCH("نعم",BJ466)),MAX($BG$1:BG465)+1,0)</f>
        <v>0</v>
      </c>
      <c r="BH466" s="95" t="str">
        <f t="shared" si="59"/>
        <v/>
      </c>
      <c r="BI466" s="95" t="str">
        <f t="shared" si="60"/>
        <v/>
      </c>
      <c r="BJ466" s="95" t="str">
        <f>IF(COUNTIF( BH$2:BH466, BH466 )=1,"نعم","كلا")</f>
        <v>كلا</v>
      </c>
      <c r="BL466" s="91"/>
    </row>
    <row r="467" spans="2:64">
      <c r="B467" s="91" t="str">
        <f t="shared" si="55"/>
        <v/>
      </c>
      <c r="D467" s="91" t="str">
        <f t="shared" si="56"/>
        <v/>
      </c>
      <c r="F467" s="91" t="str">
        <f t="shared" si="57"/>
        <v/>
      </c>
      <c r="H467" s="91" t="str">
        <f t="shared" si="58"/>
        <v/>
      </c>
      <c r="I467" s="92"/>
      <c r="J467" s="114" t="str">
        <f t="shared" si="54"/>
        <v/>
      </c>
      <c r="L467" s="91">
        <f>المعلمون!F469</f>
        <v>0</v>
      </c>
      <c r="M467" s="91">
        <f>المعلمون!AZ469</f>
        <v>0</v>
      </c>
      <c r="BE467" s="95" t="str">
        <f>IFERROR(VLOOKUP(ROWS(BE$2:$BE467),$BG$2:$BI$1001,3,0),"")</f>
        <v/>
      </c>
      <c r="BF467" s="95" t="str">
        <f>IFERROR(VLOOKUP(ROWS(BF$2:$BF467),$BG$2:$BI$1001,2,0),"")</f>
        <v/>
      </c>
      <c r="BG467" s="95">
        <f>IF(ISNUMBER(SEARCH("نعم",BJ467)),MAX($BG$1:BG466)+1,0)</f>
        <v>0</v>
      </c>
      <c r="BH467" s="95" t="str">
        <f t="shared" si="59"/>
        <v/>
      </c>
      <c r="BI467" s="95" t="str">
        <f t="shared" si="60"/>
        <v/>
      </c>
      <c r="BJ467" s="95" t="str">
        <f>IF(COUNTIF( BH$2:BH467, BH467 )=1,"نعم","كلا")</f>
        <v>كلا</v>
      </c>
      <c r="BL467" s="91"/>
    </row>
    <row r="468" spans="2:64">
      <c r="B468" s="91" t="str">
        <f t="shared" si="55"/>
        <v/>
      </c>
      <c r="D468" s="91" t="str">
        <f t="shared" si="56"/>
        <v/>
      </c>
      <c r="F468" s="91" t="str">
        <f t="shared" si="57"/>
        <v/>
      </c>
      <c r="H468" s="91" t="str">
        <f t="shared" si="58"/>
        <v/>
      </c>
      <c r="I468" s="92"/>
      <c r="J468" s="114" t="str">
        <f t="shared" si="54"/>
        <v/>
      </c>
      <c r="L468" s="91">
        <f>المعلمون!F470</f>
        <v>0</v>
      </c>
      <c r="M468" s="91">
        <f>المعلمون!AZ470</f>
        <v>0</v>
      </c>
      <c r="BE468" s="95" t="str">
        <f>IFERROR(VLOOKUP(ROWS(BE$2:$BE468),$BG$2:$BI$1001,3,0),"")</f>
        <v/>
      </c>
      <c r="BF468" s="95" t="str">
        <f>IFERROR(VLOOKUP(ROWS(BF$2:$BF468),$BG$2:$BI$1001,2,0),"")</f>
        <v/>
      </c>
      <c r="BG468" s="95">
        <f>IF(ISNUMBER(SEARCH("نعم",BJ468)),MAX($BG$1:BG467)+1,0)</f>
        <v>0</v>
      </c>
      <c r="BH468" s="95" t="str">
        <f t="shared" si="59"/>
        <v/>
      </c>
      <c r="BI468" s="95" t="str">
        <f t="shared" si="60"/>
        <v/>
      </c>
      <c r="BJ468" s="95" t="str">
        <f>IF(COUNTIF( BH$2:BH468, BH468 )=1,"نعم","كلا")</f>
        <v>كلا</v>
      </c>
      <c r="BL468" s="91"/>
    </row>
    <row r="469" spans="2:64">
      <c r="B469" s="91" t="str">
        <f t="shared" si="55"/>
        <v/>
      </c>
      <c r="D469" s="91" t="str">
        <f t="shared" si="56"/>
        <v/>
      </c>
      <c r="F469" s="91" t="str">
        <f t="shared" si="57"/>
        <v/>
      </c>
      <c r="H469" s="91" t="str">
        <f t="shared" si="58"/>
        <v/>
      </c>
      <c r="I469" s="92"/>
      <c r="J469" s="114" t="str">
        <f t="shared" si="54"/>
        <v/>
      </c>
      <c r="L469" s="91">
        <f>المعلمون!F471</f>
        <v>0</v>
      </c>
      <c r="M469" s="91">
        <f>المعلمون!AZ471</f>
        <v>0</v>
      </c>
      <c r="BE469" s="95" t="str">
        <f>IFERROR(VLOOKUP(ROWS(BE$2:$BE469),$BG$2:$BI$1001,3,0),"")</f>
        <v/>
      </c>
      <c r="BF469" s="95" t="str">
        <f>IFERROR(VLOOKUP(ROWS(BF$2:$BF469),$BG$2:$BI$1001,2,0),"")</f>
        <v/>
      </c>
      <c r="BG469" s="95">
        <f>IF(ISNUMBER(SEARCH("نعم",BJ469)),MAX($BG$1:BG468)+1,0)</f>
        <v>0</v>
      </c>
      <c r="BH469" s="95" t="str">
        <f t="shared" si="59"/>
        <v/>
      </c>
      <c r="BI469" s="95" t="str">
        <f t="shared" si="60"/>
        <v/>
      </c>
      <c r="BJ469" s="95" t="str">
        <f>IF(COUNTIF( BH$2:BH469, BH469 )=1,"نعم","كلا")</f>
        <v>كلا</v>
      </c>
      <c r="BL469" s="91"/>
    </row>
    <row r="470" spans="2:64">
      <c r="B470" s="91" t="str">
        <f t="shared" si="55"/>
        <v/>
      </c>
      <c r="D470" s="91" t="str">
        <f t="shared" si="56"/>
        <v/>
      </c>
      <c r="F470" s="91" t="str">
        <f t="shared" si="57"/>
        <v/>
      </c>
      <c r="H470" s="91" t="str">
        <f t="shared" si="58"/>
        <v/>
      </c>
      <c r="I470" s="92"/>
      <c r="J470" s="114" t="str">
        <f t="shared" si="54"/>
        <v/>
      </c>
      <c r="L470" s="91">
        <f>المعلمون!F472</f>
        <v>0</v>
      </c>
      <c r="M470" s="91">
        <f>المعلمون!AZ472</f>
        <v>0</v>
      </c>
      <c r="BE470" s="95" t="str">
        <f>IFERROR(VLOOKUP(ROWS(BE$2:$BE470),$BG$2:$BI$1001,3,0),"")</f>
        <v/>
      </c>
      <c r="BF470" s="95" t="str">
        <f>IFERROR(VLOOKUP(ROWS(BF$2:$BF470),$BG$2:$BI$1001,2,0),"")</f>
        <v/>
      </c>
      <c r="BG470" s="95">
        <f>IF(ISNUMBER(SEARCH("نعم",BJ470)),MAX($BG$1:BG469)+1,0)</f>
        <v>0</v>
      </c>
      <c r="BH470" s="95" t="str">
        <f t="shared" si="59"/>
        <v/>
      </c>
      <c r="BI470" s="95" t="str">
        <f t="shared" si="60"/>
        <v/>
      </c>
      <c r="BJ470" s="95" t="str">
        <f>IF(COUNTIF( BH$2:BH470, BH470 )=1,"نعم","كلا")</f>
        <v>كلا</v>
      </c>
      <c r="BL470" s="91"/>
    </row>
    <row r="471" spans="2:64">
      <c r="B471" s="91" t="str">
        <f t="shared" si="55"/>
        <v/>
      </c>
      <c r="D471" s="91" t="str">
        <f t="shared" si="56"/>
        <v/>
      </c>
      <c r="F471" s="91" t="str">
        <f t="shared" si="57"/>
        <v/>
      </c>
      <c r="H471" s="91" t="str">
        <f t="shared" si="58"/>
        <v/>
      </c>
      <c r="I471" s="92"/>
      <c r="J471" s="114" t="str">
        <f t="shared" si="54"/>
        <v/>
      </c>
      <c r="L471" s="91">
        <f>المعلمون!F473</f>
        <v>0</v>
      </c>
      <c r="M471" s="91">
        <f>المعلمون!AZ473</f>
        <v>0</v>
      </c>
      <c r="BE471" s="95" t="str">
        <f>IFERROR(VLOOKUP(ROWS(BE$2:$BE471),$BG$2:$BI$1001,3,0),"")</f>
        <v/>
      </c>
      <c r="BF471" s="95" t="str">
        <f>IFERROR(VLOOKUP(ROWS(BF$2:$BF471),$BG$2:$BI$1001,2,0),"")</f>
        <v/>
      </c>
      <c r="BG471" s="95">
        <f>IF(ISNUMBER(SEARCH("نعم",BJ471)),MAX($BG$1:BG470)+1,0)</f>
        <v>0</v>
      </c>
      <c r="BH471" s="95" t="str">
        <f t="shared" si="59"/>
        <v/>
      </c>
      <c r="BI471" s="95" t="str">
        <f t="shared" si="60"/>
        <v/>
      </c>
      <c r="BJ471" s="95" t="str">
        <f>IF(COUNTIF( BH$2:BH471, BH471 )=1,"نعم","كلا")</f>
        <v>كلا</v>
      </c>
      <c r="BL471" s="91"/>
    </row>
    <row r="472" spans="2:64">
      <c r="B472" s="91" t="str">
        <f t="shared" si="55"/>
        <v/>
      </c>
      <c r="D472" s="91" t="str">
        <f t="shared" si="56"/>
        <v/>
      </c>
      <c r="F472" s="91" t="str">
        <f t="shared" si="57"/>
        <v/>
      </c>
      <c r="H472" s="91" t="str">
        <f t="shared" si="58"/>
        <v/>
      </c>
      <c r="I472" s="92"/>
      <c r="J472" s="114" t="str">
        <f t="shared" si="54"/>
        <v/>
      </c>
      <c r="L472" s="91">
        <f>المعلمون!F474</f>
        <v>0</v>
      </c>
      <c r="M472" s="91">
        <f>المعلمون!AZ474</f>
        <v>0</v>
      </c>
      <c r="BE472" s="95" t="str">
        <f>IFERROR(VLOOKUP(ROWS(BE$2:$BE472),$BG$2:$BI$1001,3,0),"")</f>
        <v/>
      </c>
      <c r="BF472" s="95" t="str">
        <f>IFERROR(VLOOKUP(ROWS(BF$2:$BF472),$BG$2:$BI$1001,2,0),"")</f>
        <v/>
      </c>
      <c r="BG472" s="95">
        <f>IF(ISNUMBER(SEARCH("نعم",BJ472)),MAX($BG$1:BG471)+1,0)</f>
        <v>0</v>
      </c>
      <c r="BH472" s="95" t="str">
        <f t="shared" si="59"/>
        <v/>
      </c>
      <c r="BI472" s="95" t="str">
        <f t="shared" si="60"/>
        <v/>
      </c>
      <c r="BJ472" s="95" t="str">
        <f>IF(COUNTIF( BH$2:BH472, BH472 )=1,"نعم","كلا")</f>
        <v>كلا</v>
      </c>
      <c r="BL472" s="91"/>
    </row>
    <row r="473" spans="2:64">
      <c r="B473" s="91" t="str">
        <f t="shared" si="55"/>
        <v/>
      </c>
      <c r="D473" s="91" t="str">
        <f t="shared" si="56"/>
        <v/>
      </c>
      <c r="F473" s="91" t="str">
        <f t="shared" si="57"/>
        <v/>
      </c>
      <c r="H473" s="91" t="str">
        <f t="shared" si="58"/>
        <v/>
      </c>
      <c r="I473" s="92"/>
      <c r="J473" s="114" t="str">
        <f t="shared" si="54"/>
        <v/>
      </c>
      <c r="L473" s="91">
        <f>المعلمون!F475</f>
        <v>0</v>
      </c>
      <c r="M473" s="91">
        <f>المعلمون!AZ475</f>
        <v>0</v>
      </c>
      <c r="BE473" s="95" t="str">
        <f>IFERROR(VLOOKUP(ROWS(BE$2:$BE473),$BG$2:$BI$1001,3,0),"")</f>
        <v/>
      </c>
      <c r="BF473" s="95" t="str">
        <f>IFERROR(VLOOKUP(ROWS(BF$2:$BF473),$BG$2:$BI$1001,2,0),"")</f>
        <v/>
      </c>
      <c r="BG473" s="95">
        <f>IF(ISNUMBER(SEARCH("نعم",BJ473)),MAX($BG$1:BG472)+1,0)</f>
        <v>0</v>
      </c>
      <c r="BH473" s="95" t="str">
        <f t="shared" si="59"/>
        <v/>
      </c>
      <c r="BI473" s="95" t="str">
        <f t="shared" si="60"/>
        <v/>
      </c>
      <c r="BJ473" s="95" t="str">
        <f>IF(COUNTIF( BH$2:BH473, BH473 )=1,"نعم","كلا")</f>
        <v>كلا</v>
      </c>
      <c r="BL473" s="91"/>
    </row>
    <row r="474" spans="2:64">
      <c r="B474" s="91" t="str">
        <f t="shared" si="55"/>
        <v/>
      </c>
      <c r="D474" s="91" t="str">
        <f t="shared" si="56"/>
        <v/>
      </c>
      <c r="F474" s="91" t="str">
        <f t="shared" si="57"/>
        <v/>
      </c>
      <c r="H474" s="91" t="str">
        <f t="shared" si="58"/>
        <v/>
      </c>
      <c r="I474" s="92"/>
      <c r="J474" s="114" t="str">
        <f t="shared" si="54"/>
        <v/>
      </c>
      <c r="L474" s="91">
        <f>المعلمون!F476</f>
        <v>0</v>
      </c>
      <c r="M474" s="91">
        <f>المعلمون!AZ476</f>
        <v>0</v>
      </c>
      <c r="BE474" s="95" t="str">
        <f>IFERROR(VLOOKUP(ROWS(BE$2:$BE474),$BG$2:$BI$1001,3,0),"")</f>
        <v/>
      </c>
      <c r="BF474" s="95" t="str">
        <f>IFERROR(VLOOKUP(ROWS(BF$2:$BF474),$BG$2:$BI$1001,2,0),"")</f>
        <v/>
      </c>
      <c r="BG474" s="95">
        <f>IF(ISNUMBER(SEARCH("نعم",BJ474)),MAX($BG$1:BG473)+1,0)</f>
        <v>0</v>
      </c>
      <c r="BH474" s="95" t="str">
        <f t="shared" si="59"/>
        <v/>
      </c>
      <c r="BI474" s="95" t="str">
        <f t="shared" si="60"/>
        <v/>
      </c>
      <c r="BJ474" s="95" t="str">
        <f>IF(COUNTIF( BH$2:BH474, BH474 )=1,"نعم","كلا")</f>
        <v>كلا</v>
      </c>
      <c r="BL474" s="91"/>
    </row>
    <row r="475" spans="2:64">
      <c r="B475" s="91" t="str">
        <f t="shared" si="55"/>
        <v/>
      </c>
      <c r="D475" s="91" t="str">
        <f t="shared" si="56"/>
        <v/>
      </c>
      <c r="F475" s="91" t="str">
        <f t="shared" si="57"/>
        <v/>
      </c>
      <c r="H475" s="91" t="str">
        <f t="shared" si="58"/>
        <v/>
      </c>
      <c r="I475" s="92"/>
      <c r="J475" s="114" t="str">
        <f t="shared" si="54"/>
        <v/>
      </c>
      <c r="L475" s="91">
        <f>المعلمون!F477</f>
        <v>0</v>
      </c>
      <c r="M475" s="91">
        <f>المعلمون!AZ477</f>
        <v>0</v>
      </c>
      <c r="BE475" s="95" t="str">
        <f>IFERROR(VLOOKUP(ROWS(BE$2:$BE475),$BG$2:$BI$1001,3,0),"")</f>
        <v/>
      </c>
      <c r="BF475" s="95" t="str">
        <f>IFERROR(VLOOKUP(ROWS(BF$2:$BF475),$BG$2:$BI$1001,2,0),"")</f>
        <v/>
      </c>
      <c r="BG475" s="95">
        <f>IF(ISNUMBER(SEARCH("نعم",BJ475)),MAX($BG$1:BG474)+1,0)</f>
        <v>0</v>
      </c>
      <c r="BH475" s="95" t="str">
        <f t="shared" si="59"/>
        <v/>
      </c>
      <c r="BI475" s="95" t="str">
        <f t="shared" si="60"/>
        <v/>
      </c>
      <c r="BJ475" s="95" t="str">
        <f>IF(COUNTIF( BH$2:BH475, BH475 )=1,"نعم","كلا")</f>
        <v>كلا</v>
      </c>
      <c r="BL475" s="91"/>
    </row>
    <row r="476" spans="2:64">
      <c r="B476" s="91" t="str">
        <f t="shared" si="55"/>
        <v/>
      </c>
      <c r="D476" s="91" t="str">
        <f t="shared" si="56"/>
        <v/>
      </c>
      <c r="F476" s="91" t="str">
        <f t="shared" si="57"/>
        <v/>
      </c>
      <c r="H476" s="91" t="str">
        <f t="shared" si="58"/>
        <v/>
      </c>
      <c r="I476" s="92"/>
      <c r="J476" s="114" t="str">
        <f t="shared" si="54"/>
        <v/>
      </c>
      <c r="L476" s="91">
        <f>المعلمون!F478</f>
        <v>0</v>
      </c>
      <c r="M476" s="91">
        <f>المعلمون!AZ478</f>
        <v>0</v>
      </c>
      <c r="BE476" s="95" t="str">
        <f>IFERROR(VLOOKUP(ROWS(BE$2:$BE476),$BG$2:$BI$1001,3,0),"")</f>
        <v/>
      </c>
      <c r="BF476" s="95" t="str">
        <f>IFERROR(VLOOKUP(ROWS(BF$2:$BF476),$BG$2:$BI$1001,2,0),"")</f>
        <v/>
      </c>
      <c r="BG476" s="95">
        <f>IF(ISNUMBER(SEARCH("نعم",BJ476)),MAX($BG$1:BG475)+1,0)</f>
        <v>0</v>
      </c>
      <c r="BH476" s="95" t="str">
        <f t="shared" si="59"/>
        <v/>
      </c>
      <c r="BI476" s="95" t="str">
        <f t="shared" si="60"/>
        <v/>
      </c>
      <c r="BJ476" s="95" t="str">
        <f>IF(COUNTIF( BH$2:BH476, BH476 )=1,"نعم","كلا")</f>
        <v>كلا</v>
      </c>
      <c r="BL476" s="91"/>
    </row>
    <row r="477" spans="2:64">
      <c r="B477" s="91" t="str">
        <f t="shared" si="55"/>
        <v/>
      </c>
      <c r="D477" s="91" t="str">
        <f t="shared" si="56"/>
        <v/>
      </c>
      <c r="F477" s="91" t="str">
        <f t="shared" si="57"/>
        <v/>
      </c>
      <c r="H477" s="91" t="str">
        <f t="shared" si="58"/>
        <v/>
      </c>
      <c r="I477" s="92"/>
      <c r="J477" s="114" t="str">
        <f t="shared" si="54"/>
        <v/>
      </c>
      <c r="L477" s="91">
        <f>المعلمون!F479</f>
        <v>0</v>
      </c>
      <c r="M477" s="91">
        <f>المعلمون!AZ479</f>
        <v>0</v>
      </c>
      <c r="BE477" s="95" t="str">
        <f>IFERROR(VLOOKUP(ROWS(BE$2:$BE477),$BG$2:$BI$1001,3,0),"")</f>
        <v/>
      </c>
      <c r="BF477" s="95" t="str">
        <f>IFERROR(VLOOKUP(ROWS(BF$2:$BF477),$BG$2:$BI$1001,2,0),"")</f>
        <v/>
      </c>
      <c r="BG477" s="95">
        <f>IF(ISNUMBER(SEARCH("نعم",BJ477)),MAX($BG$1:BG476)+1,0)</f>
        <v>0</v>
      </c>
      <c r="BH477" s="95" t="str">
        <f t="shared" si="59"/>
        <v/>
      </c>
      <c r="BI477" s="95" t="str">
        <f t="shared" si="60"/>
        <v/>
      </c>
      <c r="BJ477" s="95" t="str">
        <f>IF(COUNTIF( BH$2:BH477, BH477 )=1,"نعم","كلا")</f>
        <v>كلا</v>
      </c>
      <c r="BL477" s="91"/>
    </row>
    <row r="478" spans="2:64">
      <c r="B478" s="91" t="str">
        <f t="shared" si="55"/>
        <v/>
      </c>
      <c r="D478" s="91" t="str">
        <f t="shared" si="56"/>
        <v/>
      </c>
      <c r="F478" s="91" t="str">
        <f t="shared" si="57"/>
        <v/>
      </c>
      <c r="H478" s="91" t="str">
        <f t="shared" si="58"/>
        <v/>
      </c>
      <c r="I478" s="92"/>
      <c r="J478" s="114" t="str">
        <f t="shared" si="54"/>
        <v/>
      </c>
      <c r="L478" s="91">
        <f>المعلمون!F480</f>
        <v>0</v>
      </c>
      <c r="M478" s="91">
        <f>المعلمون!AZ480</f>
        <v>0</v>
      </c>
      <c r="BE478" s="95" t="str">
        <f>IFERROR(VLOOKUP(ROWS(BE$2:$BE478),$BG$2:$BI$1001,3,0),"")</f>
        <v/>
      </c>
      <c r="BF478" s="95" t="str">
        <f>IFERROR(VLOOKUP(ROWS(BF$2:$BF478),$BG$2:$BI$1001,2,0),"")</f>
        <v/>
      </c>
      <c r="BG478" s="95">
        <f>IF(ISNUMBER(SEARCH("نعم",BJ478)),MAX($BG$1:BG477)+1,0)</f>
        <v>0</v>
      </c>
      <c r="BH478" s="95" t="str">
        <f t="shared" si="59"/>
        <v/>
      </c>
      <c r="BI478" s="95" t="str">
        <f t="shared" si="60"/>
        <v/>
      </c>
      <c r="BJ478" s="95" t="str">
        <f>IF(COUNTIF( BH$2:BH478, BH478 )=1,"نعم","كلا")</f>
        <v>كلا</v>
      </c>
      <c r="BL478" s="91"/>
    </row>
    <row r="479" spans="2:64">
      <c r="B479" s="91" t="str">
        <f t="shared" si="55"/>
        <v/>
      </c>
      <c r="D479" s="91" t="str">
        <f t="shared" si="56"/>
        <v/>
      </c>
      <c r="F479" s="91" t="str">
        <f t="shared" si="57"/>
        <v/>
      </c>
      <c r="H479" s="91" t="str">
        <f t="shared" si="58"/>
        <v/>
      </c>
      <c r="I479" s="92"/>
      <c r="J479" s="114" t="str">
        <f t="shared" si="54"/>
        <v/>
      </c>
      <c r="L479" s="91">
        <f>المعلمون!F481</f>
        <v>0</v>
      </c>
      <c r="M479" s="91">
        <f>المعلمون!AZ481</f>
        <v>0</v>
      </c>
      <c r="BE479" s="95" t="str">
        <f>IFERROR(VLOOKUP(ROWS(BE$2:$BE479),$BG$2:$BI$1001,3,0),"")</f>
        <v/>
      </c>
      <c r="BF479" s="95" t="str">
        <f>IFERROR(VLOOKUP(ROWS(BF$2:$BF479),$BG$2:$BI$1001,2,0),"")</f>
        <v/>
      </c>
      <c r="BG479" s="95">
        <f>IF(ISNUMBER(SEARCH("نعم",BJ479)),MAX($BG$1:BG478)+1,0)</f>
        <v>0</v>
      </c>
      <c r="BH479" s="95" t="str">
        <f t="shared" si="59"/>
        <v/>
      </c>
      <c r="BI479" s="95" t="str">
        <f t="shared" si="60"/>
        <v/>
      </c>
      <c r="BJ479" s="95" t="str">
        <f>IF(COUNTIF( BH$2:BH479, BH479 )=1,"نعم","كلا")</f>
        <v>كلا</v>
      </c>
      <c r="BL479" s="91"/>
    </row>
    <row r="480" spans="2:64">
      <c r="B480" s="91" t="str">
        <f t="shared" si="55"/>
        <v/>
      </c>
      <c r="D480" s="91" t="str">
        <f t="shared" si="56"/>
        <v/>
      </c>
      <c r="F480" s="91" t="str">
        <f t="shared" si="57"/>
        <v/>
      </c>
      <c r="H480" s="91" t="str">
        <f t="shared" si="58"/>
        <v/>
      </c>
      <c r="I480" s="92"/>
      <c r="J480" s="114" t="str">
        <f t="shared" si="54"/>
        <v/>
      </c>
      <c r="L480" s="91">
        <f>المعلمون!F482</f>
        <v>0</v>
      </c>
      <c r="M480" s="91">
        <f>المعلمون!AZ482</f>
        <v>0</v>
      </c>
      <c r="BE480" s="95" t="str">
        <f>IFERROR(VLOOKUP(ROWS(BE$2:$BE480),$BG$2:$BI$1001,3,0),"")</f>
        <v/>
      </c>
      <c r="BF480" s="95" t="str">
        <f>IFERROR(VLOOKUP(ROWS(BF$2:$BF480),$BG$2:$BI$1001,2,0),"")</f>
        <v/>
      </c>
      <c r="BG480" s="95">
        <f>IF(ISNUMBER(SEARCH("نعم",BJ480)),MAX($BG$1:BG479)+1,0)</f>
        <v>0</v>
      </c>
      <c r="BH480" s="95" t="str">
        <f t="shared" si="59"/>
        <v/>
      </c>
      <c r="BI480" s="95" t="str">
        <f t="shared" si="60"/>
        <v/>
      </c>
      <c r="BJ480" s="95" t="str">
        <f>IF(COUNTIF( BH$2:BH480, BH480 )=1,"نعم","كلا")</f>
        <v>كلا</v>
      </c>
      <c r="BL480" s="91"/>
    </row>
    <row r="481" spans="2:64">
      <c r="B481" s="91" t="str">
        <f t="shared" si="55"/>
        <v/>
      </c>
      <c r="D481" s="91" t="str">
        <f t="shared" si="56"/>
        <v/>
      </c>
      <c r="F481" s="91" t="str">
        <f t="shared" si="57"/>
        <v/>
      </c>
      <c r="H481" s="91" t="str">
        <f t="shared" si="58"/>
        <v/>
      </c>
      <c r="I481" s="92"/>
      <c r="J481" s="114" t="str">
        <f t="shared" si="54"/>
        <v/>
      </c>
      <c r="L481" s="91">
        <f>المعلمون!F483</f>
        <v>0</v>
      </c>
      <c r="M481" s="91">
        <f>المعلمون!AZ483</f>
        <v>0</v>
      </c>
      <c r="BE481" s="95" t="str">
        <f>IFERROR(VLOOKUP(ROWS(BE$2:$BE481),$BG$2:$BI$1001,3,0),"")</f>
        <v/>
      </c>
      <c r="BF481" s="95" t="str">
        <f>IFERROR(VLOOKUP(ROWS(BF$2:$BF481),$BG$2:$BI$1001,2,0),"")</f>
        <v/>
      </c>
      <c r="BG481" s="95">
        <f>IF(ISNUMBER(SEARCH("نعم",BJ481)),MAX($BG$1:BG480)+1,0)</f>
        <v>0</v>
      </c>
      <c r="BH481" s="95" t="str">
        <f t="shared" si="59"/>
        <v/>
      </c>
      <c r="BI481" s="95" t="str">
        <f t="shared" si="60"/>
        <v/>
      </c>
      <c r="BJ481" s="95" t="str">
        <f>IF(COUNTIF( BH$2:BH481, BH481 )=1,"نعم","كلا")</f>
        <v>كلا</v>
      </c>
      <c r="BL481" s="91"/>
    </row>
    <row r="482" spans="2:64">
      <c r="B482" s="91" t="str">
        <f t="shared" si="55"/>
        <v/>
      </c>
      <c r="D482" s="91" t="str">
        <f t="shared" si="56"/>
        <v/>
      </c>
      <c r="F482" s="91" t="str">
        <f t="shared" si="57"/>
        <v/>
      </c>
      <c r="H482" s="91" t="str">
        <f t="shared" si="58"/>
        <v/>
      </c>
      <c r="I482" s="92"/>
      <c r="J482" s="114" t="str">
        <f t="shared" si="54"/>
        <v/>
      </c>
      <c r="L482" s="91">
        <f>المعلمون!F484</f>
        <v>0</v>
      </c>
      <c r="M482" s="91">
        <f>المعلمون!AZ484</f>
        <v>0</v>
      </c>
      <c r="BE482" s="95" t="str">
        <f>IFERROR(VLOOKUP(ROWS(BE$2:$BE482),$BG$2:$BI$1001,3,0),"")</f>
        <v/>
      </c>
      <c r="BF482" s="95" t="str">
        <f>IFERROR(VLOOKUP(ROWS(BF$2:$BF482),$BG$2:$BI$1001,2,0),"")</f>
        <v/>
      </c>
      <c r="BG482" s="95">
        <f>IF(ISNUMBER(SEARCH("نعم",BJ482)),MAX($BG$1:BG481)+1,0)</f>
        <v>0</v>
      </c>
      <c r="BH482" s="95" t="str">
        <f t="shared" si="59"/>
        <v/>
      </c>
      <c r="BI482" s="95" t="str">
        <f t="shared" si="60"/>
        <v/>
      </c>
      <c r="BJ482" s="95" t="str">
        <f>IF(COUNTIF( BH$2:BH482, BH482 )=1,"نعم","كلا")</f>
        <v>كلا</v>
      </c>
      <c r="BL482" s="91"/>
    </row>
    <row r="483" spans="2:64">
      <c r="B483" s="91" t="str">
        <f t="shared" si="55"/>
        <v/>
      </c>
      <c r="D483" s="91" t="str">
        <f t="shared" si="56"/>
        <v/>
      </c>
      <c r="F483" s="91" t="str">
        <f t="shared" si="57"/>
        <v/>
      </c>
      <c r="H483" s="91" t="str">
        <f t="shared" si="58"/>
        <v/>
      </c>
      <c r="I483" s="92"/>
      <c r="J483" s="114" t="str">
        <f t="shared" si="54"/>
        <v/>
      </c>
      <c r="L483" s="91">
        <f>المعلمون!F485</f>
        <v>0</v>
      </c>
      <c r="M483" s="91">
        <f>المعلمون!AZ485</f>
        <v>0</v>
      </c>
      <c r="BE483" s="95" t="str">
        <f>IFERROR(VLOOKUP(ROWS(BE$2:$BE483),$BG$2:$BI$1001,3,0),"")</f>
        <v/>
      </c>
      <c r="BF483" s="95" t="str">
        <f>IFERROR(VLOOKUP(ROWS(BF$2:$BF483),$BG$2:$BI$1001,2,0),"")</f>
        <v/>
      </c>
      <c r="BG483" s="95">
        <f>IF(ISNUMBER(SEARCH("نعم",BJ483)),MAX($BG$1:BG482)+1,0)</f>
        <v>0</v>
      </c>
      <c r="BH483" s="95" t="str">
        <f t="shared" si="59"/>
        <v/>
      </c>
      <c r="BI483" s="95" t="str">
        <f t="shared" si="60"/>
        <v/>
      </c>
      <c r="BJ483" s="95" t="str">
        <f>IF(COUNTIF( BH$2:BH483, BH483 )=1,"نعم","كلا")</f>
        <v>كلا</v>
      </c>
      <c r="BL483" s="91"/>
    </row>
    <row r="484" spans="2:64">
      <c r="B484" s="91" t="str">
        <f t="shared" si="55"/>
        <v/>
      </c>
      <c r="D484" s="91" t="str">
        <f t="shared" si="56"/>
        <v/>
      </c>
      <c r="F484" s="91" t="str">
        <f t="shared" si="57"/>
        <v/>
      </c>
      <c r="H484" s="91" t="str">
        <f t="shared" si="58"/>
        <v/>
      </c>
      <c r="I484" s="92"/>
      <c r="J484" s="114" t="str">
        <f t="shared" si="54"/>
        <v/>
      </c>
      <c r="L484" s="91">
        <f>المعلمون!F486</f>
        <v>0</v>
      </c>
      <c r="M484" s="91">
        <f>المعلمون!AZ486</f>
        <v>0</v>
      </c>
      <c r="BE484" s="95" t="str">
        <f>IFERROR(VLOOKUP(ROWS(BE$2:$BE484),$BG$2:$BI$1001,3,0),"")</f>
        <v/>
      </c>
      <c r="BF484" s="95" t="str">
        <f>IFERROR(VLOOKUP(ROWS(BF$2:$BF484),$BG$2:$BI$1001,2,0),"")</f>
        <v/>
      </c>
      <c r="BG484" s="95">
        <f>IF(ISNUMBER(SEARCH("نعم",BJ484)),MAX($BG$1:BG483)+1,0)</f>
        <v>0</v>
      </c>
      <c r="BH484" s="95" t="str">
        <f t="shared" si="59"/>
        <v/>
      </c>
      <c r="BI484" s="95" t="str">
        <f t="shared" si="60"/>
        <v/>
      </c>
      <c r="BJ484" s="95" t="str">
        <f>IF(COUNTIF( BH$2:BH484, BH484 )=1,"نعم","كلا")</f>
        <v>كلا</v>
      </c>
      <c r="BL484" s="91"/>
    </row>
    <row r="485" spans="2:64">
      <c r="B485" s="91" t="str">
        <f t="shared" si="55"/>
        <v/>
      </c>
      <c r="D485" s="91" t="str">
        <f t="shared" si="56"/>
        <v/>
      </c>
      <c r="F485" s="91" t="str">
        <f t="shared" si="57"/>
        <v/>
      </c>
      <c r="H485" s="91" t="str">
        <f t="shared" si="58"/>
        <v/>
      </c>
      <c r="I485" s="92"/>
      <c r="J485" s="114" t="str">
        <f t="shared" si="54"/>
        <v/>
      </c>
      <c r="L485" s="91">
        <f>المعلمون!F487</f>
        <v>0</v>
      </c>
      <c r="M485" s="91">
        <f>المعلمون!AZ487</f>
        <v>0</v>
      </c>
      <c r="BE485" s="95" t="str">
        <f>IFERROR(VLOOKUP(ROWS(BE$2:$BE485),$BG$2:$BI$1001,3,0),"")</f>
        <v/>
      </c>
      <c r="BF485" s="95" t="str">
        <f>IFERROR(VLOOKUP(ROWS(BF$2:$BF485),$BG$2:$BI$1001,2,0),"")</f>
        <v/>
      </c>
      <c r="BG485" s="95">
        <f>IF(ISNUMBER(SEARCH("نعم",BJ485)),MAX($BG$1:BG484)+1,0)</f>
        <v>0</v>
      </c>
      <c r="BH485" s="95" t="str">
        <f t="shared" si="59"/>
        <v/>
      </c>
      <c r="BI485" s="95" t="str">
        <f t="shared" si="60"/>
        <v/>
      </c>
      <c r="BJ485" s="95" t="str">
        <f>IF(COUNTIF( BH$2:BH485, BH485 )=1,"نعم","كلا")</f>
        <v>كلا</v>
      </c>
      <c r="BL485" s="91"/>
    </row>
    <row r="486" spans="2:64">
      <c r="B486" s="91" t="str">
        <f t="shared" si="55"/>
        <v/>
      </c>
      <c r="D486" s="91" t="str">
        <f t="shared" si="56"/>
        <v/>
      </c>
      <c r="F486" s="91" t="str">
        <f t="shared" si="57"/>
        <v/>
      </c>
      <c r="H486" s="91" t="str">
        <f t="shared" si="58"/>
        <v/>
      </c>
      <c r="I486" s="92"/>
      <c r="J486" s="114" t="str">
        <f t="shared" si="54"/>
        <v/>
      </c>
      <c r="L486" s="91">
        <f>المعلمون!F488</f>
        <v>0</v>
      </c>
      <c r="M486" s="91">
        <f>المعلمون!AZ488</f>
        <v>0</v>
      </c>
      <c r="BE486" s="95" t="str">
        <f>IFERROR(VLOOKUP(ROWS(BE$2:$BE486),$BG$2:$BI$1001,3,0),"")</f>
        <v/>
      </c>
      <c r="BF486" s="95" t="str">
        <f>IFERROR(VLOOKUP(ROWS(BF$2:$BF486),$BG$2:$BI$1001,2,0),"")</f>
        <v/>
      </c>
      <c r="BG486" s="95">
        <f>IF(ISNUMBER(SEARCH("نعم",BJ486)),MAX($BG$1:BG485)+1,0)</f>
        <v>0</v>
      </c>
      <c r="BH486" s="95" t="str">
        <f t="shared" si="59"/>
        <v/>
      </c>
      <c r="BI486" s="95" t="str">
        <f t="shared" si="60"/>
        <v/>
      </c>
      <c r="BJ486" s="95" t="str">
        <f>IF(COUNTIF( BH$2:BH486, BH486 )=1,"نعم","كلا")</f>
        <v>كلا</v>
      </c>
      <c r="BL486" s="91"/>
    </row>
    <row r="487" spans="2:64">
      <c r="B487" s="91" t="str">
        <f t="shared" si="55"/>
        <v/>
      </c>
      <c r="D487" s="91" t="str">
        <f t="shared" si="56"/>
        <v/>
      </c>
      <c r="F487" s="91" t="str">
        <f t="shared" si="57"/>
        <v/>
      </c>
      <c r="H487" s="91" t="str">
        <f t="shared" si="58"/>
        <v/>
      </c>
      <c r="I487" s="92"/>
      <c r="J487" s="114" t="str">
        <f t="shared" si="54"/>
        <v/>
      </c>
      <c r="L487" s="91">
        <f>المعلمون!F489</f>
        <v>0</v>
      </c>
      <c r="M487" s="91">
        <f>المعلمون!AZ489</f>
        <v>0</v>
      </c>
      <c r="BE487" s="95" t="str">
        <f>IFERROR(VLOOKUP(ROWS(BE$2:$BE487),$BG$2:$BI$1001,3,0),"")</f>
        <v/>
      </c>
      <c r="BF487" s="95" t="str">
        <f>IFERROR(VLOOKUP(ROWS(BF$2:$BF487),$BG$2:$BI$1001,2,0),"")</f>
        <v/>
      </c>
      <c r="BG487" s="95">
        <f>IF(ISNUMBER(SEARCH("نعم",BJ487)),MAX($BG$1:BG486)+1,0)</f>
        <v>0</v>
      </c>
      <c r="BH487" s="95" t="str">
        <f t="shared" si="59"/>
        <v/>
      </c>
      <c r="BI487" s="95" t="str">
        <f t="shared" si="60"/>
        <v/>
      </c>
      <c r="BJ487" s="95" t="str">
        <f>IF(COUNTIF( BH$2:BH487, BH487 )=1,"نعم","كلا")</f>
        <v>كلا</v>
      </c>
      <c r="BL487" s="91"/>
    </row>
    <row r="488" spans="2:64">
      <c r="B488" s="91" t="str">
        <f t="shared" si="55"/>
        <v/>
      </c>
      <c r="D488" s="91" t="str">
        <f t="shared" si="56"/>
        <v/>
      </c>
      <c r="F488" s="91" t="str">
        <f t="shared" si="57"/>
        <v/>
      </c>
      <c r="H488" s="91" t="str">
        <f t="shared" si="58"/>
        <v/>
      </c>
      <c r="I488" s="92"/>
      <c r="J488" s="114" t="str">
        <f t="shared" si="54"/>
        <v/>
      </c>
      <c r="L488" s="91">
        <f>المعلمون!F490</f>
        <v>0</v>
      </c>
      <c r="M488" s="91">
        <f>المعلمون!AZ490</f>
        <v>0</v>
      </c>
      <c r="BE488" s="95" t="str">
        <f>IFERROR(VLOOKUP(ROWS(BE$2:$BE488),$BG$2:$BI$1001,3,0),"")</f>
        <v/>
      </c>
      <c r="BF488" s="95" t="str">
        <f>IFERROR(VLOOKUP(ROWS(BF$2:$BF488),$BG$2:$BI$1001,2,0),"")</f>
        <v/>
      </c>
      <c r="BG488" s="95">
        <f>IF(ISNUMBER(SEARCH("نعم",BJ488)),MAX($BG$1:BG487)+1,0)</f>
        <v>0</v>
      </c>
      <c r="BH488" s="95" t="str">
        <f t="shared" si="59"/>
        <v/>
      </c>
      <c r="BI488" s="95" t="str">
        <f t="shared" si="60"/>
        <v/>
      </c>
      <c r="BJ488" s="95" t="str">
        <f>IF(COUNTIF( BH$2:BH488, BH488 )=1,"نعم","كلا")</f>
        <v>كلا</v>
      </c>
      <c r="BL488" s="91"/>
    </row>
    <row r="489" spans="2:64">
      <c r="B489" s="91" t="str">
        <f t="shared" si="55"/>
        <v/>
      </c>
      <c r="D489" s="91" t="str">
        <f t="shared" si="56"/>
        <v/>
      </c>
      <c r="F489" s="91" t="str">
        <f t="shared" si="57"/>
        <v/>
      </c>
      <c r="H489" s="91" t="str">
        <f t="shared" si="58"/>
        <v/>
      </c>
      <c r="I489" s="92"/>
      <c r="J489" s="114" t="str">
        <f t="shared" si="54"/>
        <v/>
      </c>
      <c r="L489" s="91">
        <f>المعلمون!F491</f>
        <v>0</v>
      </c>
      <c r="M489" s="91">
        <f>المعلمون!AZ491</f>
        <v>0</v>
      </c>
      <c r="BE489" s="95" t="str">
        <f>IFERROR(VLOOKUP(ROWS(BE$2:$BE489),$BG$2:$BI$1001,3,0),"")</f>
        <v/>
      </c>
      <c r="BF489" s="95" t="str">
        <f>IFERROR(VLOOKUP(ROWS(BF$2:$BF489),$BG$2:$BI$1001,2,0),"")</f>
        <v/>
      </c>
      <c r="BG489" s="95">
        <f>IF(ISNUMBER(SEARCH("نعم",BJ489)),MAX($BG$1:BG488)+1,0)</f>
        <v>0</v>
      </c>
      <c r="BH489" s="95" t="str">
        <f t="shared" si="59"/>
        <v/>
      </c>
      <c r="BI489" s="95" t="str">
        <f t="shared" si="60"/>
        <v/>
      </c>
      <c r="BJ489" s="95" t="str">
        <f>IF(COUNTIF( BH$2:BH489, BH489 )=1,"نعم","كلا")</f>
        <v>كلا</v>
      </c>
      <c r="BL489" s="91"/>
    </row>
    <row r="490" spans="2:64">
      <c r="B490" s="91" t="str">
        <f t="shared" si="55"/>
        <v/>
      </c>
      <c r="D490" s="91" t="str">
        <f t="shared" si="56"/>
        <v/>
      </c>
      <c r="F490" s="91" t="str">
        <f t="shared" si="57"/>
        <v/>
      </c>
      <c r="H490" s="91" t="str">
        <f t="shared" si="58"/>
        <v/>
      </c>
      <c r="I490" s="92"/>
      <c r="J490" s="114" t="str">
        <f t="shared" si="54"/>
        <v/>
      </c>
      <c r="L490" s="91">
        <f>المعلمون!F492</f>
        <v>0</v>
      </c>
      <c r="M490" s="91">
        <f>المعلمون!AZ492</f>
        <v>0</v>
      </c>
      <c r="BE490" s="95" t="str">
        <f>IFERROR(VLOOKUP(ROWS(BE$2:$BE490),$BG$2:$BI$1001,3,0),"")</f>
        <v/>
      </c>
      <c r="BF490" s="95" t="str">
        <f>IFERROR(VLOOKUP(ROWS(BF$2:$BF490),$BG$2:$BI$1001,2,0),"")</f>
        <v/>
      </c>
      <c r="BG490" s="95">
        <f>IF(ISNUMBER(SEARCH("نعم",BJ490)),MAX($BG$1:BG489)+1,0)</f>
        <v>0</v>
      </c>
      <c r="BH490" s="95" t="str">
        <f t="shared" si="59"/>
        <v/>
      </c>
      <c r="BI490" s="95" t="str">
        <f t="shared" si="60"/>
        <v/>
      </c>
      <c r="BJ490" s="95" t="str">
        <f>IF(COUNTIF( BH$2:BH490, BH490 )=1,"نعم","كلا")</f>
        <v>كلا</v>
      </c>
      <c r="BL490" s="91"/>
    </row>
    <row r="491" spans="2:64">
      <c r="B491" s="91" t="str">
        <f t="shared" si="55"/>
        <v/>
      </c>
      <c r="D491" s="91" t="str">
        <f t="shared" si="56"/>
        <v/>
      </c>
      <c r="F491" s="91" t="str">
        <f t="shared" si="57"/>
        <v/>
      </c>
      <c r="H491" s="91" t="str">
        <f t="shared" si="58"/>
        <v/>
      </c>
      <c r="I491" s="92"/>
      <c r="J491" s="114" t="str">
        <f t="shared" si="54"/>
        <v/>
      </c>
      <c r="L491" s="91">
        <f>المعلمون!F493</f>
        <v>0</v>
      </c>
      <c r="M491" s="91">
        <f>المعلمون!AZ493</f>
        <v>0</v>
      </c>
      <c r="BE491" s="95" t="str">
        <f>IFERROR(VLOOKUP(ROWS(BE$2:$BE491),$BG$2:$BI$1001,3,0),"")</f>
        <v/>
      </c>
      <c r="BF491" s="95" t="str">
        <f>IFERROR(VLOOKUP(ROWS(BF$2:$BF491),$BG$2:$BI$1001,2,0),"")</f>
        <v/>
      </c>
      <c r="BG491" s="95">
        <f>IF(ISNUMBER(SEARCH("نعم",BJ491)),MAX($BG$1:BG490)+1,0)</f>
        <v>0</v>
      </c>
      <c r="BH491" s="95" t="str">
        <f t="shared" si="59"/>
        <v/>
      </c>
      <c r="BI491" s="95" t="str">
        <f t="shared" si="60"/>
        <v/>
      </c>
      <c r="BJ491" s="95" t="str">
        <f>IF(COUNTIF( BH$2:BH491, BH491 )=1,"نعم","كلا")</f>
        <v>كلا</v>
      </c>
      <c r="BL491" s="91"/>
    </row>
    <row r="492" spans="2:64">
      <c r="B492" s="91" t="str">
        <f t="shared" si="55"/>
        <v/>
      </c>
      <c r="D492" s="91" t="str">
        <f t="shared" si="56"/>
        <v/>
      </c>
      <c r="F492" s="91" t="str">
        <f t="shared" si="57"/>
        <v/>
      </c>
      <c r="H492" s="91" t="str">
        <f t="shared" si="58"/>
        <v/>
      </c>
      <c r="I492" s="92"/>
      <c r="J492" s="114" t="str">
        <f t="shared" si="54"/>
        <v/>
      </c>
      <c r="L492" s="91">
        <f>المعلمون!F494</f>
        <v>0</v>
      </c>
      <c r="M492" s="91">
        <f>المعلمون!AZ494</f>
        <v>0</v>
      </c>
      <c r="BE492" s="95" t="str">
        <f>IFERROR(VLOOKUP(ROWS(BE$2:$BE492),$BG$2:$BI$1001,3,0),"")</f>
        <v/>
      </c>
      <c r="BF492" s="95" t="str">
        <f>IFERROR(VLOOKUP(ROWS(BF$2:$BF492),$BG$2:$BI$1001,2,0),"")</f>
        <v/>
      </c>
      <c r="BG492" s="95">
        <f>IF(ISNUMBER(SEARCH("نعم",BJ492)),MAX($BG$1:BG491)+1,0)</f>
        <v>0</v>
      </c>
      <c r="BH492" s="95" t="str">
        <f t="shared" si="59"/>
        <v/>
      </c>
      <c r="BI492" s="95" t="str">
        <f t="shared" si="60"/>
        <v/>
      </c>
      <c r="BJ492" s="95" t="str">
        <f>IF(COUNTIF( BH$2:BH492, BH492 )=1,"نعم","كلا")</f>
        <v>كلا</v>
      </c>
      <c r="BL492" s="91"/>
    </row>
    <row r="493" spans="2:64">
      <c r="B493" s="91" t="str">
        <f t="shared" si="55"/>
        <v/>
      </c>
      <c r="D493" s="91" t="str">
        <f t="shared" si="56"/>
        <v/>
      </c>
      <c r="F493" s="91" t="str">
        <f t="shared" si="57"/>
        <v/>
      </c>
      <c r="H493" s="91" t="str">
        <f t="shared" si="58"/>
        <v/>
      </c>
      <c r="I493" s="92"/>
      <c r="J493" s="114" t="str">
        <f t="shared" si="54"/>
        <v/>
      </c>
      <c r="L493" s="91">
        <f>المعلمون!F495</f>
        <v>0</v>
      </c>
      <c r="M493" s="91">
        <f>المعلمون!AZ495</f>
        <v>0</v>
      </c>
      <c r="BE493" s="95" t="str">
        <f>IFERROR(VLOOKUP(ROWS(BE$2:$BE493),$BG$2:$BI$1001,3,0),"")</f>
        <v/>
      </c>
      <c r="BF493" s="95" t="str">
        <f>IFERROR(VLOOKUP(ROWS(BF$2:$BF493),$BG$2:$BI$1001,2,0),"")</f>
        <v/>
      </c>
      <c r="BG493" s="95">
        <f>IF(ISNUMBER(SEARCH("نعم",BJ493)),MAX($BG$1:BG492)+1,0)</f>
        <v>0</v>
      </c>
      <c r="BH493" s="95" t="str">
        <f t="shared" si="59"/>
        <v/>
      </c>
      <c r="BI493" s="95" t="str">
        <f t="shared" si="60"/>
        <v/>
      </c>
      <c r="BJ493" s="95" t="str">
        <f>IF(COUNTIF( BH$2:BH493, BH493 )=1,"نعم","كلا")</f>
        <v>كلا</v>
      </c>
      <c r="BL493" s="91"/>
    </row>
    <row r="494" spans="2:64">
      <c r="B494" s="91" t="str">
        <f t="shared" si="55"/>
        <v/>
      </c>
      <c r="D494" s="91" t="str">
        <f t="shared" si="56"/>
        <v/>
      </c>
      <c r="F494" s="91" t="str">
        <f t="shared" si="57"/>
        <v/>
      </c>
      <c r="H494" s="91" t="str">
        <f t="shared" si="58"/>
        <v/>
      </c>
      <c r="I494" s="92"/>
      <c r="J494" s="114" t="str">
        <f t="shared" si="54"/>
        <v/>
      </c>
      <c r="L494" s="91">
        <f>المعلمون!F496</f>
        <v>0</v>
      </c>
      <c r="M494" s="91">
        <f>المعلمون!AZ496</f>
        <v>0</v>
      </c>
      <c r="BE494" s="95" t="str">
        <f>IFERROR(VLOOKUP(ROWS(BE$2:$BE494),$BG$2:$BI$1001,3,0),"")</f>
        <v/>
      </c>
      <c r="BF494" s="95" t="str">
        <f>IFERROR(VLOOKUP(ROWS(BF$2:$BF494),$BG$2:$BI$1001,2,0),"")</f>
        <v/>
      </c>
      <c r="BG494" s="95">
        <f>IF(ISNUMBER(SEARCH("نعم",BJ494)),MAX($BG$1:BG493)+1,0)</f>
        <v>0</v>
      </c>
      <c r="BH494" s="95" t="str">
        <f t="shared" si="59"/>
        <v/>
      </c>
      <c r="BI494" s="95" t="str">
        <f t="shared" si="60"/>
        <v/>
      </c>
      <c r="BJ494" s="95" t="str">
        <f>IF(COUNTIF( BH$2:BH494, BH494 )=1,"نعم","كلا")</f>
        <v>كلا</v>
      </c>
      <c r="BL494" s="91"/>
    </row>
    <row r="495" spans="2:64">
      <c r="B495" s="91" t="str">
        <f t="shared" si="55"/>
        <v/>
      </c>
      <c r="D495" s="91" t="str">
        <f t="shared" si="56"/>
        <v/>
      </c>
      <c r="F495" s="91" t="str">
        <f t="shared" si="57"/>
        <v/>
      </c>
      <c r="H495" s="91" t="str">
        <f t="shared" si="58"/>
        <v/>
      </c>
      <c r="I495" s="92"/>
      <c r="J495" s="114" t="str">
        <f t="shared" si="54"/>
        <v/>
      </c>
      <c r="L495" s="91">
        <f>المعلمون!F497</f>
        <v>0</v>
      </c>
      <c r="M495" s="91">
        <f>المعلمون!AZ497</f>
        <v>0</v>
      </c>
      <c r="BE495" s="95" t="str">
        <f>IFERROR(VLOOKUP(ROWS(BE$2:$BE495),$BG$2:$BI$1001,3,0),"")</f>
        <v/>
      </c>
      <c r="BF495" s="95" t="str">
        <f>IFERROR(VLOOKUP(ROWS(BF$2:$BF495),$BG$2:$BI$1001,2,0),"")</f>
        <v/>
      </c>
      <c r="BG495" s="95">
        <f>IF(ISNUMBER(SEARCH("نعم",BJ495)),MAX($BG$1:BG494)+1,0)</f>
        <v>0</v>
      </c>
      <c r="BH495" s="95" t="str">
        <f t="shared" si="59"/>
        <v/>
      </c>
      <c r="BI495" s="95" t="str">
        <f t="shared" si="60"/>
        <v/>
      </c>
      <c r="BJ495" s="95" t="str">
        <f>IF(COUNTIF( BH$2:BH495, BH495 )=1,"نعم","كلا")</f>
        <v>كلا</v>
      </c>
      <c r="BL495" s="91"/>
    </row>
    <row r="496" spans="2:64">
      <c r="B496" s="91" t="str">
        <f t="shared" si="55"/>
        <v/>
      </c>
      <c r="D496" s="91" t="str">
        <f t="shared" si="56"/>
        <v/>
      </c>
      <c r="F496" s="91" t="str">
        <f t="shared" si="57"/>
        <v/>
      </c>
      <c r="H496" s="91" t="str">
        <f t="shared" si="58"/>
        <v/>
      </c>
      <c r="I496" s="92"/>
      <c r="J496" s="114" t="str">
        <f t="shared" si="54"/>
        <v/>
      </c>
      <c r="L496" s="91">
        <f>المعلمون!F498</f>
        <v>0</v>
      </c>
      <c r="M496" s="91">
        <f>المعلمون!AZ498</f>
        <v>0</v>
      </c>
      <c r="BE496" s="95" t="str">
        <f>IFERROR(VLOOKUP(ROWS(BE$2:$BE496),$BG$2:$BI$1001,3,0),"")</f>
        <v/>
      </c>
      <c r="BF496" s="95" t="str">
        <f>IFERROR(VLOOKUP(ROWS(BF$2:$BF496),$BG$2:$BI$1001,2,0),"")</f>
        <v/>
      </c>
      <c r="BG496" s="95">
        <f>IF(ISNUMBER(SEARCH("نعم",BJ496)),MAX($BG$1:BG495)+1,0)</f>
        <v>0</v>
      </c>
      <c r="BH496" s="95" t="str">
        <f t="shared" si="59"/>
        <v/>
      </c>
      <c r="BI496" s="95" t="str">
        <f t="shared" si="60"/>
        <v/>
      </c>
      <c r="BJ496" s="95" t="str">
        <f>IF(COUNTIF( BH$2:BH496, BH496 )=1,"نعم","كلا")</f>
        <v>كلا</v>
      </c>
      <c r="BL496" s="91"/>
    </row>
    <row r="497" spans="2:64">
      <c r="B497" s="91" t="str">
        <f t="shared" si="55"/>
        <v/>
      </c>
      <c r="D497" s="91" t="str">
        <f t="shared" si="56"/>
        <v/>
      </c>
      <c r="F497" s="91" t="str">
        <f t="shared" si="57"/>
        <v/>
      </c>
      <c r="H497" s="91" t="str">
        <f t="shared" si="58"/>
        <v/>
      </c>
      <c r="I497" s="92"/>
      <c r="J497" s="114" t="str">
        <f t="shared" si="54"/>
        <v/>
      </c>
      <c r="L497" s="91">
        <f>المعلمون!F499</f>
        <v>0</v>
      </c>
      <c r="M497" s="91">
        <f>المعلمون!AZ499</f>
        <v>0</v>
      </c>
      <c r="BE497" s="95" t="str">
        <f>IFERROR(VLOOKUP(ROWS(BE$2:$BE497),$BG$2:$BI$1001,3,0),"")</f>
        <v/>
      </c>
      <c r="BF497" s="95" t="str">
        <f>IFERROR(VLOOKUP(ROWS(BF$2:$BF497),$BG$2:$BI$1001,2,0),"")</f>
        <v/>
      </c>
      <c r="BG497" s="95">
        <f>IF(ISNUMBER(SEARCH("نعم",BJ497)),MAX($BG$1:BG496)+1,0)</f>
        <v>0</v>
      </c>
      <c r="BH497" s="95" t="str">
        <f t="shared" si="59"/>
        <v/>
      </c>
      <c r="BI497" s="95" t="str">
        <f t="shared" si="60"/>
        <v/>
      </c>
      <c r="BJ497" s="95" t="str">
        <f>IF(COUNTIF( BH$2:BH497, BH497 )=1,"نعم","كلا")</f>
        <v>كلا</v>
      </c>
      <c r="BL497" s="91"/>
    </row>
    <row r="498" spans="2:64">
      <c r="B498" s="91" t="str">
        <f t="shared" si="55"/>
        <v/>
      </c>
      <c r="D498" s="91" t="str">
        <f t="shared" si="56"/>
        <v/>
      </c>
      <c r="F498" s="91" t="str">
        <f t="shared" si="57"/>
        <v/>
      </c>
      <c r="H498" s="91" t="str">
        <f t="shared" si="58"/>
        <v/>
      </c>
      <c r="I498" s="92"/>
      <c r="J498" s="114" t="str">
        <f t="shared" si="54"/>
        <v/>
      </c>
      <c r="L498" s="91">
        <f>المعلمون!F500</f>
        <v>0</v>
      </c>
      <c r="M498" s="91">
        <f>المعلمون!AZ500</f>
        <v>0</v>
      </c>
      <c r="BE498" s="95" t="str">
        <f>IFERROR(VLOOKUP(ROWS(BE$2:$BE498),$BG$2:$BI$1001,3,0),"")</f>
        <v/>
      </c>
      <c r="BF498" s="95" t="str">
        <f>IFERROR(VLOOKUP(ROWS(BF$2:$BF498),$BG$2:$BI$1001,2,0),"")</f>
        <v/>
      </c>
      <c r="BG498" s="95">
        <f>IF(ISNUMBER(SEARCH("نعم",BJ498)),MAX($BG$1:BG497)+1,0)</f>
        <v>0</v>
      </c>
      <c r="BH498" s="95" t="str">
        <f t="shared" si="59"/>
        <v/>
      </c>
      <c r="BI498" s="95" t="str">
        <f t="shared" si="60"/>
        <v/>
      </c>
      <c r="BJ498" s="95" t="str">
        <f>IF(COUNTIF( BH$2:BH498, BH498 )=1,"نعم","كلا")</f>
        <v>كلا</v>
      </c>
      <c r="BL498" s="91"/>
    </row>
    <row r="499" spans="2:64">
      <c r="B499" s="91" t="str">
        <f t="shared" si="55"/>
        <v/>
      </c>
      <c r="D499" s="91" t="str">
        <f t="shared" si="56"/>
        <v/>
      </c>
      <c r="F499" s="91" t="str">
        <f t="shared" si="57"/>
        <v/>
      </c>
      <c r="H499" s="91" t="str">
        <f t="shared" si="58"/>
        <v/>
      </c>
      <c r="I499" s="92"/>
      <c r="J499" s="114" t="str">
        <f t="shared" si="54"/>
        <v/>
      </c>
      <c r="L499" s="91">
        <f>المعلمون!F501</f>
        <v>0</v>
      </c>
      <c r="M499" s="91">
        <f>المعلمون!AZ501</f>
        <v>0</v>
      </c>
      <c r="BE499" s="95" t="str">
        <f>IFERROR(VLOOKUP(ROWS(BE$2:$BE499),$BG$2:$BI$1001,3,0),"")</f>
        <v/>
      </c>
      <c r="BF499" s="95" t="str">
        <f>IFERROR(VLOOKUP(ROWS(BF$2:$BF499),$BG$2:$BI$1001,2,0),"")</f>
        <v/>
      </c>
      <c r="BG499" s="95">
        <f>IF(ISNUMBER(SEARCH("نعم",BJ499)),MAX($BG$1:BG498)+1,0)</f>
        <v>0</v>
      </c>
      <c r="BH499" s="95" t="str">
        <f t="shared" si="59"/>
        <v/>
      </c>
      <c r="BI499" s="95" t="str">
        <f t="shared" si="60"/>
        <v/>
      </c>
      <c r="BJ499" s="95" t="str">
        <f>IF(COUNTIF( BH$2:BH499, BH499 )=1,"نعم","كلا")</f>
        <v>كلا</v>
      </c>
      <c r="BL499" s="91"/>
    </row>
    <row r="500" spans="2:64">
      <c r="B500" s="91" t="str">
        <f t="shared" si="55"/>
        <v/>
      </c>
      <c r="D500" s="91" t="str">
        <f t="shared" si="56"/>
        <v/>
      </c>
      <c r="F500" s="91" t="str">
        <f t="shared" si="57"/>
        <v/>
      </c>
      <c r="H500" s="91" t="str">
        <f t="shared" si="58"/>
        <v/>
      </c>
      <c r="I500" s="92"/>
      <c r="J500" s="114" t="str">
        <f t="shared" si="54"/>
        <v/>
      </c>
      <c r="L500" s="91">
        <f>المعلمون!F502</f>
        <v>0</v>
      </c>
      <c r="M500" s="91">
        <f>المعلمون!AZ502</f>
        <v>0</v>
      </c>
      <c r="BE500" s="95" t="str">
        <f>IFERROR(VLOOKUP(ROWS(BE$2:$BE500),$BG$2:$BI$1001,3,0),"")</f>
        <v/>
      </c>
      <c r="BF500" s="95" t="str">
        <f>IFERROR(VLOOKUP(ROWS(BF$2:$BF500),$BG$2:$BI$1001,2,0),"")</f>
        <v/>
      </c>
      <c r="BG500" s="95">
        <f>IF(ISNUMBER(SEARCH("نعم",BJ500)),MAX($BG$1:BG499)+1,0)</f>
        <v>0</v>
      </c>
      <c r="BH500" s="95" t="str">
        <f t="shared" si="59"/>
        <v/>
      </c>
      <c r="BI500" s="95" t="str">
        <f t="shared" si="60"/>
        <v/>
      </c>
      <c r="BJ500" s="95" t="str">
        <f>IF(COUNTIF( BH$2:BH500, BH500 )=1,"نعم","كلا")</f>
        <v>كلا</v>
      </c>
      <c r="BL500" s="91"/>
    </row>
    <row r="501" spans="2:64">
      <c r="B501" s="91" t="str">
        <f t="shared" si="55"/>
        <v/>
      </c>
      <c r="D501" s="91" t="str">
        <f t="shared" si="56"/>
        <v/>
      </c>
      <c r="F501" s="91" t="str">
        <f t="shared" si="57"/>
        <v/>
      </c>
      <c r="H501" s="91" t="str">
        <f t="shared" si="58"/>
        <v/>
      </c>
      <c r="I501" s="92"/>
      <c r="J501" s="114" t="str">
        <f t="shared" ref="J501:J564" si="61">IFERROR(IF(OR(AND($G501="الفرنسية",$L501&lt;&gt;"نعم"),AND($G501="الانكليزية",$M501&lt;&gt;"نعم")),"هذه اللغة لا يتقنها المعلم",""),"")</f>
        <v/>
      </c>
      <c r="L501" s="91">
        <f>المعلمون!F503</f>
        <v>0</v>
      </c>
      <c r="M501" s="91">
        <f>المعلمون!AZ503</f>
        <v>0</v>
      </c>
      <c r="BE501" s="95" t="str">
        <f>IFERROR(VLOOKUP(ROWS(BE$2:$BE501),$BG$2:$BI$1001,3,0),"")</f>
        <v/>
      </c>
      <c r="BF501" s="95" t="str">
        <f>IFERROR(VLOOKUP(ROWS(BF$2:$BF501),$BG$2:$BI$1001,2,0),"")</f>
        <v/>
      </c>
      <c r="BG501" s="95">
        <f>IF(ISNUMBER(SEARCH("نعم",BJ501)),MAX($BG$1:BG500)+1,0)</f>
        <v>0</v>
      </c>
      <c r="BH501" s="95" t="str">
        <f t="shared" si="59"/>
        <v/>
      </c>
      <c r="BI501" s="95" t="str">
        <f t="shared" si="60"/>
        <v/>
      </c>
      <c r="BJ501" s="95" t="str">
        <f>IF(COUNTIF( BH$2:BH501, BH501 )=1,"نعم","كلا")</f>
        <v>كلا</v>
      </c>
      <c r="BL501" s="91"/>
    </row>
    <row r="502" spans="2:64">
      <c r="B502" s="91" t="str">
        <f t="shared" si="55"/>
        <v/>
      </c>
      <c r="D502" s="91" t="str">
        <f t="shared" si="56"/>
        <v/>
      </c>
      <c r="F502" s="91" t="str">
        <f t="shared" si="57"/>
        <v/>
      </c>
      <c r="H502" s="91" t="str">
        <f t="shared" si="58"/>
        <v/>
      </c>
      <c r="I502" s="92"/>
      <c r="J502" s="114" t="str">
        <f t="shared" si="61"/>
        <v/>
      </c>
      <c r="L502" s="91">
        <f>المعلمون!F504</f>
        <v>0</v>
      </c>
      <c r="M502" s="91">
        <f>المعلمون!AZ504</f>
        <v>0</v>
      </c>
      <c r="BE502" s="95" t="str">
        <f>IFERROR(VLOOKUP(ROWS(BE$2:$BE502),$BG$2:$BI$1001,3,0),"")</f>
        <v/>
      </c>
      <c r="BF502" s="95" t="str">
        <f>IFERROR(VLOOKUP(ROWS(BF$2:$BF502),$BG$2:$BI$1001,2,0),"")</f>
        <v/>
      </c>
      <c r="BG502" s="95">
        <f>IF(ISNUMBER(SEARCH("نعم",BJ502)),MAX($BG$1:BG501)+1,0)</f>
        <v>0</v>
      </c>
      <c r="BH502" s="95" t="str">
        <f t="shared" si="59"/>
        <v/>
      </c>
      <c r="BI502" s="95" t="str">
        <f t="shared" si="60"/>
        <v/>
      </c>
      <c r="BJ502" s="95" t="str">
        <f>IF(COUNTIF( BH$2:BH502, BH502 )=1,"نعم","كلا")</f>
        <v>كلا</v>
      </c>
      <c r="BL502" s="91"/>
    </row>
    <row r="503" spans="2:64">
      <c r="B503" s="91" t="str">
        <f t="shared" si="55"/>
        <v/>
      </c>
      <c r="D503" s="91" t="str">
        <f t="shared" si="56"/>
        <v/>
      </c>
      <c r="F503" s="91" t="str">
        <f t="shared" si="57"/>
        <v/>
      </c>
      <c r="H503" s="91" t="str">
        <f t="shared" si="58"/>
        <v/>
      </c>
      <c r="I503" s="92"/>
      <c r="J503" s="114" t="str">
        <f t="shared" si="61"/>
        <v/>
      </c>
      <c r="BE503" s="95" t="str">
        <f>IFERROR(VLOOKUP(ROWS(BE$2:$BE503),$BG$2:$BI$1001,3,0),"")</f>
        <v/>
      </c>
      <c r="BF503" s="95" t="str">
        <f>IFERROR(VLOOKUP(ROWS(BF$2:$BF503),$BG$2:$BI$1001,2,0),"")</f>
        <v/>
      </c>
      <c r="BG503" s="95">
        <f>IF(ISNUMBER(SEARCH("نعم",BJ503)),MAX($BG$1:BG502)+1,0)</f>
        <v>0</v>
      </c>
      <c r="BH503" s="95" t="str">
        <f t="shared" si="59"/>
        <v/>
      </c>
      <c r="BI503" s="95" t="str">
        <f t="shared" si="60"/>
        <v/>
      </c>
      <c r="BJ503" s="95" t="str">
        <f>IF(COUNTIF( BH$2:BH503, BH503 )=1,"نعم","كلا")</f>
        <v>كلا</v>
      </c>
      <c r="BL503" s="91"/>
    </row>
    <row r="504" spans="2:64">
      <c r="B504" s="91" t="str">
        <f t="shared" si="55"/>
        <v/>
      </c>
      <c r="D504" s="91" t="str">
        <f t="shared" si="56"/>
        <v/>
      </c>
      <c r="F504" s="91" t="str">
        <f t="shared" si="57"/>
        <v/>
      </c>
      <c r="H504" s="91" t="str">
        <f t="shared" si="58"/>
        <v/>
      </c>
      <c r="I504" s="92"/>
      <c r="J504" s="114" t="str">
        <f t="shared" si="61"/>
        <v/>
      </c>
      <c r="BE504" s="95" t="str">
        <f>IFERROR(VLOOKUP(ROWS(BE$2:$BE504),$BG$2:$BI$1001,3,0),"")</f>
        <v/>
      </c>
      <c r="BF504" s="95" t="str">
        <f>IFERROR(VLOOKUP(ROWS(BF$2:$BF504),$BG$2:$BI$1001,2,0),"")</f>
        <v/>
      </c>
      <c r="BG504" s="95">
        <f>IF(ISNUMBER(SEARCH("نعم",BJ504)),MAX($BG$1:BG503)+1,0)</f>
        <v>0</v>
      </c>
      <c r="BH504" s="95" t="str">
        <f t="shared" si="59"/>
        <v/>
      </c>
      <c r="BI504" s="95" t="str">
        <f t="shared" si="60"/>
        <v/>
      </c>
      <c r="BJ504" s="95" t="str">
        <f>IF(COUNTIF( BH$2:BH504, BH504 )=1,"نعم","كلا")</f>
        <v>كلا</v>
      </c>
      <c r="BL504" s="91"/>
    </row>
    <row r="505" spans="2:64">
      <c r="B505" s="91" t="str">
        <f t="shared" si="55"/>
        <v/>
      </c>
      <c r="D505" s="91" t="str">
        <f t="shared" si="56"/>
        <v/>
      </c>
      <c r="F505" s="91" t="str">
        <f t="shared" si="57"/>
        <v/>
      </c>
      <c r="H505" s="91" t="str">
        <f t="shared" si="58"/>
        <v/>
      </c>
      <c r="I505" s="92"/>
      <c r="J505" s="114" t="str">
        <f t="shared" si="61"/>
        <v/>
      </c>
      <c r="BE505" s="95" t="str">
        <f>IFERROR(VLOOKUP(ROWS(BE$2:$BE505),$BG$2:$BI$1001,3,0),"")</f>
        <v/>
      </c>
      <c r="BF505" s="95" t="str">
        <f>IFERROR(VLOOKUP(ROWS(BF$2:$BF505),$BG$2:$BI$1001,2,0),"")</f>
        <v/>
      </c>
      <c r="BG505" s="95">
        <f>IF(ISNUMBER(SEARCH("نعم",BJ505)),MAX($BG$1:BG504)+1,0)</f>
        <v>0</v>
      </c>
      <c r="BH505" s="95" t="str">
        <f t="shared" si="59"/>
        <v/>
      </c>
      <c r="BI505" s="95" t="str">
        <f t="shared" si="60"/>
        <v/>
      </c>
      <c r="BJ505" s="95" t="str">
        <f>IF(COUNTIF( BH$2:BH505, BH505 )=1,"نعم","كلا")</f>
        <v>كلا</v>
      </c>
      <c r="BL505" s="91"/>
    </row>
    <row r="506" spans="2:64">
      <c r="B506" s="91" t="str">
        <f t="shared" si="55"/>
        <v/>
      </c>
      <c r="D506" s="91" t="str">
        <f t="shared" si="56"/>
        <v/>
      </c>
      <c r="F506" s="91" t="str">
        <f t="shared" si="57"/>
        <v/>
      </c>
      <c r="H506" s="91" t="str">
        <f t="shared" si="58"/>
        <v/>
      </c>
      <c r="I506" s="92"/>
      <c r="J506" s="114" t="str">
        <f t="shared" si="61"/>
        <v/>
      </c>
      <c r="BE506" s="95" t="str">
        <f>IFERROR(VLOOKUP(ROWS(BE$2:$BE506),$BG$2:$BI$1001,3,0),"")</f>
        <v/>
      </c>
      <c r="BF506" s="95" t="str">
        <f>IFERROR(VLOOKUP(ROWS(BF$2:$BF506),$BG$2:$BI$1001,2,0),"")</f>
        <v/>
      </c>
      <c r="BG506" s="95">
        <f>IF(ISNUMBER(SEARCH("نعم",BJ506)),MAX($BG$1:BG505)+1,0)</f>
        <v>0</v>
      </c>
      <c r="BH506" s="95" t="str">
        <f t="shared" si="59"/>
        <v/>
      </c>
      <c r="BI506" s="95" t="str">
        <f t="shared" si="60"/>
        <v/>
      </c>
      <c r="BJ506" s="95" t="str">
        <f>IF(COUNTIF( BH$2:BH506, BH506 )=1,"نعم","كلا")</f>
        <v>كلا</v>
      </c>
      <c r="BL506" s="91"/>
    </row>
    <row r="507" spans="2:64">
      <c r="B507" s="91" t="str">
        <f t="shared" si="55"/>
        <v/>
      </c>
      <c r="D507" s="91" t="str">
        <f t="shared" si="56"/>
        <v/>
      </c>
      <c r="F507" s="91" t="str">
        <f t="shared" si="57"/>
        <v/>
      </c>
      <c r="H507" s="91" t="str">
        <f t="shared" si="58"/>
        <v/>
      </c>
      <c r="I507" s="92"/>
      <c r="J507" s="114" t="str">
        <f t="shared" si="61"/>
        <v/>
      </c>
      <c r="BE507" s="95" t="str">
        <f>IFERROR(VLOOKUP(ROWS(BE$2:$BE507),$BG$2:$BI$1001,3,0),"")</f>
        <v/>
      </c>
      <c r="BF507" s="95" t="str">
        <f>IFERROR(VLOOKUP(ROWS(BF$2:$BF507),$BG$2:$BI$1001,2,0),"")</f>
        <v/>
      </c>
      <c r="BG507" s="95">
        <f>IF(ISNUMBER(SEARCH("نعم",BJ507)),MAX($BG$1:BG506)+1,0)</f>
        <v>0</v>
      </c>
      <c r="BH507" s="95" t="str">
        <f t="shared" si="59"/>
        <v/>
      </c>
      <c r="BI507" s="95" t="str">
        <f t="shared" si="60"/>
        <v/>
      </c>
      <c r="BJ507" s="95" t="str">
        <f>IF(COUNTIF( BH$2:BH507, BH507 )=1,"نعم","كلا")</f>
        <v>كلا</v>
      </c>
      <c r="BL507" s="91"/>
    </row>
    <row r="508" spans="2:64">
      <c r="B508" s="91" t="str">
        <f t="shared" si="55"/>
        <v/>
      </c>
      <c r="D508" s="91" t="str">
        <f t="shared" si="56"/>
        <v/>
      </c>
      <c r="F508" s="91" t="str">
        <f t="shared" si="57"/>
        <v/>
      </c>
      <c r="H508" s="91" t="str">
        <f t="shared" si="58"/>
        <v/>
      </c>
      <c r="I508" s="92"/>
      <c r="J508" s="114" t="str">
        <f t="shared" si="61"/>
        <v/>
      </c>
      <c r="BE508" s="95" t="str">
        <f>IFERROR(VLOOKUP(ROWS(BE$2:$BE508),$BG$2:$BI$1001,3,0),"")</f>
        <v/>
      </c>
      <c r="BF508" s="95" t="str">
        <f>IFERROR(VLOOKUP(ROWS(BF$2:$BF508),$BG$2:$BI$1001,2,0),"")</f>
        <v/>
      </c>
      <c r="BG508" s="95">
        <f>IF(ISNUMBER(SEARCH("نعم",BJ508)),MAX($BG$1:BG507)+1,0)</f>
        <v>0</v>
      </c>
      <c r="BH508" s="95" t="str">
        <f t="shared" si="59"/>
        <v/>
      </c>
      <c r="BI508" s="95" t="str">
        <f t="shared" si="60"/>
        <v/>
      </c>
      <c r="BJ508" s="95" t="str">
        <f>IF(COUNTIF( BH$2:BH508, BH508 )=1,"نعم","كلا")</f>
        <v>كلا</v>
      </c>
      <c r="BL508" s="91"/>
    </row>
    <row r="509" spans="2:64">
      <c r="B509" s="91" t="str">
        <f t="shared" si="55"/>
        <v/>
      </c>
      <c r="D509" s="91" t="str">
        <f t="shared" si="56"/>
        <v/>
      </c>
      <c r="F509" s="91" t="str">
        <f t="shared" si="57"/>
        <v/>
      </c>
      <c r="H509" s="91" t="str">
        <f t="shared" si="58"/>
        <v/>
      </c>
      <c r="I509" s="92"/>
      <c r="J509" s="114" t="str">
        <f t="shared" si="61"/>
        <v/>
      </c>
      <c r="BE509" s="95" t="str">
        <f>IFERROR(VLOOKUP(ROWS(BE$2:$BE509),$BG$2:$BI$1001,3,0),"")</f>
        <v/>
      </c>
      <c r="BF509" s="95" t="str">
        <f>IFERROR(VLOOKUP(ROWS(BF$2:$BF509),$BG$2:$BI$1001,2,0),"")</f>
        <v/>
      </c>
      <c r="BG509" s="95">
        <f>IF(ISNUMBER(SEARCH("نعم",BJ509)),MAX($BG$1:BG508)+1,0)</f>
        <v>0</v>
      </c>
      <c r="BH509" s="95" t="str">
        <f t="shared" si="59"/>
        <v/>
      </c>
      <c r="BI509" s="95" t="str">
        <f t="shared" si="60"/>
        <v/>
      </c>
      <c r="BJ509" s="95" t="str">
        <f>IF(COUNTIF( BH$2:BH509, BH509 )=1,"نعم","كلا")</f>
        <v>كلا</v>
      </c>
      <c r="BL509" s="91"/>
    </row>
    <row r="510" spans="2:64">
      <c r="B510" s="91" t="str">
        <f t="shared" si="55"/>
        <v/>
      </c>
      <c r="D510" s="91" t="str">
        <f t="shared" si="56"/>
        <v/>
      </c>
      <c r="F510" s="91" t="str">
        <f t="shared" si="57"/>
        <v/>
      </c>
      <c r="H510" s="91" t="str">
        <f t="shared" si="58"/>
        <v/>
      </c>
      <c r="I510" s="92"/>
      <c r="J510" s="114" t="str">
        <f t="shared" si="61"/>
        <v/>
      </c>
      <c r="BE510" s="95" t="str">
        <f>IFERROR(VLOOKUP(ROWS(BE$2:$BE510),$BG$2:$BI$1001,3,0),"")</f>
        <v/>
      </c>
      <c r="BF510" s="95" t="str">
        <f>IFERROR(VLOOKUP(ROWS(BF$2:$BF510),$BG$2:$BI$1001,2,0),"")</f>
        <v/>
      </c>
      <c r="BG510" s="95">
        <f>IF(ISNUMBER(SEARCH("نعم",BJ510)),MAX($BG$1:BG509)+1,0)</f>
        <v>0</v>
      </c>
      <c r="BH510" s="95" t="str">
        <f t="shared" si="59"/>
        <v/>
      </c>
      <c r="BI510" s="95" t="str">
        <f t="shared" si="60"/>
        <v/>
      </c>
      <c r="BJ510" s="95" t="str">
        <f>IF(COUNTIF( BH$2:BH510, BH510 )=1,"نعم","كلا")</f>
        <v>كلا</v>
      </c>
      <c r="BL510" s="91"/>
    </row>
    <row r="511" spans="2:64">
      <c r="B511" s="91" t="str">
        <f t="shared" si="55"/>
        <v/>
      </c>
      <c r="D511" s="91" t="str">
        <f t="shared" si="56"/>
        <v/>
      </c>
      <c r="F511" s="91" t="str">
        <f t="shared" si="57"/>
        <v/>
      </c>
      <c r="H511" s="91" t="str">
        <f t="shared" si="58"/>
        <v/>
      </c>
      <c r="I511" s="92"/>
      <c r="J511" s="114" t="str">
        <f t="shared" si="61"/>
        <v/>
      </c>
      <c r="BE511" s="95" t="str">
        <f>IFERROR(VLOOKUP(ROWS(BE$2:$BE511),$BG$2:$BI$1001,3,0),"")</f>
        <v/>
      </c>
      <c r="BF511" s="95" t="str">
        <f>IFERROR(VLOOKUP(ROWS(BF$2:$BF511),$BG$2:$BI$1001,2,0),"")</f>
        <v/>
      </c>
      <c r="BG511" s="95">
        <f>IF(ISNUMBER(SEARCH("نعم",BJ511)),MAX($BG$1:BG510)+1,0)</f>
        <v>0</v>
      </c>
      <c r="BH511" s="95" t="str">
        <f t="shared" si="59"/>
        <v/>
      </c>
      <c r="BI511" s="95" t="str">
        <f t="shared" si="60"/>
        <v/>
      </c>
      <c r="BJ511" s="95" t="str">
        <f>IF(COUNTIF( BH$2:BH511, BH511 )=1,"نعم","كلا")</f>
        <v>كلا</v>
      </c>
      <c r="BL511" s="91"/>
    </row>
    <row r="512" spans="2:64">
      <c r="B512" s="91" t="str">
        <f t="shared" si="55"/>
        <v/>
      </c>
      <c r="D512" s="91" t="str">
        <f t="shared" si="56"/>
        <v/>
      </c>
      <c r="F512" s="91" t="str">
        <f t="shared" si="57"/>
        <v/>
      </c>
      <c r="H512" s="91" t="str">
        <f t="shared" si="58"/>
        <v/>
      </c>
      <c r="I512" s="92"/>
      <c r="J512" s="114" t="str">
        <f t="shared" si="61"/>
        <v/>
      </c>
      <c r="BE512" s="95" t="str">
        <f>IFERROR(VLOOKUP(ROWS(BE$2:$BE512),$BG$2:$BI$1001,3,0),"")</f>
        <v/>
      </c>
      <c r="BF512" s="95" t="str">
        <f>IFERROR(VLOOKUP(ROWS(BF$2:$BF512),$BG$2:$BI$1001,2,0),"")</f>
        <v/>
      </c>
      <c r="BG512" s="95">
        <f>IF(ISNUMBER(SEARCH("نعم",BJ512)),MAX($BG$1:BG511)+1,0)</f>
        <v>0</v>
      </c>
      <c r="BH512" s="95" t="str">
        <f t="shared" si="59"/>
        <v/>
      </c>
      <c r="BI512" s="95" t="str">
        <f t="shared" si="60"/>
        <v/>
      </c>
      <c r="BJ512" s="95" t="str">
        <f>IF(COUNTIF( BH$2:BH512, BH512 )=1,"نعم","كلا")</f>
        <v>كلا</v>
      </c>
      <c r="BL512" s="91"/>
    </row>
    <row r="513" spans="2:64">
      <c r="B513" s="91" t="str">
        <f t="shared" si="55"/>
        <v/>
      </c>
      <c r="D513" s="91" t="str">
        <f t="shared" si="56"/>
        <v/>
      </c>
      <c r="F513" s="91" t="str">
        <f t="shared" si="57"/>
        <v/>
      </c>
      <c r="H513" s="91" t="str">
        <f t="shared" si="58"/>
        <v/>
      </c>
      <c r="I513" s="92"/>
      <c r="J513" s="114" t="str">
        <f t="shared" si="61"/>
        <v/>
      </c>
      <c r="BE513" s="95" t="str">
        <f>IFERROR(VLOOKUP(ROWS(BE$2:$BE513),$BG$2:$BI$1001,3,0),"")</f>
        <v/>
      </c>
      <c r="BF513" s="95" t="str">
        <f>IFERROR(VLOOKUP(ROWS(BF$2:$BF513),$BG$2:$BI$1001,2,0),"")</f>
        <v/>
      </c>
      <c r="BG513" s="95">
        <f>IF(ISNUMBER(SEARCH("نعم",BJ513)),MAX($BG$1:BG512)+1,0)</f>
        <v>0</v>
      </c>
      <c r="BH513" s="95" t="str">
        <f t="shared" si="59"/>
        <v/>
      </c>
      <c r="BI513" s="95" t="str">
        <f t="shared" si="60"/>
        <v/>
      </c>
      <c r="BJ513" s="95" t="str">
        <f>IF(COUNTIF( BH$2:BH513, BH513 )=1,"نعم","كلا")</f>
        <v>كلا</v>
      </c>
      <c r="BL513" s="91"/>
    </row>
    <row r="514" spans="2:64">
      <c r="B514" s="91" t="str">
        <f t="shared" ref="B514:B577" si="62">IFERROR(VLOOKUP(A514,PROF_NAMES_CODE,2,FALSE),"")</f>
        <v/>
      </c>
      <c r="D514" s="91" t="str">
        <f t="shared" ref="D514:D577" si="63">IFERROR(VLOOKUP(C514,PARAM_CLASSES,2,FALSE),"")</f>
        <v/>
      </c>
      <c r="F514" s="91" t="str">
        <f t="shared" ref="F514:F577" si="64">IFERROR(VLOOKUP(E514,PARAM_MATIERE,2,FALSE),"")</f>
        <v/>
      </c>
      <c r="H514" s="91" t="str">
        <f t="shared" ref="H514:H577" si="65">IFERROR(VLOOKUP(G514,PARAM_LANGUE,2,FALSE),"")</f>
        <v/>
      </c>
      <c r="I514" s="92"/>
      <c r="J514" s="114" t="str">
        <f t="shared" si="61"/>
        <v/>
      </c>
      <c r="BE514" s="95" t="str">
        <f>IFERROR(VLOOKUP(ROWS(BE$2:$BE514),$BG$2:$BI$1001,3,0),"")</f>
        <v/>
      </c>
      <c r="BF514" s="95" t="str">
        <f>IFERROR(VLOOKUP(ROWS(BF$2:$BF514),$BG$2:$BI$1001,2,0),"")</f>
        <v/>
      </c>
      <c r="BG514" s="95">
        <f>IF(ISNUMBER(SEARCH("نعم",BJ514)),MAX($BG$1:BG513)+1,0)</f>
        <v>0</v>
      </c>
      <c r="BH514" s="95" t="str">
        <f t="shared" si="59"/>
        <v/>
      </c>
      <c r="BI514" s="95" t="str">
        <f t="shared" si="60"/>
        <v/>
      </c>
      <c r="BJ514" s="95" t="str">
        <f>IF(COUNTIF( BH$2:BH514, BH514 )=1,"نعم","كلا")</f>
        <v>كلا</v>
      </c>
      <c r="BL514" s="91"/>
    </row>
    <row r="515" spans="2:64">
      <c r="B515" s="91" t="str">
        <f t="shared" si="62"/>
        <v/>
      </c>
      <c r="D515" s="91" t="str">
        <f t="shared" si="63"/>
        <v/>
      </c>
      <c r="F515" s="91" t="str">
        <f t="shared" si="64"/>
        <v/>
      </c>
      <c r="H515" s="91" t="str">
        <f t="shared" si="65"/>
        <v/>
      </c>
      <c r="I515" s="92"/>
      <c r="J515" s="114" t="str">
        <f t="shared" si="61"/>
        <v/>
      </c>
      <c r="BE515" s="95" t="str">
        <f>IFERROR(VLOOKUP(ROWS(BE$2:$BE515),$BG$2:$BI$1001,3,0),"")</f>
        <v/>
      </c>
      <c r="BF515" s="95" t="str">
        <f>IFERROR(VLOOKUP(ROWS(BF$2:$BF515),$BG$2:$BI$1001,2,0),"")</f>
        <v/>
      </c>
      <c r="BG515" s="95">
        <f>IF(ISNUMBER(SEARCH("نعم",BJ515)),MAX($BG$1:BG514)+1,0)</f>
        <v>0</v>
      </c>
      <c r="BH515" s="95" t="str">
        <f t="shared" ref="BH515:BH578" si="66">IF(C515=0,"",C515)</f>
        <v/>
      </c>
      <c r="BI515" s="95" t="str">
        <f t="shared" ref="BI515:BI578" si="67">D515</f>
        <v/>
      </c>
      <c r="BJ515" s="95" t="str">
        <f>IF(COUNTIF( BH$2:BH515, BH515 )=1,"نعم","كلا")</f>
        <v>كلا</v>
      </c>
      <c r="BL515" s="91"/>
    </row>
    <row r="516" spans="2:64">
      <c r="B516" s="91" t="str">
        <f t="shared" si="62"/>
        <v/>
      </c>
      <c r="D516" s="91" t="str">
        <f t="shared" si="63"/>
        <v/>
      </c>
      <c r="F516" s="91" t="str">
        <f t="shared" si="64"/>
        <v/>
      </c>
      <c r="H516" s="91" t="str">
        <f t="shared" si="65"/>
        <v/>
      </c>
      <c r="I516" s="92"/>
      <c r="J516" s="114" t="str">
        <f t="shared" si="61"/>
        <v/>
      </c>
      <c r="BE516" s="95" t="str">
        <f>IFERROR(VLOOKUP(ROWS(BE$2:$BE516),$BG$2:$BI$1001,3,0),"")</f>
        <v/>
      </c>
      <c r="BF516" s="95" t="str">
        <f>IFERROR(VLOOKUP(ROWS(BF$2:$BF516),$BG$2:$BI$1001,2,0),"")</f>
        <v/>
      </c>
      <c r="BG516" s="95">
        <f>IF(ISNUMBER(SEARCH("نعم",BJ516)),MAX($BG$1:BG515)+1,0)</f>
        <v>0</v>
      </c>
      <c r="BH516" s="95" t="str">
        <f t="shared" si="66"/>
        <v/>
      </c>
      <c r="BI516" s="95" t="str">
        <f t="shared" si="67"/>
        <v/>
      </c>
      <c r="BJ516" s="95" t="str">
        <f>IF(COUNTIF( BH$2:BH516, BH516 )=1,"نعم","كلا")</f>
        <v>كلا</v>
      </c>
      <c r="BL516" s="91"/>
    </row>
    <row r="517" spans="2:64">
      <c r="B517" s="91" t="str">
        <f t="shared" si="62"/>
        <v/>
      </c>
      <c r="D517" s="91" t="str">
        <f t="shared" si="63"/>
        <v/>
      </c>
      <c r="F517" s="91" t="str">
        <f t="shared" si="64"/>
        <v/>
      </c>
      <c r="H517" s="91" t="str">
        <f t="shared" si="65"/>
        <v/>
      </c>
      <c r="I517" s="92"/>
      <c r="J517" s="114" t="str">
        <f t="shared" si="61"/>
        <v/>
      </c>
      <c r="BE517" s="95" t="str">
        <f>IFERROR(VLOOKUP(ROWS(BE$2:$BE517),$BG$2:$BI$1001,3,0),"")</f>
        <v/>
      </c>
      <c r="BF517" s="95" t="str">
        <f>IFERROR(VLOOKUP(ROWS(BF$2:$BF517),$BG$2:$BI$1001,2,0),"")</f>
        <v/>
      </c>
      <c r="BG517" s="95">
        <f>IF(ISNUMBER(SEARCH("نعم",BJ517)),MAX($BG$1:BG516)+1,0)</f>
        <v>0</v>
      </c>
      <c r="BH517" s="95" t="str">
        <f t="shared" si="66"/>
        <v/>
      </c>
      <c r="BI517" s="95" t="str">
        <f t="shared" si="67"/>
        <v/>
      </c>
      <c r="BJ517" s="95" t="str">
        <f>IF(COUNTIF( BH$2:BH517, BH517 )=1,"نعم","كلا")</f>
        <v>كلا</v>
      </c>
      <c r="BL517" s="91"/>
    </row>
    <row r="518" spans="2:64">
      <c r="B518" s="91" t="str">
        <f t="shared" si="62"/>
        <v/>
      </c>
      <c r="D518" s="91" t="str">
        <f t="shared" si="63"/>
        <v/>
      </c>
      <c r="F518" s="91" t="str">
        <f t="shared" si="64"/>
        <v/>
      </c>
      <c r="H518" s="91" t="str">
        <f t="shared" si="65"/>
        <v/>
      </c>
      <c r="I518" s="92"/>
      <c r="J518" s="114" t="str">
        <f t="shared" si="61"/>
        <v/>
      </c>
      <c r="BE518" s="95" t="str">
        <f>IFERROR(VLOOKUP(ROWS(BE$2:$BE518),$BG$2:$BI$1001,3,0),"")</f>
        <v/>
      </c>
      <c r="BF518" s="95" t="str">
        <f>IFERROR(VLOOKUP(ROWS(BF$2:$BF518),$BG$2:$BI$1001,2,0),"")</f>
        <v/>
      </c>
      <c r="BG518" s="95">
        <f>IF(ISNUMBER(SEARCH("نعم",BJ518)),MAX($BG$1:BG517)+1,0)</f>
        <v>0</v>
      </c>
      <c r="BH518" s="95" t="str">
        <f t="shared" si="66"/>
        <v/>
      </c>
      <c r="BI518" s="95" t="str">
        <f t="shared" si="67"/>
        <v/>
      </c>
      <c r="BJ518" s="95" t="str">
        <f>IF(COUNTIF( BH$2:BH518, BH518 )=1,"نعم","كلا")</f>
        <v>كلا</v>
      </c>
      <c r="BL518" s="91"/>
    </row>
    <row r="519" spans="2:64">
      <c r="B519" s="91" t="str">
        <f t="shared" si="62"/>
        <v/>
      </c>
      <c r="D519" s="91" t="str">
        <f t="shared" si="63"/>
        <v/>
      </c>
      <c r="F519" s="91" t="str">
        <f t="shared" si="64"/>
        <v/>
      </c>
      <c r="H519" s="91" t="str">
        <f t="shared" si="65"/>
        <v/>
      </c>
      <c r="I519" s="92"/>
      <c r="J519" s="114" t="str">
        <f t="shared" si="61"/>
        <v/>
      </c>
      <c r="BE519" s="95" t="str">
        <f>IFERROR(VLOOKUP(ROWS(BE$2:$BE519),$BG$2:$BI$1001,3,0),"")</f>
        <v/>
      </c>
      <c r="BF519" s="95" t="str">
        <f>IFERROR(VLOOKUP(ROWS(BF$2:$BF519),$BG$2:$BI$1001,2,0),"")</f>
        <v/>
      </c>
      <c r="BG519" s="95">
        <f>IF(ISNUMBER(SEARCH("نعم",BJ519)),MAX($BG$1:BG518)+1,0)</f>
        <v>0</v>
      </c>
      <c r="BH519" s="95" t="str">
        <f t="shared" si="66"/>
        <v/>
      </c>
      <c r="BI519" s="95" t="str">
        <f t="shared" si="67"/>
        <v/>
      </c>
      <c r="BJ519" s="95" t="str">
        <f>IF(COUNTIF( BH$2:BH519, BH519 )=1,"نعم","كلا")</f>
        <v>كلا</v>
      </c>
      <c r="BL519" s="91"/>
    </row>
    <row r="520" spans="2:64">
      <c r="B520" s="91" t="str">
        <f t="shared" si="62"/>
        <v/>
      </c>
      <c r="D520" s="91" t="str">
        <f t="shared" si="63"/>
        <v/>
      </c>
      <c r="F520" s="91" t="str">
        <f t="shared" si="64"/>
        <v/>
      </c>
      <c r="H520" s="91" t="str">
        <f t="shared" si="65"/>
        <v/>
      </c>
      <c r="I520" s="92"/>
      <c r="J520" s="114" t="str">
        <f t="shared" si="61"/>
        <v/>
      </c>
      <c r="BE520" s="95" t="str">
        <f>IFERROR(VLOOKUP(ROWS(BE$2:$BE520),$BG$2:$BI$1001,3,0),"")</f>
        <v/>
      </c>
      <c r="BF520" s="95" t="str">
        <f>IFERROR(VLOOKUP(ROWS(BF$2:$BF520),$BG$2:$BI$1001,2,0),"")</f>
        <v/>
      </c>
      <c r="BG520" s="95">
        <f>IF(ISNUMBER(SEARCH("نعم",BJ520)),MAX($BG$1:BG519)+1,0)</f>
        <v>0</v>
      </c>
      <c r="BH520" s="95" t="str">
        <f t="shared" si="66"/>
        <v/>
      </c>
      <c r="BI520" s="95" t="str">
        <f t="shared" si="67"/>
        <v/>
      </c>
      <c r="BJ520" s="95" t="str">
        <f>IF(COUNTIF( BH$2:BH520, BH520 )=1,"نعم","كلا")</f>
        <v>كلا</v>
      </c>
      <c r="BL520" s="91"/>
    </row>
    <row r="521" spans="2:64">
      <c r="B521" s="91" t="str">
        <f t="shared" si="62"/>
        <v/>
      </c>
      <c r="D521" s="91" t="str">
        <f t="shared" si="63"/>
        <v/>
      </c>
      <c r="F521" s="91" t="str">
        <f t="shared" si="64"/>
        <v/>
      </c>
      <c r="H521" s="91" t="str">
        <f t="shared" si="65"/>
        <v/>
      </c>
      <c r="I521" s="92"/>
      <c r="J521" s="114" t="str">
        <f t="shared" si="61"/>
        <v/>
      </c>
      <c r="BE521" s="95" t="str">
        <f>IFERROR(VLOOKUP(ROWS(BE$2:$BE521),$BG$2:$BI$1001,3,0),"")</f>
        <v/>
      </c>
      <c r="BF521" s="95" t="str">
        <f>IFERROR(VLOOKUP(ROWS(BF$2:$BF521),$BG$2:$BI$1001,2,0),"")</f>
        <v/>
      </c>
      <c r="BG521" s="95">
        <f>IF(ISNUMBER(SEARCH("نعم",BJ521)),MAX($BG$1:BG520)+1,0)</f>
        <v>0</v>
      </c>
      <c r="BH521" s="95" t="str">
        <f t="shared" si="66"/>
        <v/>
      </c>
      <c r="BI521" s="95" t="str">
        <f t="shared" si="67"/>
        <v/>
      </c>
      <c r="BJ521" s="95" t="str">
        <f>IF(COUNTIF( BH$2:BH521, BH521 )=1,"نعم","كلا")</f>
        <v>كلا</v>
      </c>
      <c r="BL521" s="91"/>
    </row>
    <row r="522" spans="2:64">
      <c r="B522" s="91" t="str">
        <f t="shared" si="62"/>
        <v/>
      </c>
      <c r="D522" s="91" t="str">
        <f t="shared" si="63"/>
        <v/>
      </c>
      <c r="F522" s="91" t="str">
        <f t="shared" si="64"/>
        <v/>
      </c>
      <c r="H522" s="91" t="str">
        <f t="shared" si="65"/>
        <v/>
      </c>
      <c r="I522" s="92"/>
      <c r="J522" s="114" t="str">
        <f t="shared" si="61"/>
        <v/>
      </c>
      <c r="BE522" s="95" t="str">
        <f>IFERROR(VLOOKUP(ROWS(BE$2:$BE522),$BG$2:$BI$1001,3,0),"")</f>
        <v/>
      </c>
      <c r="BF522" s="95" t="str">
        <f>IFERROR(VLOOKUP(ROWS(BF$2:$BF522),$BG$2:$BI$1001,2,0),"")</f>
        <v/>
      </c>
      <c r="BG522" s="95">
        <f>IF(ISNUMBER(SEARCH("نعم",BJ522)),MAX($BG$1:BG521)+1,0)</f>
        <v>0</v>
      </c>
      <c r="BH522" s="95" t="str">
        <f t="shared" si="66"/>
        <v/>
      </c>
      <c r="BI522" s="95" t="str">
        <f t="shared" si="67"/>
        <v/>
      </c>
      <c r="BJ522" s="95" t="str">
        <f>IF(COUNTIF( BH$2:BH522, BH522 )=1,"نعم","كلا")</f>
        <v>كلا</v>
      </c>
      <c r="BL522" s="91"/>
    </row>
    <row r="523" spans="2:64">
      <c r="B523" s="91" t="str">
        <f t="shared" si="62"/>
        <v/>
      </c>
      <c r="D523" s="91" t="str">
        <f t="shared" si="63"/>
        <v/>
      </c>
      <c r="F523" s="91" t="str">
        <f t="shared" si="64"/>
        <v/>
      </c>
      <c r="H523" s="91" t="str">
        <f t="shared" si="65"/>
        <v/>
      </c>
      <c r="I523" s="92"/>
      <c r="J523" s="114" t="str">
        <f t="shared" si="61"/>
        <v/>
      </c>
      <c r="BE523" s="95" t="str">
        <f>IFERROR(VLOOKUP(ROWS(BE$2:$BE523),$BG$2:$BI$1001,3,0),"")</f>
        <v/>
      </c>
      <c r="BF523" s="95" t="str">
        <f>IFERROR(VLOOKUP(ROWS(BF$2:$BF523),$BG$2:$BI$1001,2,0),"")</f>
        <v/>
      </c>
      <c r="BG523" s="95">
        <f>IF(ISNUMBER(SEARCH("نعم",BJ523)),MAX($BG$1:BG522)+1,0)</f>
        <v>0</v>
      </c>
      <c r="BH523" s="95" t="str">
        <f t="shared" si="66"/>
        <v/>
      </c>
      <c r="BI523" s="95" t="str">
        <f t="shared" si="67"/>
        <v/>
      </c>
      <c r="BJ523" s="95" t="str">
        <f>IF(COUNTIF( BH$2:BH523, BH523 )=1,"نعم","كلا")</f>
        <v>كلا</v>
      </c>
      <c r="BL523" s="91"/>
    </row>
    <row r="524" spans="2:64">
      <c r="B524" s="91" t="str">
        <f t="shared" si="62"/>
        <v/>
      </c>
      <c r="D524" s="91" t="str">
        <f t="shared" si="63"/>
        <v/>
      </c>
      <c r="F524" s="91" t="str">
        <f t="shared" si="64"/>
        <v/>
      </c>
      <c r="H524" s="91" t="str">
        <f t="shared" si="65"/>
        <v/>
      </c>
      <c r="I524" s="92"/>
      <c r="J524" s="114" t="str">
        <f t="shared" si="61"/>
        <v/>
      </c>
      <c r="BE524" s="95" t="str">
        <f>IFERROR(VLOOKUP(ROWS(BE$2:$BE524),$BG$2:$BI$1001,3,0),"")</f>
        <v/>
      </c>
      <c r="BF524" s="95" t="str">
        <f>IFERROR(VLOOKUP(ROWS(BF$2:$BF524),$BG$2:$BI$1001,2,0),"")</f>
        <v/>
      </c>
      <c r="BG524" s="95">
        <f>IF(ISNUMBER(SEARCH("نعم",BJ524)),MAX($BG$1:BG523)+1,0)</f>
        <v>0</v>
      </c>
      <c r="BH524" s="95" t="str">
        <f t="shared" si="66"/>
        <v/>
      </c>
      <c r="BI524" s="95" t="str">
        <f t="shared" si="67"/>
        <v/>
      </c>
      <c r="BJ524" s="95" t="str">
        <f>IF(COUNTIF( BH$2:BH524, BH524 )=1,"نعم","كلا")</f>
        <v>كلا</v>
      </c>
      <c r="BL524" s="91"/>
    </row>
    <row r="525" spans="2:64">
      <c r="B525" s="91" t="str">
        <f t="shared" si="62"/>
        <v/>
      </c>
      <c r="D525" s="91" t="str">
        <f t="shared" si="63"/>
        <v/>
      </c>
      <c r="F525" s="91" t="str">
        <f t="shared" si="64"/>
        <v/>
      </c>
      <c r="H525" s="91" t="str">
        <f t="shared" si="65"/>
        <v/>
      </c>
      <c r="I525" s="92"/>
      <c r="J525" s="114" t="str">
        <f t="shared" si="61"/>
        <v/>
      </c>
      <c r="BE525" s="95" t="str">
        <f>IFERROR(VLOOKUP(ROWS(BE$2:$BE525),$BG$2:$BI$1001,3,0),"")</f>
        <v/>
      </c>
      <c r="BF525" s="95" t="str">
        <f>IFERROR(VLOOKUP(ROWS(BF$2:$BF525),$BG$2:$BI$1001,2,0),"")</f>
        <v/>
      </c>
      <c r="BG525" s="95">
        <f>IF(ISNUMBER(SEARCH("نعم",BJ525)),MAX($BG$1:BG524)+1,0)</f>
        <v>0</v>
      </c>
      <c r="BH525" s="95" t="str">
        <f t="shared" si="66"/>
        <v/>
      </c>
      <c r="BI525" s="95" t="str">
        <f t="shared" si="67"/>
        <v/>
      </c>
      <c r="BJ525" s="95" t="str">
        <f>IF(COUNTIF( BH$2:BH525, BH525 )=1,"نعم","كلا")</f>
        <v>كلا</v>
      </c>
      <c r="BL525" s="91"/>
    </row>
    <row r="526" spans="2:64">
      <c r="B526" s="91" t="str">
        <f t="shared" si="62"/>
        <v/>
      </c>
      <c r="D526" s="91" t="str">
        <f t="shared" si="63"/>
        <v/>
      </c>
      <c r="F526" s="91" t="str">
        <f t="shared" si="64"/>
        <v/>
      </c>
      <c r="H526" s="91" t="str">
        <f t="shared" si="65"/>
        <v/>
      </c>
      <c r="I526" s="92"/>
      <c r="J526" s="114" t="str">
        <f t="shared" si="61"/>
        <v/>
      </c>
      <c r="BE526" s="95" t="str">
        <f>IFERROR(VLOOKUP(ROWS(BE$2:$BE526),$BG$2:$BI$1001,3,0),"")</f>
        <v/>
      </c>
      <c r="BF526" s="95" t="str">
        <f>IFERROR(VLOOKUP(ROWS(BF$2:$BF526),$BG$2:$BI$1001,2,0),"")</f>
        <v/>
      </c>
      <c r="BG526" s="95">
        <f>IF(ISNUMBER(SEARCH("نعم",BJ526)),MAX($BG$1:BG525)+1,0)</f>
        <v>0</v>
      </c>
      <c r="BH526" s="95" t="str">
        <f t="shared" si="66"/>
        <v/>
      </c>
      <c r="BI526" s="95" t="str">
        <f t="shared" si="67"/>
        <v/>
      </c>
      <c r="BJ526" s="95" t="str">
        <f>IF(COUNTIF( BH$2:BH526, BH526 )=1,"نعم","كلا")</f>
        <v>كلا</v>
      </c>
      <c r="BL526" s="91"/>
    </row>
    <row r="527" spans="2:64">
      <c r="B527" s="91" t="str">
        <f t="shared" si="62"/>
        <v/>
      </c>
      <c r="D527" s="91" t="str">
        <f t="shared" si="63"/>
        <v/>
      </c>
      <c r="F527" s="91" t="str">
        <f t="shared" si="64"/>
        <v/>
      </c>
      <c r="H527" s="91" t="str">
        <f t="shared" si="65"/>
        <v/>
      </c>
      <c r="I527" s="92"/>
      <c r="J527" s="114" t="str">
        <f t="shared" si="61"/>
        <v/>
      </c>
      <c r="BE527" s="95" t="str">
        <f>IFERROR(VLOOKUP(ROWS(BE$2:$BE527),$BG$2:$BI$1001,3,0),"")</f>
        <v/>
      </c>
      <c r="BF527" s="95" t="str">
        <f>IFERROR(VLOOKUP(ROWS(BF$2:$BF527),$BG$2:$BI$1001,2,0),"")</f>
        <v/>
      </c>
      <c r="BG527" s="95">
        <f>IF(ISNUMBER(SEARCH("نعم",BJ527)),MAX($BG$1:BG526)+1,0)</f>
        <v>0</v>
      </c>
      <c r="BH527" s="95" t="str">
        <f t="shared" si="66"/>
        <v/>
      </c>
      <c r="BI527" s="95" t="str">
        <f t="shared" si="67"/>
        <v/>
      </c>
      <c r="BJ527" s="95" t="str">
        <f>IF(COUNTIF( BH$2:BH527, BH527 )=1,"نعم","كلا")</f>
        <v>كلا</v>
      </c>
      <c r="BL527" s="91"/>
    </row>
    <row r="528" spans="2:64">
      <c r="B528" s="91" t="str">
        <f t="shared" si="62"/>
        <v/>
      </c>
      <c r="D528" s="91" t="str">
        <f t="shared" si="63"/>
        <v/>
      </c>
      <c r="F528" s="91" t="str">
        <f t="shared" si="64"/>
        <v/>
      </c>
      <c r="H528" s="91" t="str">
        <f t="shared" si="65"/>
        <v/>
      </c>
      <c r="I528" s="92"/>
      <c r="J528" s="114" t="str">
        <f t="shared" si="61"/>
        <v/>
      </c>
      <c r="BE528" s="95" t="str">
        <f>IFERROR(VLOOKUP(ROWS(BE$2:$BE528),$BG$2:$BI$1001,3,0),"")</f>
        <v/>
      </c>
      <c r="BF528" s="95" t="str">
        <f>IFERROR(VLOOKUP(ROWS(BF$2:$BF528),$BG$2:$BI$1001,2,0),"")</f>
        <v/>
      </c>
      <c r="BG528" s="95">
        <f>IF(ISNUMBER(SEARCH("نعم",BJ528)),MAX($BG$1:BG527)+1,0)</f>
        <v>0</v>
      </c>
      <c r="BH528" s="95" t="str">
        <f t="shared" si="66"/>
        <v/>
      </c>
      <c r="BI528" s="95" t="str">
        <f t="shared" si="67"/>
        <v/>
      </c>
      <c r="BJ528" s="95" t="str">
        <f>IF(COUNTIF( BH$2:BH528, BH528 )=1,"نعم","كلا")</f>
        <v>كلا</v>
      </c>
      <c r="BL528" s="91"/>
    </row>
    <row r="529" spans="2:64">
      <c r="B529" s="91" t="str">
        <f t="shared" si="62"/>
        <v/>
      </c>
      <c r="D529" s="91" t="str">
        <f t="shared" si="63"/>
        <v/>
      </c>
      <c r="F529" s="91" t="str">
        <f t="shared" si="64"/>
        <v/>
      </c>
      <c r="H529" s="91" t="str">
        <f t="shared" si="65"/>
        <v/>
      </c>
      <c r="I529" s="92"/>
      <c r="J529" s="114" t="str">
        <f t="shared" si="61"/>
        <v/>
      </c>
      <c r="BE529" s="95" t="str">
        <f>IFERROR(VLOOKUP(ROWS(BE$2:$BE529),$BG$2:$BI$1001,3,0),"")</f>
        <v/>
      </c>
      <c r="BF529" s="95" t="str">
        <f>IFERROR(VLOOKUP(ROWS(BF$2:$BF529),$BG$2:$BI$1001,2,0),"")</f>
        <v/>
      </c>
      <c r="BG529" s="95">
        <f>IF(ISNUMBER(SEARCH("نعم",BJ529)),MAX($BG$1:BG528)+1,0)</f>
        <v>0</v>
      </c>
      <c r="BH529" s="95" t="str">
        <f t="shared" si="66"/>
        <v/>
      </c>
      <c r="BI529" s="95" t="str">
        <f t="shared" si="67"/>
        <v/>
      </c>
      <c r="BJ529" s="95" t="str">
        <f>IF(COUNTIF( BH$2:BH529, BH529 )=1,"نعم","كلا")</f>
        <v>كلا</v>
      </c>
      <c r="BL529" s="91"/>
    </row>
    <row r="530" spans="2:64">
      <c r="B530" s="91" t="str">
        <f t="shared" si="62"/>
        <v/>
      </c>
      <c r="D530" s="91" t="str">
        <f t="shared" si="63"/>
        <v/>
      </c>
      <c r="F530" s="91" t="str">
        <f t="shared" si="64"/>
        <v/>
      </c>
      <c r="H530" s="91" t="str">
        <f t="shared" si="65"/>
        <v/>
      </c>
      <c r="I530" s="92"/>
      <c r="J530" s="114" t="str">
        <f t="shared" si="61"/>
        <v/>
      </c>
      <c r="BE530" s="95" t="str">
        <f>IFERROR(VLOOKUP(ROWS(BE$2:$BE530),$BG$2:$BI$1001,3,0),"")</f>
        <v/>
      </c>
      <c r="BF530" s="95" t="str">
        <f>IFERROR(VLOOKUP(ROWS(BF$2:$BF530),$BG$2:$BI$1001,2,0),"")</f>
        <v/>
      </c>
      <c r="BG530" s="95">
        <f>IF(ISNUMBER(SEARCH("نعم",BJ530)),MAX($BG$1:BG529)+1,0)</f>
        <v>0</v>
      </c>
      <c r="BH530" s="95" t="str">
        <f t="shared" si="66"/>
        <v/>
      </c>
      <c r="BI530" s="95" t="str">
        <f t="shared" si="67"/>
        <v/>
      </c>
      <c r="BJ530" s="95" t="str">
        <f>IF(COUNTIF( BH$2:BH530, BH530 )=1,"نعم","كلا")</f>
        <v>كلا</v>
      </c>
      <c r="BL530" s="91"/>
    </row>
    <row r="531" spans="2:64">
      <c r="B531" s="91" t="str">
        <f t="shared" si="62"/>
        <v/>
      </c>
      <c r="D531" s="91" t="str">
        <f t="shared" si="63"/>
        <v/>
      </c>
      <c r="F531" s="91" t="str">
        <f t="shared" si="64"/>
        <v/>
      </c>
      <c r="H531" s="91" t="str">
        <f t="shared" si="65"/>
        <v/>
      </c>
      <c r="I531" s="92"/>
      <c r="J531" s="114" t="str">
        <f t="shared" si="61"/>
        <v/>
      </c>
      <c r="BE531" s="95" t="str">
        <f>IFERROR(VLOOKUP(ROWS(BE$2:$BE531),$BG$2:$BI$1001,3,0),"")</f>
        <v/>
      </c>
      <c r="BF531" s="95" t="str">
        <f>IFERROR(VLOOKUP(ROWS(BF$2:$BF531),$BG$2:$BI$1001,2,0),"")</f>
        <v/>
      </c>
      <c r="BG531" s="95">
        <f>IF(ISNUMBER(SEARCH("نعم",BJ531)),MAX($BG$1:BG530)+1,0)</f>
        <v>0</v>
      </c>
      <c r="BH531" s="95" t="str">
        <f t="shared" si="66"/>
        <v/>
      </c>
      <c r="BI531" s="95" t="str">
        <f t="shared" si="67"/>
        <v/>
      </c>
      <c r="BJ531" s="95" t="str">
        <f>IF(COUNTIF( BH$2:BH531, BH531 )=1,"نعم","كلا")</f>
        <v>كلا</v>
      </c>
      <c r="BL531" s="91"/>
    </row>
    <row r="532" spans="2:64">
      <c r="B532" s="91" t="str">
        <f t="shared" si="62"/>
        <v/>
      </c>
      <c r="D532" s="91" t="str">
        <f t="shared" si="63"/>
        <v/>
      </c>
      <c r="F532" s="91" t="str">
        <f t="shared" si="64"/>
        <v/>
      </c>
      <c r="H532" s="91" t="str">
        <f t="shared" si="65"/>
        <v/>
      </c>
      <c r="I532" s="92"/>
      <c r="J532" s="114" t="str">
        <f t="shared" si="61"/>
        <v/>
      </c>
      <c r="BE532" s="95" t="str">
        <f>IFERROR(VLOOKUP(ROWS(BE$2:$BE532),$BG$2:$BI$1001,3,0),"")</f>
        <v/>
      </c>
      <c r="BF532" s="95" t="str">
        <f>IFERROR(VLOOKUP(ROWS(BF$2:$BF532),$BG$2:$BI$1001,2,0),"")</f>
        <v/>
      </c>
      <c r="BG532" s="95">
        <f>IF(ISNUMBER(SEARCH("نعم",BJ532)),MAX($BG$1:BG531)+1,0)</f>
        <v>0</v>
      </c>
      <c r="BH532" s="95" t="str">
        <f t="shared" si="66"/>
        <v/>
      </c>
      <c r="BI532" s="95" t="str">
        <f t="shared" si="67"/>
        <v/>
      </c>
      <c r="BJ532" s="95" t="str">
        <f>IF(COUNTIF( BH$2:BH532, BH532 )=1,"نعم","كلا")</f>
        <v>كلا</v>
      </c>
      <c r="BL532" s="91"/>
    </row>
    <row r="533" spans="2:64">
      <c r="B533" s="91" t="str">
        <f t="shared" si="62"/>
        <v/>
      </c>
      <c r="D533" s="91" t="str">
        <f t="shared" si="63"/>
        <v/>
      </c>
      <c r="F533" s="91" t="str">
        <f t="shared" si="64"/>
        <v/>
      </c>
      <c r="H533" s="91" t="str">
        <f t="shared" si="65"/>
        <v/>
      </c>
      <c r="I533" s="92"/>
      <c r="J533" s="114" t="str">
        <f t="shared" si="61"/>
        <v/>
      </c>
      <c r="BE533" s="95" t="str">
        <f>IFERROR(VLOOKUP(ROWS(BE$2:$BE533),$BG$2:$BI$1001,3,0),"")</f>
        <v/>
      </c>
      <c r="BF533" s="95" t="str">
        <f>IFERROR(VLOOKUP(ROWS(BF$2:$BF533),$BG$2:$BI$1001,2,0),"")</f>
        <v/>
      </c>
      <c r="BG533" s="95">
        <f>IF(ISNUMBER(SEARCH("نعم",BJ533)),MAX($BG$1:BG532)+1,0)</f>
        <v>0</v>
      </c>
      <c r="BH533" s="95" t="str">
        <f t="shared" si="66"/>
        <v/>
      </c>
      <c r="BI533" s="95" t="str">
        <f t="shared" si="67"/>
        <v/>
      </c>
      <c r="BJ533" s="95" t="str">
        <f>IF(COUNTIF( BH$2:BH533, BH533 )=1,"نعم","كلا")</f>
        <v>كلا</v>
      </c>
      <c r="BL533" s="91"/>
    </row>
    <row r="534" spans="2:64">
      <c r="B534" s="91" t="str">
        <f t="shared" si="62"/>
        <v/>
      </c>
      <c r="D534" s="91" t="str">
        <f t="shared" si="63"/>
        <v/>
      </c>
      <c r="F534" s="91" t="str">
        <f t="shared" si="64"/>
        <v/>
      </c>
      <c r="H534" s="91" t="str">
        <f t="shared" si="65"/>
        <v/>
      </c>
      <c r="I534" s="92"/>
      <c r="J534" s="114" t="str">
        <f t="shared" si="61"/>
        <v/>
      </c>
      <c r="BE534" s="95" t="str">
        <f>IFERROR(VLOOKUP(ROWS(BE$2:$BE534),$BG$2:$BI$1001,3,0),"")</f>
        <v/>
      </c>
      <c r="BF534" s="95" t="str">
        <f>IFERROR(VLOOKUP(ROWS(BF$2:$BF534),$BG$2:$BI$1001,2,0),"")</f>
        <v/>
      </c>
      <c r="BG534" s="95">
        <f>IF(ISNUMBER(SEARCH("نعم",BJ534)),MAX($BG$1:BG533)+1,0)</f>
        <v>0</v>
      </c>
      <c r="BH534" s="95" t="str">
        <f t="shared" si="66"/>
        <v/>
      </c>
      <c r="BI534" s="95" t="str">
        <f t="shared" si="67"/>
        <v/>
      </c>
      <c r="BJ534" s="95" t="str">
        <f>IF(COUNTIF( BH$2:BH534, BH534 )=1,"نعم","كلا")</f>
        <v>كلا</v>
      </c>
      <c r="BL534" s="91"/>
    </row>
    <row r="535" spans="2:64">
      <c r="B535" s="91" t="str">
        <f t="shared" si="62"/>
        <v/>
      </c>
      <c r="D535" s="91" t="str">
        <f t="shared" si="63"/>
        <v/>
      </c>
      <c r="F535" s="91" t="str">
        <f t="shared" si="64"/>
        <v/>
      </c>
      <c r="H535" s="91" t="str">
        <f t="shared" si="65"/>
        <v/>
      </c>
      <c r="I535" s="92"/>
      <c r="J535" s="114" t="str">
        <f t="shared" si="61"/>
        <v/>
      </c>
      <c r="BE535" s="95" t="str">
        <f>IFERROR(VLOOKUP(ROWS(BE$2:$BE535),$BG$2:$BI$1001,3,0),"")</f>
        <v/>
      </c>
      <c r="BF535" s="95" t="str">
        <f>IFERROR(VLOOKUP(ROWS(BF$2:$BF535),$BG$2:$BI$1001,2,0),"")</f>
        <v/>
      </c>
      <c r="BG535" s="95">
        <f>IF(ISNUMBER(SEARCH("نعم",BJ535)),MAX($BG$1:BG534)+1,0)</f>
        <v>0</v>
      </c>
      <c r="BH535" s="95" t="str">
        <f t="shared" si="66"/>
        <v/>
      </c>
      <c r="BI535" s="95" t="str">
        <f t="shared" si="67"/>
        <v/>
      </c>
      <c r="BJ535" s="95" t="str">
        <f>IF(COUNTIF( BH$2:BH535, BH535 )=1,"نعم","كلا")</f>
        <v>كلا</v>
      </c>
      <c r="BL535" s="91"/>
    </row>
    <row r="536" spans="2:64">
      <c r="B536" s="91" t="str">
        <f t="shared" si="62"/>
        <v/>
      </c>
      <c r="D536" s="91" t="str">
        <f t="shared" si="63"/>
        <v/>
      </c>
      <c r="F536" s="91" t="str">
        <f t="shared" si="64"/>
        <v/>
      </c>
      <c r="H536" s="91" t="str">
        <f t="shared" si="65"/>
        <v/>
      </c>
      <c r="I536" s="92"/>
      <c r="J536" s="114" t="str">
        <f t="shared" si="61"/>
        <v/>
      </c>
      <c r="BE536" s="95" t="str">
        <f>IFERROR(VLOOKUP(ROWS(BE$2:$BE536),$BG$2:$BI$1001,3,0),"")</f>
        <v/>
      </c>
      <c r="BF536" s="95" t="str">
        <f>IFERROR(VLOOKUP(ROWS(BF$2:$BF536),$BG$2:$BI$1001,2,0),"")</f>
        <v/>
      </c>
      <c r="BG536" s="95">
        <f>IF(ISNUMBER(SEARCH("نعم",BJ536)),MAX($BG$1:BG535)+1,0)</f>
        <v>0</v>
      </c>
      <c r="BH536" s="95" t="str">
        <f t="shared" si="66"/>
        <v/>
      </c>
      <c r="BI536" s="95" t="str">
        <f t="shared" si="67"/>
        <v/>
      </c>
      <c r="BJ536" s="95" t="str">
        <f>IF(COUNTIF( BH$2:BH536, BH536 )=1,"نعم","كلا")</f>
        <v>كلا</v>
      </c>
      <c r="BL536" s="91"/>
    </row>
    <row r="537" spans="2:64">
      <c r="B537" s="91" t="str">
        <f t="shared" si="62"/>
        <v/>
      </c>
      <c r="D537" s="91" t="str">
        <f t="shared" si="63"/>
        <v/>
      </c>
      <c r="F537" s="91" t="str">
        <f t="shared" si="64"/>
        <v/>
      </c>
      <c r="H537" s="91" t="str">
        <f t="shared" si="65"/>
        <v/>
      </c>
      <c r="I537" s="92"/>
      <c r="J537" s="114" t="str">
        <f t="shared" si="61"/>
        <v/>
      </c>
      <c r="BE537" s="95" t="str">
        <f>IFERROR(VLOOKUP(ROWS(BE$2:$BE537),$BG$2:$BI$1001,3,0),"")</f>
        <v/>
      </c>
      <c r="BF537" s="95" t="str">
        <f>IFERROR(VLOOKUP(ROWS(BF$2:$BF537),$BG$2:$BI$1001,2,0),"")</f>
        <v/>
      </c>
      <c r="BG537" s="95">
        <f>IF(ISNUMBER(SEARCH("نعم",BJ537)),MAX($BG$1:BG536)+1,0)</f>
        <v>0</v>
      </c>
      <c r="BH537" s="95" t="str">
        <f t="shared" si="66"/>
        <v/>
      </c>
      <c r="BI537" s="95" t="str">
        <f t="shared" si="67"/>
        <v/>
      </c>
      <c r="BJ537" s="95" t="str">
        <f>IF(COUNTIF( BH$2:BH537, BH537 )=1,"نعم","كلا")</f>
        <v>كلا</v>
      </c>
      <c r="BL537" s="91"/>
    </row>
    <row r="538" spans="2:64">
      <c r="B538" s="91" t="str">
        <f t="shared" si="62"/>
        <v/>
      </c>
      <c r="D538" s="91" t="str">
        <f t="shared" si="63"/>
        <v/>
      </c>
      <c r="F538" s="91" t="str">
        <f t="shared" si="64"/>
        <v/>
      </c>
      <c r="H538" s="91" t="str">
        <f t="shared" si="65"/>
        <v/>
      </c>
      <c r="I538" s="92"/>
      <c r="J538" s="114" t="str">
        <f t="shared" si="61"/>
        <v/>
      </c>
      <c r="BE538" s="95" t="str">
        <f>IFERROR(VLOOKUP(ROWS(BE$2:$BE538),$BG$2:$BI$1001,3,0),"")</f>
        <v/>
      </c>
      <c r="BF538" s="95" t="str">
        <f>IFERROR(VLOOKUP(ROWS(BF$2:$BF538),$BG$2:$BI$1001,2,0),"")</f>
        <v/>
      </c>
      <c r="BG538" s="95">
        <f>IF(ISNUMBER(SEARCH("نعم",BJ538)),MAX($BG$1:BG537)+1,0)</f>
        <v>0</v>
      </c>
      <c r="BH538" s="95" t="str">
        <f t="shared" si="66"/>
        <v/>
      </c>
      <c r="BI538" s="95" t="str">
        <f t="shared" si="67"/>
        <v/>
      </c>
      <c r="BJ538" s="95" t="str">
        <f>IF(COUNTIF( BH$2:BH538, BH538 )=1,"نعم","كلا")</f>
        <v>كلا</v>
      </c>
      <c r="BL538" s="91"/>
    </row>
    <row r="539" spans="2:64">
      <c r="B539" s="91" t="str">
        <f t="shared" si="62"/>
        <v/>
      </c>
      <c r="D539" s="91" t="str">
        <f t="shared" si="63"/>
        <v/>
      </c>
      <c r="F539" s="91" t="str">
        <f t="shared" si="64"/>
        <v/>
      </c>
      <c r="H539" s="91" t="str">
        <f t="shared" si="65"/>
        <v/>
      </c>
      <c r="I539" s="92"/>
      <c r="J539" s="114" t="str">
        <f t="shared" si="61"/>
        <v/>
      </c>
      <c r="BE539" s="95" t="str">
        <f>IFERROR(VLOOKUP(ROWS(BE$2:$BE539),$BG$2:$BI$1001,3,0),"")</f>
        <v/>
      </c>
      <c r="BF539" s="95" t="str">
        <f>IFERROR(VLOOKUP(ROWS(BF$2:$BF539),$BG$2:$BI$1001,2,0),"")</f>
        <v/>
      </c>
      <c r="BG539" s="95">
        <f>IF(ISNUMBER(SEARCH("نعم",BJ539)),MAX($BG$1:BG538)+1,0)</f>
        <v>0</v>
      </c>
      <c r="BH539" s="95" t="str">
        <f t="shared" si="66"/>
        <v/>
      </c>
      <c r="BI539" s="95" t="str">
        <f t="shared" si="67"/>
        <v/>
      </c>
      <c r="BJ539" s="95" t="str">
        <f>IF(COUNTIF( BH$2:BH539, BH539 )=1,"نعم","كلا")</f>
        <v>كلا</v>
      </c>
      <c r="BL539" s="91"/>
    </row>
    <row r="540" spans="2:64">
      <c r="B540" s="91" t="str">
        <f t="shared" si="62"/>
        <v/>
      </c>
      <c r="D540" s="91" t="str">
        <f t="shared" si="63"/>
        <v/>
      </c>
      <c r="F540" s="91" t="str">
        <f t="shared" si="64"/>
        <v/>
      </c>
      <c r="H540" s="91" t="str">
        <f t="shared" si="65"/>
        <v/>
      </c>
      <c r="I540" s="92"/>
      <c r="J540" s="114" t="str">
        <f t="shared" si="61"/>
        <v/>
      </c>
      <c r="BE540" s="95" t="str">
        <f>IFERROR(VLOOKUP(ROWS(BE$2:$BE540),$BG$2:$BI$1001,3,0),"")</f>
        <v/>
      </c>
      <c r="BF540" s="95" t="str">
        <f>IFERROR(VLOOKUP(ROWS(BF$2:$BF540),$BG$2:$BI$1001,2,0),"")</f>
        <v/>
      </c>
      <c r="BG540" s="95">
        <f>IF(ISNUMBER(SEARCH("نعم",BJ540)),MAX($BG$1:BG539)+1,0)</f>
        <v>0</v>
      </c>
      <c r="BH540" s="95" t="str">
        <f t="shared" si="66"/>
        <v/>
      </c>
      <c r="BI540" s="95" t="str">
        <f t="shared" si="67"/>
        <v/>
      </c>
      <c r="BJ540" s="95" t="str">
        <f>IF(COUNTIF( BH$2:BH540, BH540 )=1,"نعم","كلا")</f>
        <v>كلا</v>
      </c>
      <c r="BL540" s="91"/>
    </row>
    <row r="541" spans="2:64">
      <c r="B541" s="91" t="str">
        <f t="shared" si="62"/>
        <v/>
      </c>
      <c r="D541" s="91" t="str">
        <f t="shared" si="63"/>
        <v/>
      </c>
      <c r="F541" s="91" t="str">
        <f t="shared" si="64"/>
        <v/>
      </c>
      <c r="H541" s="91" t="str">
        <f t="shared" si="65"/>
        <v/>
      </c>
      <c r="I541" s="92"/>
      <c r="J541" s="114" t="str">
        <f t="shared" si="61"/>
        <v/>
      </c>
      <c r="BE541" s="95" t="str">
        <f>IFERROR(VLOOKUP(ROWS(BE$2:$BE541),$BG$2:$BI$1001,3,0),"")</f>
        <v/>
      </c>
      <c r="BF541" s="95" t="str">
        <f>IFERROR(VLOOKUP(ROWS(BF$2:$BF541),$BG$2:$BI$1001,2,0),"")</f>
        <v/>
      </c>
      <c r="BG541" s="95">
        <f>IF(ISNUMBER(SEARCH("نعم",BJ541)),MAX($BG$1:BG540)+1,0)</f>
        <v>0</v>
      </c>
      <c r="BH541" s="95" t="str">
        <f t="shared" si="66"/>
        <v/>
      </c>
      <c r="BI541" s="95" t="str">
        <f t="shared" si="67"/>
        <v/>
      </c>
      <c r="BJ541" s="95" t="str">
        <f>IF(COUNTIF( BH$2:BH541, BH541 )=1,"نعم","كلا")</f>
        <v>كلا</v>
      </c>
      <c r="BL541" s="91"/>
    </row>
    <row r="542" spans="2:64">
      <c r="B542" s="91" t="str">
        <f t="shared" si="62"/>
        <v/>
      </c>
      <c r="D542" s="91" t="str">
        <f t="shared" si="63"/>
        <v/>
      </c>
      <c r="F542" s="91" t="str">
        <f t="shared" si="64"/>
        <v/>
      </c>
      <c r="H542" s="91" t="str">
        <f t="shared" si="65"/>
        <v/>
      </c>
      <c r="I542" s="92"/>
      <c r="J542" s="114" t="str">
        <f t="shared" si="61"/>
        <v/>
      </c>
      <c r="BE542" s="95" t="str">
        <f>IFERROR(VLOOKUP(ROWS(BE$2:$BE542),$BG$2:$BI$1001,3,0),"")</f>
        <v/>
      </c>
      <c r="BF542" s="95" t="str">
        <f>IFERROR(VLOOKUP(ROWS(BF$2:$BF542),$BG$2:$BI$1001,2,0),"")</f>
        <v/>
      </c>
      <c r="BG542" s="95">
        <f>IF(ISNUMBER(SEARCH("نعم",BJ542)),MAX($BG$1:BG541)+1,0)</f>
        <v>0</v>
      </c>
      <c r="BH542" s="95" t="str">
        <f t="shared" si="66"/>
        <v/>
      </c>
      <c r="BI542" s="95" t="str">
        <f t="shared" si="67"/>
        <v/>
      </c>
      <c r="BJ542" s="95" t="str">
        <f>IF(COUNTIF( BH$2:BH542, BH542 )=1,"نعم","كلا")</f>
        <v>كلا</v>
      </c>
      <c r="BL542" s="91"/>
    </row>
    <row r="543" spans="2:64">
      <c r="B543" s="91" t="str">
        <f t="shared" si="62"/>
        <v/>
      </c>
      <c r="D543" s="91" t="str">
        <f t="shared" si="63"/>
        <v/>
      </c>
      <c r="F543" s="91" t="str">
        <f t="shared" si="64"/>
        <v/>
      </c>
      <c r="H543" s="91" t="str">
        <f t="shared" si="65"/>
        <v/>
      </c>
      <c r="I543" s="92"/>
      <c r="J543" s="114" t="str">
        <f t="shared" si="61"/>
        <v/>
      </c>
      <c r="BE543" s="95" t="str">
        <f>IFERROR(VLOOKUP(ROWS(BE$2:$BE543),$BG$2:$BI$1001,3,0),"")</f>
        <v/>
      </c>
      <c r="BF543" s="95" t="str">
        <f>IFERROR(VLOOKUP(ROWS(BF$2:$BF543),$BG$2:$BI$1001,2,0),"")</f>
        <v/>
      </c>
      <c r="BG543" s="95">
        <f>IF(ISNUMBER(SEARCH("نعم",BJ543)),MAX($BG$1:BG542)+1,0)</f>
        <v>0</v>
      </c>
      <c r="BH543" s="95" t="str">
        <f t="shared" si="66"/>
        <v/>
      </c>
      <c r="BI543" s="95" t="str">
        <f t="shared" si="67"/>
        <v/>
      </c>
      <c r="BJ543" s="95" t="str">
        <f>IF(COUNTIF( BH$2:BH543, BH543 )=1,"نعم","كلا")</f>
        <v>كلا</v>
      </c>
      <c r="BL543" s="91"/>
    </row>
    <row r="544" spans="2:64">
      <c r="B544" s="91" t="str">
        <f t="shared" si="62"/>
        <v/>
      </c>
      <c r="D544" s="91" t="str">
        <f t="shared" si="63"/>
        <v/>
      </c>
      <c r="F544" s="91" t="str">
        <f t="shared" si="64"/>
        <v/>
      </c>
      <c r="H544" s="91" t="str">
        <f t="shared" si="65"/>
        <v/>
      </c>
      <c r="I544" s="92"/>
      <c r="J544" s="114" t="str">
        <f t="shared" si="61"/>
        <v/>
      </c>
      <c r="BE544" s="95" t="str">
        <f>IFERROR(VLOOKUP(ROWS(BE$2:$BE544),$BG$2:$BI$1001,3,0),"")</f>
        <v/>
      </c>
      <c r="BF544" s="95" t="str">
        <f>IFERROR(VLOOKUP(ROWS(BF$2:$BF544),$BG$2:$BI$1001,2,0),"")</f>
        <v/>
      </c>
      <c r="BG544" s="95">
        <f>IF(ISNUMBER(SEARCH("نعم",BJ544)),MAX($BG$1:BG543)+1,0)</f>
        <v>0</v>
      </c>
      <c r="BH544" s="95" t="str">
        <f t="shared" si="66"/>
        <v/>
      </c>
      <c r="BI544" s="95" t="str">
        <f t="shared" si="67"/>
        <v/>
      </c>
      <c r="BJ544" s="95" t="str">
        <f>IF(COUNTIF( BH$2:BH544, BH544 )=1,"نعم","كلا")</f>
        <v>كلا</v>
      </c>
      <c r="BL544" s="91"/>
    </row>
    <row r="545" spans="2:64">
      <c r="B545" s="91" t="str">
        <f t="shared" si="62"/>
        <v/>
      </c>
      <c r="D545" s="91" t="str">
        <f t="shared" si="63"/>
        <v/>
      </c>
      <c r="F545" s="91" t="str">
        <f t="shared" si="64"/>
        <v/>
      </c>
      <c r="H545" s="91" t="str">
        <f t="shared" si="65"/>
        <v/>
      </c>
      <c r="I545" s="92"/>
      <c r="J545" s="114" t="str">
        <f t="shared" si="61"/>
        <v/>
      </c>
      <c r="BE545" s="95" t="str">
        <f>IFERROR(VLOOKUP(ROWS(BE$2:$BE545),$BG$2:$BI$1001,3,0),"")</f>
        <v/>
      </c>
      <c r="BF545" s="95" t="str">
        <f>IFERROR(VLOOKUP(ROWS(BF$2:$BF545),$BG$2:$BI$1001,2,0),"")</f>
        <v/>
      </c>
      <c r="BG545" s="95">
        <f>IF(ISNUMBER(SEARCH("نعم",BJ545)),MAX($BG$1:BG544)+1,0)</f>
        <v>0</v>
      </c>
      <c r="BH545" s="95" t="str">
        <f t="shared" si="66"/>
        <v/>
      </c>
      <c r="BI545" s="95" t="str">
        <f t="shared" si="67"/>
        <v/>
      </c>
      <c r="BJ545" s="95" t="str">
        <f>IF(COUNTIF( BH$2:BH545, BH545 )=1,"نعم","كلا")</f>
        <v>كلا</v>
      </c>
      <c r="BL545" s="91"/>
    </row>
    <row r="546" spans="2:64">
      <c r="B546" s="91" t="str">
        <f t="shared" si="62"/>
        <v/>
      </c>
      <c r="D546" s="91" t="str">
        <f t="shared" si="63"/>
        <v/>
      </c>
      <c r="F546" s="91" t="str">
        <f t="shared" si="64"/>
        <v/>
      </c>
      <c r="H546" s="91" t="str">
        <f t="shared" si="65"/>
        <v/>
      </c>
      <c r="I546" s="92"/>
      <c r="J546" s="114" t="str">
        <f t="shared" si="61"/>
        <v/>
      </c>
      <c r="BE546" s="95" t="str">
        <f>IFERROR(VLOOKUP(ROWS(BE$2:$BE546),$BG$2:$BI$1001,3,0),"")</f>
        <v/>
      </c>
      <c r="BF546" s="95" t="str">
        <f>IFERROR(VLOOKUP(ROWS(BF$2:$BF546),$BG$2:$BI$1001,2,0),"")</f>
        <v/>
      </c>
      <c r="BG546" s="95">
        <f>IF(ISNUMBER(SEARCH("نعم",BJ546)),MAX($BG$1:BG545)+1,0)</f>
        <v>0</v>
      </c>
      <c r="BH546" s="95" t="str">
        <f t="shared" si="66"/>
        <v/>
      </c>
      <c r="BI546" s="95" t="str">
        <f t="shared" si="67"/>
        <v/>
      </c>
      <c r="BJ546" s="95" t="str">
        <f>IF(COUNTIF( BH$2:BH546, BH546 )=1,"نعم","كلا")</f>
        <v>كلا</v>
      </c>
      <c r="BL546" s="91"/>
    </row>
    <row r="547" spans="2:64">
      <c r="B547" s="91" t="str">
        <f t="shared" si="62"/>
        <v/>
      </c>
      <c r="D547" s="91" t="str">
        <f t="shared" si="63"/>
        <v/>
      </c>
      <c r="F547" s="91" t="str">
        <f t="shared" si="64"/>
        <v/>
      </c>
      <c r="H547" s="91" t="str">
        <f t="shared" si="65"/>
        <v/>
      </c>
      <c r="I547" s="92"/>
      <c r="J547" s="114" t="str">
        <f t="shared" si="61"/>
        <v/>
      </c>
      <c r="BE547" s="95" t="str">
        <f>IFERROR(VLOOKUP(ROWS(BE$2:$BE547),$BG$2:$BI$1001,3,0),"")</f>
        <v/>
      </c>
      <c r="BF547" s="95" t="str">
        <f>IFERROR(VLOOKUP(ROWS(BF$2:$BF547),$BG$2:$BI$1001,2,0),"")</f>
        <v/>
      </c>
      <c r="BG547" s="95">
        <f>IF(ISNUMBER(SEARCH("نعم",BJ547)),MAX($BG$1:BG546)+1,0)</f>
        <v>0</v>
      </c>
      <c r="BH547" s="95" t="str">
        <f t="shared" si="66"/>
        <v/>
      </c>
      <c r="BI547" s="95" t="str">
        <f t="shared" si="67"/>
        <v/>
      </c>
      <c r="BJ547" s="95" t="str">
        <f>IF(COUNTIF( BH$2:BH547, BH547 )=1,"نعم","كلا")</f>
        <v>كلا</v>
      </c>
      <c r="BL547" s="91"/>
    </row>
    <row r="548" spans="2:64">
      <c r="B548" s="91" t="str">
        <f t="shared" si="62"/>
        <v/>
      </c>
      <c r="D548" s="91" t="str">
        <f t="shared" si="63"/>
        <v/>
      </c>
      <c r="F548" s="91" t="str">
        <f t="shared" si="64"/>
        <v/>
      </c>
      <c r="H548" s="91" t="str">
        <f t="shared" si="65"/>
        <v/>
      </c>
      <c r="I548" s="92"/>
      <c r="J548" s="114" t="str">
        <f t="shared" si="61"/>
        <v/>
      </c>
      <c r="BE548" s="95" t="str">
        <f>IFERROR(VLOOKUP(ROWS(BE$2:$BE548),$BG$2:$BI$1001,3,0),"")</f>
        <v/>
      </c>
      <c r="BF548" s="95" t="str">
        <f>IFERROR(VLOOKUP(ROWS(BF$2:$BF548),$BG$2:$BI$1001,2,0),"")</f>
        <v/>
      </c>
      <c r="BG548" s="95">
        <f>IF(ISNUMBER(SEARCH("نعم",BJ548)),MAX($BG$1:BG547)+1,0)</f>
        <v>0</v>
      </c>
      <c r="BH548" s="95" t="str">
        <f t="shared" si="66"/>
        <v/>
      </c>
      <c r="BI548" s="95" t="str">
        <f t="shared" si="67"/>
        <v/>
      </c>
      <c r="BJ548" s="95" t="str">
        <f>IF(COUNTIF( BH$2:BH548, BH548 )=1,"نعم","كلا")</f>
        <v>كلا</v>
      </c>
      <c r="BL548" s="91"/>
    </row>
    <row r="549" spans="2:64">
      <c r="B549" s="91" t="str">
        <f t="shared" si="62"/>
        <v/>
      </c>
      <c r="D549" s="91" t="str">
        <f t="shared" si="63"/>
        <v/>
      </c>
      <c r="F549" s="91" t="str">
        <f t="shared" si="64"/>
        <v/>
      </c>
      <c r="H549" s="91" t="str">
        <f t="shared" si="65"/>
        <v/>
      </c>
      <c r="I549" s="92"/>
      <c r="J549" s="114" t="str">
        <f t="shared" si="61"/>
        <v/>
      </c>
      <c r="BE549" s="95" t="str">
        <f>IFERROR(VLOOKUP(ROWS(BE$2:$BE549),$BG$2:$BI$1001,3,0),"")</f>
        <v/>
      </c>
      <c r="BF549" s="95" t="str">
        <f>IFERROR(VLOOKUP(ROWS(BF$2:$BF549),$BG$2:$BI$1001,2,0),"")</f>
        <v/>
      </c>
      <c r="BG549" s="95">
        <f>IF(ISNUMBER(SEARCH("نعم",BJ549)),MAX($BG$1:BG548)+1,0)</f>
        <v>0</v>
      </c>
      <c r="BH549" s="95" t="str">
        <f t="shared" si="66"/>
        <v/>
      </c>
      <c r="BI549" s="95" t="str">
        <f t="shared" si="67"/>
        <v/>
      </c>
      <c r="BJ549" s="95" t="str">
        <f>IF(COUNTIF( BH$2:BH549, BH549 )=1,"نعم","كلا")</f>
        <v>كلا</v>
      </c>
      <c r="BL549" s="91"/>
    </row>
    <row r="550" spans="2:64">
      <c r="B550" s="91" t="str">
        <f t="shared" si="62"/>
        <v/>
      </c>
      <c r="D550" s="91" t="str">
        <f t="shared" si="63"/>
        <v/>
      </c>
      <c r="F550" s="91" t="str">
        <f t="shared" si="64"/>
        <v/>
      </c>
      <c r="H550" s="91" t="str">
        <f t="shared" si="65"/>
        <v/>
      </c>
      <c r="I550" s="92"/>
      <c r="J550" s="114" t="str">
        <f t="shared" si="61"/>
        <v/>
      </c>
      <c r="BE550" s="95" t="str">
        <f>IFERROR(VLOOKUP(ROWS(BE$2:$BE550),$BG$2:$BI$1001,3,0),"")</f>
        <v/>
      </c>
      <c r="BF550" s="95" t="str">
        <f>IFERROR(VLOOKUP(ROWS(BF$2:$BF550),$BG$2:$BI$1001,2,0),"")</f>
        <v/>
      </c>
      <c r="BG550" s="95">
        <f>IF(ISNUMBER(SEARCH("نعم",BJ550)),MAX($BG$1:BG549)+1,0)</f>
        <v>0</v>
      </c>
      <c r="BH550" s="95" t="str">
        <f t="shared" si="66"/>
        <v/>
      </c>
      <c r="BI550" s="95" t="str">
        <f t="shared" si="67"/>
        <v/>
      </c>
      <c r="BJ550" s="95" t="str">
        <f>IF(COUNTIF( BH$2:BH550, BH550 )=1,"نعم","كلا")</f>
        <v>كلا</v>
      </c>
      <c r="BL550" s="91"/>
    </row>
    <row r="551" spans="2:64">
      <c r="B551" s="91" t="str">
        <f t="shared" si="62"/>
        <v/>
      </c>
      <c r="D551" s="91" t="str">
        <f t="shared" si="63"/>
        <v/>
      </c>
      <c r="F551" s="91" t="str">
        <f t="shared" si="64"/>
        <v/>
      </c>
      <c r="H551" s="91" t="str">
        <f t="shared" si="65"/>
        <v/>
      </c>
      <c r="I551" s="92"/>
      <c r="J551" s="114" t="str">
        <f t="shared" si="61"/>
        <v/>
      </c>
      <c r="BE551" s="95" t="str">
        <f>IFERROR(VLOOKUP(ROWS(BE$2:$BE551),$BG$2:$BI$1001,3,0),"")</f>
        <v/>
      </c>
      <c r="BF551" s="95" t="str">
        <f>IFERROR(VLOOKUP(ROWS(BF$2:$BF551),$BG$2:$BI$1001,2,0),"")</f>
        <v/>
      </c>
      <c r="BG551" s="95">
        <f>IF(ISNUMBER(SEARCH("نعم",BJ551)),MAX($BG$1:BG550)+1,0)</f>
        <v>0</v>
      </c>
      <c r="BH551" s="95" t="str">
        <f t="shared" si="66"/>
        <v/>
      </c>
      <c r="BI551" s="95" t="str">
        <f t="shared" si="67"/>
        <v/>
      </c>
      <c r="BJ551" s="95" t="str">
        <f>IF(COUNTIF( BH$2:BH551, BH551 )=1,"نعم","كلا")</f>
        <v>كلا</v>
      </c>
      <c r="BL551" s="91"/>
    </row>
    <row r="552" spans="2:64">
      <c r="B552" s="91" t="str">
        <f t="shared" si="62"/>
        <v/>
      </c>
      <c r="D552" s="91" t="str">
        <f t="shared" si="63"/>
        <v/>
      </c>
      <c r="F552" s="91" t="str">
        <f t="shared" si="64"/>
        <v/>
      </c>
      <c r="H552" s="91" t="str">
        <f t="shared" si="65"/>
        <v/>
      </c>
      <c r="I552" s="92"/>
      <c r="J552" s="114" t="str">
        <f t="shared" si="61"/>
        <v/>
      </c>
      <c r="BE552" s="95" t="str">
        <f>IFERROR(VLOOKUP(ROWS(BE$2:$BE552),$BG$2:$BI$1001,3,0),"")</f>
        <v/>
      </c>
      <c r="BF552" s="95" t="str">
        <f>IFERROR(VLOOKUP(ROWS(BF$2:$BF552),$BG$2:$BI$1001,2,0),"")</f>
        <v/>
      </c>
      <c r="BG552" s="95">
        <f>IF(ISNUMBER(SEARCH("نعم",BJ552)),MAX($BG$1:BG551)+1,0)</f>
        <v>0</v>
      </c>
      <c r="BH552" s="95" t="str">
        <f t="shared" si="66"/>
        <v/>
      </c>
      <c r="BI552" s="95" t="str">
        <f t="shared" si="67"/>
        <v/>
      </c>
      <c r="BJ552" s="95" t="str">
        <f>IF(COUNTIF( BH$2:BH552, BH552 )=1,"نعم","كلا")</f>
        <v>كلا</v>
      </c>
      <c r="BL552" s="91"/>
    </row>
    <row r="553" spans="2:64">
      <c r="B553" s="91" t="str">
        <f t="shared" si="62"/>
        <v/>
      </c>
      <c r="D553" s="91" t="str">
        <f t="shared" si="63"/>
        <v/>
      </c>
      <c r="F553" s="91" t="str">
        <f t="shared" si="64"/>
        <v/>
      </c>
      <c r="H553" s="91" t="str">
        <f t="shared" si="65"/>
        <v/>
      </c>
      <c r="I553" s="92"/>
      <c r="J553" s="114" t="str">
        <f t="shared" si="61"/>
        <v/>
      </c>
      <c r="BE553" s="95" t="str">
        <f>IFERROR(VLOOKUP(ROWS(BE$2:$BE553),$BG$2:$BI$1001,3,0),"")</f>
        <v/>
      </c>
      <c r="BF553" s="95" t="str">
        <f>IFERROR(VLOOKUP(ROWS(BF$2:$BF553),$BG$2:$BI$1001,2,0),"")</f>
        <v/>
      </c>
      <c r="BG553" s="95">
        <f>IF(ISNUMBER(SEARCH("نعم",BJ553)),MAX($BG$1:BG552)+1,0)</f>
        <v>0</v>
      </c>
      <c r="BH553" s="95" t="str">
        <f t="shared" si="66"/>
        <v/>
      </c>
      <c r="BI553" s="95" t="str">
        <f t="shared" si="67"/>
        <v/>
      </c>
      <c r="BJ553" s="95" t="str">
        <f>IF(COUNTIF( BH$2:BH553, BH553 )=1,"نعم","كلا")</f>
        <v>كلا</v>
      </c>
      <c r="BL553" s="91"/>
    </row>
    <row r="554" spans="2:64">
      <c r="B554" s="91" t="str">
        <f t="shared" si="62"/>
        <v/>
      </c>
      <c r="D554" s="91" t="str">
        <f t="shared" si="63"/>
        <v/>
      </c>
      <c r="F554" s="91" t="str">
        <f t="shared" si="64"/>
        <v/>
      </c>
      <c r="H554" s="91" t="str">
        <f t="shared" si="65"/>
        <v/>
      </c>
      <c r="I554" s="92"/>
      <c r="J554" s="114" t="str">
        <f t="shared" si="61"/>
        <v/>
      </c>
      <c r="BE554" s="95" t="str">
        <f>IFERROR(VLOOKUP(ROWS(BE$2:$BE554),$BG$2:$BI$1001,3,0),"")</f>
        <v/>
      </c>
      <c r="BF554" s="95" t="str">
        <f>IFERROR(VLOOKUP(ROWS(BF$2:$BF554),$BG$2:$BI$1001,2,0),"")</f>
        <v/>
      </c>
      <c r="BG554" s="95">
        <f>IF(ISNUMBER(SEARCH("نعم",BJ554)),MAX($BG$1:BG553)+1,0)</f>
        <v>0</v>
      </c>
      <c r="BH554" s="95" t="str">
        <f t="shared" si="66"/>
        <v/>
      </c>
      <c r="BI554" s="95" t="str">
        <f t="shared" si="67"/>
        <v/>
      </c>
      <c r="BJ554" s="95" t="str">
        <f>IF(COUNTIF( BH$2:BH554, BH554 )=1,"نعم","كلا")</f>
        <v>كلا</v>
      </c>
      <c r="BL554" s="91"/>
    </row>
    <row r="555" spans="2:64">
      <c r="B555" s="91" t="str">
        <f t="shared" si="62"/>
        <v/>
      </c>
      <c r="D555" s="91" t="str">
        <f t="shared" si="63"/>
        <v/>
      </c>
      <c r="F555" s="91" t="str">
        <f t="shared" si="64"/>
        <v/>
      </c>
      <c r="H555" s="91" t="str">
        <f t="shared" si="65"/>
        <v/>
      </c>
      <c r="I555" s="92"/>
      <c r="J555" s="114" t="str">
        <f t="shared" si="61"/>
        <v/>
      </c>
      <c r="BE555" s="95" t="str">
        <f>IFERROR(VLOOKUP(ROWS(BE$2:$BE555),$BG$2:$BI$1001,3,0),"")</f>
        <v/>
      </c>
      <c r="BF555" s="95" t="str">
        <f>IFERROR(VLOOKUP(ROWS(BF$2:$BF555),$BG$2:$BI$1001,2,0),"")</f>
        <v/>
      </c>
      <c r="BG555" s="95">
        <f>IF(ISNUMBER(SEARCH("نعم",BJ555)),MAX($BG$1:BG554)+1,0)</f>
        <v>0</v>
      </c>
      <c r="BH555" s="95" t="str">
        <f t="shared" si="66"/>
        <v/>
      </c>
      <c r="BI555" s="95" t="str">
        <f t="shared" si="67"/>
        <v/>
      </c>
      <c r="BJ555" s="95" t="str">
        <f>IF(COUNTIF( BH$2:BH555, BH555 )=1,"نعم","كلا")</f>
        <v>كلا</v>
      </c>
      <c r="BL555" s="91"/>
    </row>
    <row r="556" spans="2:64">
      <c r="B556" s="91" t="str">
        <f t="shared" si="62"/>
        <v/>
      </c>
      <c r="D556" s="91" t="str">
        <f t="shared" si="63"/>
        <v/>
      </c>
      <c r="F556" s="91" t="str">
        <f t="shared" si="64"/>
        <v/>
      </c>
      <c r="H556" s="91" t="str">
        <f t="shared" si="65"/>
        <v/>
      </c>
      <c r="I556" s="92"/>
      <c r="J556" s="114" t="str">
        <f t="shared" si="61"/>
        <v/>
      </c>
      <c r="BE556" s="95" t="str">
        <f>IFERROR(VLOOKUP(ROWS(BE$2:$BE556),$BG$2:$BI$1001,3,0),"")</f>
        <v/>
      </c>
      <c r="BF556" s="95" t="str">
        <f>IFERROR(VLOOKUP(ROWS(BF$2:$BF556),$BG$2:$BI$1001,2,0),"")</f>
        <v/>
      </c>
      <c r="BG556" s="95">
        <f>IF(ISNUMBER(SEARCH("نعم",BJ556)),MAX($BG$1:BG555)+1,0)</f>
        <v>0</v>
      </c>
      <c r="BH556" s="95" t="str">
        <f t="shared" si="66"/>
        <v/>
      </c>
      <c r="BI556" s="95" t="str">
        <f t="shared" si="67"/>
        <v/>
      </c>
      <c r="BJ556" s="95" t="str">
        <f>IF(COUNTIF( BH$2:BH556, BH556 )=1,"نعم","كلا")</f>
        <v>كلا</v>
      </c>
      <c r="BL556" s="91"/>
    </row>
    <row r="557" spans="2:64">
      <c r="B557" s="91" t="str">
        <f t="shared" si="62"/>
        <v/>
      </c>
      <c r="D557" s="91" t="str">
        <f t="shared" si="63"/>
        <v/>
      </c>
      <c r="F557" s="91" t="str">
        <f t="shared" si="64"/>
        <v/>
      </c>
      <c r="H557" s="91" t="str">
        <f t="shared" si="65"/>
        <v/>
      </c>
      <c r="I557" s="92"/>
      <c r="J557" s="114" t="str">
        <f t="shared" si="61"/>
        <v/>
      </c>
      <c r="BE557" s="95" t="str">
        <f>IFERROR(VLOOKUP(ROWS(BE$2:$BE557),$BG$2:$BI$1001,3,0),"")</f>
        <v/>
      </c>
      <c r="BF557" s="95" t="str">
        <f>IFERROR(VLOOKUP(ROWS(BF$2:$BF557),$BG$2:$BI$1001,2,0),"")</f>
        <v/>
      </c>
      <c r="BG557" s="95">
        <f>IF(ISNUMBER(SEARCH("نعم",BJ557)),MAX($BG$1:BG556)+1,0)</f>
        <v>0</v>
      </c>
      <c r="BH557" s="95" t="str">
        <f t="shared" si="66"/>
        <v/>
      </c>
      <c r="BI557" s="95" t="str">
        <f t="shared" si="67"/>
        <v/>
      </c>
      <c r="BJ557" s="95" t="str">
        <f>IF(COUNTIF( BH$2:BH557, BH557 )=1,"نعم","كلا")</f>
        <v>كلا</v>
      </c>
      <c r="BL557" s="91"/>
    </row>
    <row r="558" spans="2:64">
      <c r="B558" s="91" t="str">
        <f t="shared" si="62"/>
        <v/>
      </c>
      <c r="D558" s="91" t="str">
        <f t="shared" si="63"/>
        <v/>
      </c>
      <c r="F558" s="91" t="str">
        <f t="shared" si="64"/>
        <v/>
      </c>
      <c r="H558" s="91" t="str">
        <f t="shared" si="65"/>
        <v/>
      </c>
      <c r="I558" s="92"/>
      <c r="J558" s="114" t="str">
        <f t="shared" si="61"/>
        <v/>
      </c>
      <c r="BE558" s="95" t="str">
        <f>IFERROR(VLOOKUP(ROWS(BE$2:$BE558),$BG$2:$BI$1001,3,0),"")</f>
        <v/>
      </c>
      <c r="BF558" s="95" t="str">
        <f>IFERROR(VLOOKUP(ROWS(BF$2:$BF558),$BG$2:$BI$1001,2,0),"")</f>
        <v/>
      </c>
      <c r="BG558" s="95">
        <f>IF(ISNUMBER(SEARCH("نعم",BJ558)),MAX($BG$1:BG557)+1,0)</f>
        <v>0</v>
      </c>
      <c r="BH558" s="95" t="str">
        <f t="shared" si="66"/>
        <v/>
      </c>
      <c r="BI558" s="95" t="str">
        <f t="shared" si="67"/>
        <v/>
      </c>
      <c r="BJ558" s="95" t="str">
        <f>IF(COUNTIF( BH$2:BH558, BH558 )=1,"نعم","كلا")</f>
        <v>كلا</v>
      </c>
      <c r="BL558" s="91"/>
    </row>
    <row r="559" spans="2:64">
      <c r="B559" s="91" t="str">
        <f t="shared" si="62"/>
        <v/>
      </c>
      <c r="D559" s="91" t="str">
        <f t="shared" si="63"/>
        <v/>
      </c>
      <c r="F559" s="91" t="str">
        <f t="shared" si="64"/>
        <v/>
      </c>
      <c r="H559" s="91" t="str">
        <f t="shared" si="65"/>
        <v/>
      </c>
      <c r="I559" s="92"/>
      <c r="J559" s="114" t="str">
        <f t="shared" si="61"/>
        <v/>
      </c>
      <c r="BE559" s="95" t="str">
        <f>IFERROR(VLOOKUP(ROWS(BE$2:$BE559),$BG$2:$BI$1001,3,0),"")</f>
        <v/>
      </c>
      <c r="BF559" s="95" t="str">
        <f>IFERROR(VLOOKUP(ROWS(BF$2:$BF559),$BG$2:$BI$1001,2,0),"")</f>
        <v/>
      </c>
      <c r="BG559" s="95">
        <f>IF(ISNUMBER(SEARCH("نعم",BJ559)),MAX($BG$1:BG558)+1,0)</f>
        <v>0</v>
      </c>
      <c r="BH559" s="95" t="str">
        <f t="shared" si="66"/>
        <v/>
      </c>
      <c r="BI559" s="95" t="str">
        <f t="shared" si="67"/>
        <v/>
      </c>
      <c r="BJ559" s="95" t="str">
        <f>IF(COUNTIF( BH$2:BH559, BH559 )=1,"نعم","كلا")</f>
        <v>كلا</v>
      </c>
      <c r="BL559" s="91"/>
    </row>
    <row r="560" spans="2:64">
      <c r="B560" s="91" t="str">
        <f t="shared" si="62"/>
        <v/>
      </c>
      <c r="D560" s="91" t="str">
        <f t="shared" si="63"/>
        <v/>
      </c>
      <c r="F560" s="91" t="str">
        <f t="shared" si="64"/>
        <v/>
      </c>
      <c r="H560" s="91" t="str">
        <f t="shared" si="65"/>
        <v/>
      </c>
      <c r="I560" s="92"/>
      <c r="J560" s="114" t="str">
        <f t="shared" si="61"/>
        <v/>
      </c>
      <c r="BE560" s="95" t="str">
        <f>IFERROR(VLOOKUP(ROWS(BE$2:$BE560),$BG$2:$BI$1001,3,0),"")</f>
        <v/>
      </c>
      <c r="BF560" s="95" t="str">
        <f>IFERROR(VLOOKUP(ROWS(BF$2:$BF560),$BG$2:$BI$1001,2,0),"")</f>
        <v/>
      </c>
      <c r="BG560" s="95">
        <f>IF(ISNUMBER(SEARCH("نعم",BJ560)),MAX($BG$1:BG559)+1,0)</f>
        <v>0</v>
      </c>
      <c r="BH560" s="95" t="str">
        <f t="shared" si="66"/>
        <v/>
      </c>
      <c r="BI560" s="95" t="str">
        <f t="shared" si="67"/>
        <v/>
      </c>
      <c r="BJ560" s="95" t="str">
        <f>IF(COUNTIF( BH$2:BH560, BH560 )=1,"نعم","كلا")</f>
        <v>كلا</v>
      </c>
      <c r="BL560" s="91"/>
    </row>
    <row r="561" spans="2:64">
      <c r="B561" s="91" t="str">
        <f t="shared" si="62"/>
        <v/>
      </c>
      <c r="D561" s="91" t="str">
        <f t="shared" si="63"/>
        <v/>
      </c>
      <c r="F561" s="91" t="str">
        <f t="shared" si="64"/>
        <v/>
      </c>
      <c r="H561" s="91" t="str">
        <f t="shared" si="65"/>
        <v/>
      </c>
      <c r="I561" s="92"/>
      <c r="J561" s="114" t="str">
        <f t="shared" si="61"/>
        <v/>
      </c>
      <c r="BE561" s="95" t="str">
        <f>IFERROR(VLOOKUP(ROWS(BE$2:$BE561),$BG$2:$BI$1001,3,0),"")</f>
        <v/>
      </c>
      <c r="BF561" s="95" t="str">
        <f>IFERROR(VLOOKUP(ROWS(BF$2:$BF561),$BG$2:$BI$1001,2,0),"")</f>
        <v/>
      </c>
      <c r="BG561" s="95">
        <f>IF(ISNUMBER(SEARCH("نعم",BJ561)),MAX($BG$1:BG560)+1,0)</f>
        <v>0</v>
      </c>
      <c r="BH561" s="95" t="str">
        <f t="shared" si="66"/>
        <v/>
      </c>
      <c r="BI561" s="95" t="str">
        <f t="shared" si="67"/>
        <v/>
      </c>
      <c r="BJ561" s="95" t="str">
        <f>IF(COUNTIF( BH$2:BH561, BH561 )=1,"نعم","كلا")</f>
        <v>كلا</v>
      </c>
      <c r="BL561" s="91"/>
    </row>
    <row r="562" spans="2:64">
      <c r="B562" s="91" t="str">
        <f t="shared" si="62"/>
        <v/>
      </c>
      <c r="D562" s="91" t="str">
        <f t="shared" si="63"/>
        <v/>
      </c>
      <c r="F562" s="91" t="str">
        <f t="shared" si="64"/>
        <v/>
      </c>
      <c r="H562" s="91" t="str">
        <f t="shared" si="65"/>
        <v/>
      </c>
      <c r="I562" s="92"/>
      <c r="J562" s="114" t="str">
        <f t="shared" si="61"/>
        <v/>
      </c>
      <c r="BE562" s="95" t="str">
        <f>IFERROR(VLOOKUP(ROWS(BE$2:$BE562),$BG$2:$BI$1001,3,0),"")</f>
        <v/>
      </c>
      <c r="BF562" s="95" t="str">
        <f>IFERROR(VLOOKUP(ROWS(BF$2:$BF562),$BG$2:$BI$1001,2,0),"")</f>
        <v/>
      </c>
      <c r="BG562" s="95">
        <f>IF(ISNUMBER(SEARCH("نعم",BJ562)),MAX($BG$1:BG561)+1,0)</f>
        <v>0</v>
      </c>
      <c r="BH562" s="95" t="str">
        <f t="shared" si="66"/>
        <v/>
      </c>
      <c r="BI562" s="95" t="str">
        <f t="shared" si="67"/>
        <v/>
      </c>
      <c r="BJ562" s="95" t="str">
        <f>IF(COUNTIF( BH$2:BH562, BH562 )=1,"نعم","كلا")</f>
        <v>كلا</v>
      </c>
      <c r="BL562" s="91"/>
    </row>
    <row r="563" spans="2:64">
      <c r="B563" s="91" t="str">
        <f t="shared" si="62"/>
        <v/>
      </c>
      <c r="D563" s="91" t="str">
        <f t="shared" si="63"/>
        <v/>
      </c>
      <c r="F563" s="91" t="str">
        <f t="shared" si="64"/>
        <v/>
      </c>
      <c r="H563" s="91" t="str">
        <f t="shared" si="65"/>
        <v/>
      </c>
      <c r="I563" s="92"/>
      <c r="J563" s="114" t="str">
        <f t="shared" si="61"/>
        <v/>
      </c>
      <c r="BE563" s="95" t="str">
        <f>IFERROR(VLOOKUP(ROWS(BE$2:$BE563),$BG$2:$BI$1001,3,0),"")</f>
        <v/>
      </c>
      <c r="BF563" s="95" t="str">
        <f>IFERROR(VLOOKUP(ROWS(BF$2:$BF563),$BG$2:$BI$1001,2,0),"")</f>
        <v/>
      </c>
      <c r="BG563" s="95">
        <f>IF(ISNUMBER(SEARCH("نعم",BJ563)),MAX($BG$1:BG562)+1,0)</f>
        <v>0</v>
      </c>
      <c r="BH563" s="95" t="str">
        <f t="shared" si="66"/>
        <v/>
      </c>
      <c r="BI563" s="95" t="str">
        <f t="shared" si="67"/>
        <v/>
      </c>
      <c r="BJ563" s="95" t="str">
        <f>IF(COUNTIF( BH$2:BH563, BH563 )=1,"نعم","كلا")</f>
        <v>كلا</v>
      </c>
      <c r="BL563" s="91"/>
    </row>
    <row r="564" spans="2:64">
      <c r="B564" s="91" t="str">
        <f t="shared" si="62"/>
        <v/>
      </c>
      <c r="D564" s="91" t="str">
        <f t="shared" si="63"/>
        <v/>
      </c>
      <c r="F564" s="91" t="str">
        <f t="shared" si="64"/>
        <v/>
      </c>
      <c r="H564" s="91" t="str">
        <f t="shared" si="65"/>
        <v/>
      </c>
      <c r="I564" s="92"/>
      <c r="J564" s="114" t="str">
        <f t="shared" si="61"/>
        <v/>
      </c>
      <c r="BE564" s="95" t="str">
        <f>IFERROR(VLOOKUP(ROWS(BE$2:$BE564),$BG$2:$BI$1001,3,0),"")</f>
        <v/>
      </c>
      <c r="BF564" s="95" t="str">
        <f>IFERROR(VLOOKUP(ROWS(BF$2:$BF564),$BG$2:$BI$1001,2,0),"")</f>
        <v/>
      </c>
      <c r="BG564" s="95">
        <f>IF(ISNUMBER(SEARCH("نعم",BJ564)),MAX($BG$1:BG563)+1,0)</f>
        <v>0</v>
      </c>
      <c r="BH564" s="95" t="str">
        <f t="shared" si="66"/>
        <v/>
      </c>
      <c r="BI564" s="95" t="str">
        <f t="shared" si="67"/>
        <v/>
      </c>
      <c r="BJ564" s="95" t="str">
        <f>IF(COUNTIF( BH$2:BH564, BH564 )=1,"نعم","كلا")</f>
        <v>كلا</v>
      </c>
      <c r="BL564" s="91"/>
    </row>
    <row r="565" spans="2:64">
      <c r="B565" s="91" t="str">
        <f t="shared" si="62"/>
        <v/>
      </c>
      <c r="D565" s="91" t="str">
        <f t="shared" si="63"/>
        <v/>
      </c>
      <c r="F565" s="91" t="str">
        <f t="shared" si="64"/>
        <v/>
      </c>
      <c r="H565" s="91" t="str">
        <f t="shared" si="65"/>
        <v/>
      </c>
      <c r="I565" s="92"/>
      <c r="J565" s="114" t="str">
        <f t="shared" ref="J565:J628" si="68">IFERROR(IF(OR(AND($G565="الفرنسية",$L565&lt;&gt;"نعم"),AND($G565="الانكليزية",$M565&lt;&gt;"نعم")),"هذه اللغة لا يتقنها المعلم",""),"")</f>
        <v/>
      </c>
      <c r="BE565" s="95" t="str">
        <f>IFERROR(VLOOKUP(ROWS(BE$2:$BE565),$BG$2:$BI$1001,3,0),"")</f>
        <v/>
      </c>
      <c r="BF565" s="95" t="str">
        <f>IFERROR(VLOOKUP(ROWS(BF$2:$BF565),$BG$2:$BI$1001,2,0),"")</f>
        <v/>
      </c>
      <c r="BG565" s="95">
        <f>IF(ISNUMBER(SEARCH("نعم",BJ565)),MAX($BG$1:BG564)+1,0)</f>
        <v>0</v>
      </c>
      <c r="BH565" s="95" t="str">
        <f t="shared" si="66"/>
        <v/>
      </c>
      <c r="BI565" s="95" t="str">
        <f t="shared" si="67"/>
        <v/>
      </c>
      <c r="BJ565" s="95" t="str">
        <f>IF(COUNTIF( BH$2:BH565, BH565 )=1,"نعم","كلا")</f>
        <v>كلا</v>
      </c>
      <c r="BL565" s="91"/>
    </row>
    <row r="566" spans="2:64">
      <c r="B566" s="91" t="str">
        <f t="shared" si="62"/>
        <v/>
      </c>
      <c r="D566" s="91" t="str">
        <f t="shared" si="63"/>
        <v/>
      </c>
      <c r="F566" s="91" t="str">
        <f t="shared" si="64"/>
        <v/>
      </c>
      <c r="H566" s="91" t="str">
        <f t="shared" si="65"/>
        <v/>
      </c>
      <c r="I566" s="92"/>
      <c r="J566" s="114" t="str">
        <f t="shared" si="68"/>
        <v/>
      </c>
      <c r="BE566" s="95" t="str">
        <f>IFERROR(VLOOKUP(ROWS(BE$2:$BE566),$BG$2:$BI$1001,3,0),"")</f>
        <v/>
      </c>
      <c r="BF566" s="95" t="str">
        <f>IFERROR(VLOOKUP(ROWS(BF$2:$BF566),$BG$2:$BI$1001,2,0),"")</f>
        <v/>
      </c>
      <c r="BG566" s="95">
        <f>IF(ISNUMBER(SEARCH("نعم",BJ566)),MAX($BG$1:BG565)+1,0)</f>
        <v>0</v>
      </c>
      <c r="BH566" s="95" t="str">
        <f t="shared" si="66"/>
        <v/>
      </c>
      <c r="BI566" s="95" t="str">
        <f t="shared" si="67"/>
        <v/>
      </c>
      <c r="BJ566" s="95" t="str">
        <f>IF(COUNTIF( BH$2:BH566, BH566 )=1,"نعم","كلا")</f>
        <v>كلا</v>
      </c>
      <c r="BL566" s="91"/>
    </row>
    <row r="567" spans="2:64">
      <c r="B567" s="91" t="str">
        <f t="shared" si="62"/>
        <v/>
      </c>
      <c r="D567" s="91" t="str">
        <f t="shared" si="63"/>
        <v/>
      </c>
      <c r="F567" s="91" t="str">
        <f t="shared" si="64"/>
        <v/>
      </c>
      <c r="H567" s="91" t="str">
        <f t="shared" si="65"/>
        <v/>
      </c>
      <c r="I567" s="92"/>
      <c r="J567" s="114" t="str">
        <f t="shared" si="68"/>
        <v/>
      </c>
      <c r="BE567" s="95" t="str">
        <f>IFERROR(VLOOKUP(ROWS(BE$2:$BE567),$BG$2:$BI$1001,3,0),"")</f>
        <v/>
      </c>
      <c r="BF567" s="95" t="str">
        <f>IFERROR(VLOOKUP(ROWS(BF$2:$BF567),$BG$2:$BI$1001,2,0),"")</f>
        <v/>
      </c>
      <c r="BG567" s="95">
        <f>IF(ISNUMBER(SEARCH("نعم",BJ567)),MAX($BG$1:BG566)+1,0)</f>
        <v>0</v>
      </c>
      <c r="BH567" s="95" t="str">
        <f t="shared" si="66"/>
        <v/>
      </c>
      <c r="BI567" s="95" t="str">
        <f t="shared" si="67"/>
        <v/>
      </c>
      <c r="BJ567" s="95" t="str">
        <f>IF(COUNTIF( BH$2:BH567, BH567 )=1,"نعم","كلا")</f>
        <v>كلا</v>
      </c>
      <c r="BL567" s="91"/>
    </row>
    <row r="568" spans="2:64">
      <c r="B568" s="91" t="str">
        <f t="shared" si="62"/>
        <v/>
      </c>
      <c r="D568" s="91" t="str">
        <f t="shared" si="63"/>
        <v/>
      </c>
      <c r="F568" s="91" t="str">
        <f t="shared" si="64"/>
        <v/>
      </c>
      <c r="H568" s="91" t="str">
        <f t="shared" si="65"/>
        <v/>
      </c>
      <c r="I568" s="92"/>
      <c r="J568" s="114" t="str">
        <f t="shared" si="68"/>
        <v/>
      </c>
      <c r="BE568" s="95" t="str">
        <f>IFERROR(VLOOKUP(ROWS(BE$2:$BE568),$BG$2:$BI$1001,3,0),"")</f>
        <v/>
      </c>
      <c r="BF568" s="95" t="str">
        <f>IFERROR(VLOOKUP(ROWS(BF$2:$BF568),$BG$2:$BI$1001,2,0),"")</f>
        <v/>
      </c>
      <c r="BG568" s="95">
        <f>IF(ISNUMBER(SEARCH("نعم",BJ568)),MAX($BG$1:BG567)+1,0)</f>
        <v>0</v>
      </c>
      <c r="BH568" s="95" t="str">
        <f t="shared" si="66"/>
        <v/>
      </c>
      <c r="BI568" s="95" t="str">
        <f t="shared" si="67"/>
        <v/>
      </c>
      <c r="BJ568" s="95" t="str">
        <f>IF(COUNTIF( BH$2:BH568, BH568 )=1,"نعم","كلا")</f>
        <v>كلا</v>
      </c>
      <c r="BL568" s="91"/>
    </row>
    <row r="569" spans="2:64">
      <c r="B569" s="91" t="str">
        <f t="shared" si="62"/>
        <v/>
      </c>
      <c r="D569" s="91" t="str">
        <f t="shared" si="63"/>
        <v/>
      </c>
      <c r="F569" s="91" t="str">
        <f t="shared" si="64"/>
        <v/>
      </c>
      <c r="H569" s="91" t="str">
        <f t="shared" si="65"/>
        <v/>
      </c>
      <c r="I569" s="92"/>
      <c r="J569" s="114" t="str">
        <f t="shared" si="68"/>
        <v/>
      </c>
      <c r="BE569" s="95" t="str">
        <f>IFERROR(VLOOKUP(ROWS(BE$2:$BE569),$BG$2:$BI$1001,3,0),"")</f>
        <v/>
      </c>
      <c r="BF569" s="95" t="str">
        <f>IFERROR(VLOOKUP(ROWS(BF$2:$BF569),$BG$2:$BI$1001,2,0),"")</f>
        <v/>
      </c>
      <c r="BG569" s="95">
        <f>IF(ISNUMBER(SEARCH("نعم",BJ569)),MAX($BG$1:BG568)+1,0)</f>
        <v>0</v>
      </c>
      <c r="BH569" s="95" t="str">
        <f t="shared" si="66"/>
        <v/>
      </c>
      <c r="BI569" s="95" t="str">
        <f t="shared" si="67"/>
        <v/>
      </c>
      <c r="BJ569" s="95" t="str">
        <f>IF(COUNTIF( BH$2:BH569, BH569 )=1,"نعم","كلا")</f>
        <v>كلا</v>
      </c>
      <c r="BL569" s="91"/>
    </row>
    <row r="570" spans="2:64">
      <c r="B570" s="91" t="str">
        <f t="shared" si="62"/>
        <v/>
      </c>
      <c r="D570" s="91" t="str">
        <f t="shared" si="63"/>
        <v/>
      </c>
      <c r="F570" s="91" t="str">
        <f t="shared" si="64"/>
        <v/>
      </c>
      <c r="H570" s="91" t="str">
        <f t="shared" si="65"/>
        <v/>
      </c>
      <c r="I570" s="92"/>
      <c r="J570" s="114" t="str">
        <f t="shared" si="68"/>
        <v/>
      </c>
      <c r="BE570" s="95" t="str">
        <f>IFERROR(VLOOKUP(ROWS(BE$2:$BE570),$BG$2:$BI$1001,3,0),"")</f>
        <v/>
      </c>
      <c r="BF570" s="95" t="str">
        <f>IFERROR(VLOOKUP(ROWS(BF$2:$BF570),$BG$2:$BI$1001,2,0),"")</f>
        <v/>
      </c>
      <c r="BG570" s="95">
        <f>IF(ISNUMBER(SEARCH("نعم",BJ570)),MAX($BG$1:BG569)+1,0)</f>
        <v>0</v>
      </c>
      <c r="BH570" s="95" t="str">
        <f t="shared" si="66"/>
        <v/>
      </c>
      <c r="BI570" s="95" t="str">
        <f t="shared" si="67"/>
        <v/>
      </c>
      <c r="BJ570" s="95" t="str">
        <f>IF(COUNTIF( BH$2:BH570, BH570 )=1,"نعم","كلا")</f>
        <v>كلا</v>
      </c>
      <c r="BL570" s="91"/>
    </row>
    <row r="571" spans="2:64">
      <c r="B571" s="91" t="str">
        <f t="shared" si="62"/>
        <v/>
      </c>
      <c r="D571" s="91" t="str">
        <f t="shared" si="63"/>
        <v/>
      </c>
      <c r="F571" s="91" t="str">
        <f t="shared" si="64"/>
        <v/>
      </c>
      <c r="H571" s="91" t="str">
        <f t="shared" si="65"/>
        <v/>
      </c>
      <c r="I571" s="92"/>
      <c r="J571" s="114" t="str">
        <f t="shared" si="68"/>
        <v/>
      </c>
      <c r="BE571" s="95" t="str">
        <f>IFERROR(VLOOKUP(ROWS(BE$2:$BE571),$BG$2:$BI$1001,3,0),"")</f>
        <v/>
      </c>
      <c r="BF571" s="95" t="str">
        <f>IFERROR(VLOOKUP(ROWS(BF$2:$BF571),$BG$2:$BI$1001,2,0),"")</f>
        <v/>
      </c>
      <c r="BG571" s="95">
        <f>IF(ISNUMBER(SEARCH("نعم",BJ571)),MAX($BG$1:BG570)+1,0)</f>
        <v>0</v>
      </c>
      <c r="BH571" s="95" t="str">
        <f t="shared" si="66"/>
        <v/>
      </c>
      <c r="BI571" s="95" t="str">
        <f t="shared" si="67"/>
        <v/>
      </c>
      <c r="BJ571" s="95" t="str">
        <f>IF(COUNTIF( BH$2:BH571, BH571 )=1,"نعم","كلا")</f>
        <v>كلا</v>
      </c>
      <c r="BL571" s="91"/>
    </row>
    <row r="572" spans="2:64">
      <c r="B572" s="91" t="str">
        <f t="shared" si="62"/>
        <v/>
      </c>
      <c r="D572" s="91" t="str">
        <f t="shared" si="63"/>
        <v/>
      </c>
      <c r="F572" s="91" t="str">
        <f t="shared" si="64"/>
        <v/>
      </c>
      <c r="H572" s="91" t="str">
        <f t="shared" si="65"/>
        <v/>
      </c>
      <c r="I572" s="92"/>
      <c r="J572" s="114" t="str">
        <f t="shared" si="68"/>
        <v/>
      </c>
      <c r="BE572" s="95" t="str">
        <f>IFERROR(VLOOKUP(ROWS(BE$2:$BE572),$BG$2:$BI$1001,3,0),"")</f>
        <v/>
      </c>
      <c r="BF572" s="95" t="str">
        <f>IFERROR(VLOOKUP(ROWS(BF$2:$BF572),$BG$2:$BI$1001,2,0),"")</f>
        <v/>
      </c>
      <c r="BG572" s="95">
        <f>IF(ISNUMBER(SEARCH("نعم",BJ572)),MAX($BG$1:BG571)+1,0)</f>
        <v>0</v>
      </c>
      <c r="BH572" s="95" t="str">
        <f t="shared" si="66"/>
        <v/>
      </c>
      <c r="BI572" s="95" t="str">
        <f t="shared" si="67"/>
        <v/>
      </c>
      <c r="BJ572" s="95" t="str">
        <f>IF(COUNTIF( BH$2:BH572, BH572 )=1,"نعم","كلا")</f>
        <v>كلا</v>
      </c>
      <c r="BL572" s="91"/>
    </row>
    <row r="573" spans="2:64">
      <c r="B573" s="91" t="str">
        <f t="shared" si="62"/>
        <v/>
      </c>
      <c r="D573" s="91" t="str">
        <f t="shared" si="63"/>
        <v/>
      </c>
      <c r="F573" s="91" t="str">
        <f t="shared" si="64"/>
        <v/>
      </c>
      <c r="H573" s="91" t="str">
        <f t="shared" si="65"/>
        <v/>
      </c>
      <c r="I573" s="92"/>
      <c r="J573" s="114" t="str">
        <f t="shared" si="68"/>
        <v/>
      </c>
      <c r="BE573" s="95" t="str">
        <f>IFERROR(VLOOKUP(ROWS(BE$2:$BE573),$BG$2:$BI$1001,3,0),"")</f>
        <v/>
      </c>
      <c r="BF573" s="95" t="str">
        <f>IFERROR(VLOOKUP(ROWS(BF$2:$BF573),$BG$2:$BI$1001,2,0),"")</f>
        <v/>
      </c>
      <c r="BG573" s="95">
        <f>IF(ISNUMBER(SEARCH("نعم",BJ573)),MAX($BG$1:BG572)+1,0)</f>
        <v>0</v>
      </c>
      <c r="BH573" s="95" t="str">
        <f t="shared" si="66"/>
        <v/>
      </c>
      <c r="BI573" s="95" t="str">
        <f t="shared" si="67"/>
        <v/>
      </c>
      <c r="BJ573" s="95" t="str">
        <f>IF(COUNTIF( BH$2:BH573, BH573 )=1,"نعم","كلا")</f>
        <v>كلا</v>
      </c>
      <c r="BL573" s="91"/>
    </row>
    <row r="574" spans="2:64">
      <c r="B574" s="91" t="str">
        <f t="shared" si="62"/>
        <v/>
      </c>
      <c r="D574" s="91" t="str">
        <f t="shared" si="63"/>
        <v/>
      </c>
      <c r="F574" s="91" t="str">
        <f t="shared" si="64"/>
        <v/>
      </c>
      <c r="H574" s="91" t="str">
        <f t="shared" si="65"/>
        <v/>
      </c>
      <c r="I574" s="92"/>
      <c r="J574" s="114" t="str">
        <f t="shared" si="68"/>
        <v/>
      </c>
      <c r="BE574" s="95" t="str">
        <f>IFERROR(VLOOKUP(ROWS(BE$2:$BE574),$BG$2:$BI$1001,3,0),"")</f>
        <v/>
      </c>
      <c r="BF574" s="95" t="str">
        <f>IFERROR(VLOOKUP(ROWS(BF$2:$BF574),$BG$2:$BI$1001,2,0),"")</f>
        <v/>
      </c>
      <c r="BG574" s="95">
        <f>IF(ISNUMBER(SEARCH("نعم",BJ574)),MAX($BG$1:BG573)+1,0)</f>
        <v>0</v>
      </c>
      <c r="BH574" s="95" t="str">
        <f t="shared" si="66"/>
        <v/>
      </c>
      <c r="BI574" s="95" t="str">
        <f t="shared" si="67"/>
        <v/>
      </c>
      <c r="BJ574" s="95" t="str">
        <f>IF(COUNTIF( BH$2:BH574, BH574 )=1,"نعم","كلا")</f>
        <v>كلا</v>
      </c>
      <c r="BL574" s="91"/>
    </row>
    <row r="575" spans="2:64">
      <c r="B575" s="91" t="str">
        <f t="shared" si="62"/>
        <v/>
      </c>
      <c r="D575" s="91" t="str">
        <f t="shared" si="63"/>
        <v/>
      </c>
      <c r="F575" s="91" t="str">
        <f t="shared" si="64"/>
        <v/>
      </c>
      <c r="H575" s="91" t="str">
        <f t="shared" si="65"/>
        <v/>
      </c>
      <c r="I575" s="92"/>
      <c r="J575" s="114" t="str">
        <f t="shared" si="68"/>
        <v/>
      </c>
      <c r="BE575" s="95" t="str">
        <f>IFERROR(VLOOKUP(ROWS(BE$2:$BE575),$BG$2:$BI$1001,3,0),"")</f>
        <v/>
      </c>
      <c r="BF575" s="95" t="str">
        <f>IFERROR(VLOOKUP(ROWS(BF$2:$BF575),$BG$2:$BI$1001,2,0),"")</f>
        <v/>
      </c>
      <c r="BG575" s="95">
        <f>IF(ISNUMBER(SEARCH("نعم",BJ575)),MAX($BG$1:BG574)+1,0)</f>
        <v>0</v>
      </c>
      <c r="BH575" s="95" t="str">
        <f t="shared" si="66"/>
        <v/>
      </c>
      <c r="BI575" s="95" t="str">
        <f t="shared" si="67"/>
        <v/>
      </c>
      <c r="BJ575" s="95" t="str">
        <f>IF(COUNTIF( BH$2:BH575, BH575 )=1,"نعم","كلا")</f>
        <v>كلا</v>
      </c>
      <c r="BL575" s="91"/>
    </row>
    <row r="576" spans="2:64">
      <c r="B576" s="91" t="str">
        <f t="shared" si="62"/>
        <v/>
      </c>
      <c r="D576" s="91" t="str">
        <f t="shared" si="63"/>
        <v/>
      </c>
      <c r="F576" s="91" t="str">
        <f t="shared" si="64"/>
        <v/>
      </c>
      <c r="H576" s="91" t="str">
        <f t="shared" si="65"/>
        <v/>
      </c>
      <c r="I576" s="92"/>
      <c r="J576" s="114" t="str">
        <f t="shared" si="68"/>
        <v/>
      </c>
      <c r="BE576" s="95" t="str">
        <f>IFERROR(VLOOKUP(ROWS(BE$2:$BE576),$BG$2:$BI$1001,3,0),"")</f>
        <v/>
      </c>
      <c r="BF576" s="95" t="str">
        <f>IFERROR(VLOOKUP(ROWS(BF$2:$BF576),$BG$2:$BI$1001,2,0),"")</f>
        <v/>
      </c>
      <c r="BG576" s="95">
        <f>IF(ISNUMBER(SEARCH("نعم",BJ576)),MAX($BG$1:BG575)+1,0)</f>
        <v>0</v>
      </c>
      <c r="BH576" s="95" t="str">
        <f t="shared" si="66"/>
        <v/>
      </c>
      <c r="BI576" s="95" t="str">
        <f t="shared" si="67"/>
        <v/>
      </c>
      <c r="BJ576" s="95" t="str">
        <f>IF(COUNTIF( BH$2:BH576, BH576 )=1,"نعم","كلا")</f>
        <v>كلا</v>
      </c>
      <c r="BL576" s="91"/>
    </row>
    <row r="577" spans="2:64">
      <c r="B577" s="91" t="str">
        <f t="shared" si="62"/>
        <v/>
      </c>
      <c r="D577" s="91" t="str">
        <f t="shared" si="63"/>
        <v/>
      </c>
      <c r="F577" s="91" t="str">
        <f t="shared" si="64"/>
        <v/>
      </c>
      <c r="H577" s="91" t="str">
        <f t="shared" si="65"/>
        <v/>
      </c>
      <c r="I577" s="92"/>
      <c r="J577" s="114" t="str">
        <f t="shared" si="68"/>
        <v/>
      </c>
      <c r="BE577" s="95" t="str">
        <f>IFERROR(VLOOKUP(ROWS(BE$2:$BE577),$BG$2:$BI$1001,3,0),"")</f>
        <v/>
      </c>
      <c r="BF577" s="95" t="str">
        <f>IFERROR(VLOOKUP(ROWS(BF$2:$BF577),$BG$2:$BI$1001,2,0),"")</f>
        <v/>
      </c>
      <c r="BG577" s="95">
        <f>IF(ISNUMBER(SEARCH("نعم",BJ577)),MAX($BG$1:BG576)+1,0)</f>
        <v>0</v>
      </c>
      <c r="BH577" s="95" t="str">
        <f t="shared" si="66"/>
        <v/>
      </c>
      <c r="BI577" s="95" t="str">
        <f t="shared" si="67"/>
        <v/>
      </c>
      <c r="BJ577" s="95" t="str">
        <f>IF(COUNTIF( BH$2:BH577, BH577 )=1,"نعم","كلا")</f>
        <v>كلا</v>
      </c>
      <c r="BL577" s="91"/>
    </row>
    <row r="578" spans="2:64">
      <c r="B578" s="91" t="str">
        <f t="shared" ref="B578:B641" si="69">IFERROR(VLOOKUP(A578,PROF_NAMES_CODE,2,FALSE),"")</f>
        <v/>
      </c>
      <c r="D578" s="91" t="str">
        <f t="shared" ref="D578:D641" si="70">IFERROR(VLOOKUP(C578,PARAM_CLASSES,2,FALSE),"")</f>
        <v/>
      </c>
      <c r="F578" s="91" t="str">
        <f t="shared" ref="F578:F641" si="71">IFERROR(VLOOKUP(E578,PARAM_MATIERE,2,FALSE),"")</f>
        <v/>
      </c>
      <c r="H578" s="91" t="str">
        <f t="shared" ref="H578:H641" si="72">IFERROR(VLOOKUP(G578,PARAM_LANGUE,2,FALSE),"")</f>
        <v/>
      </c>
      <c r="I578" s="92"/>
      <c r="J578" s="114" t="str">
        <f t="shared" si="68"/>
        <v/>
      </c>
      <c r="BE578" s="95" t="str">
        <f>IFERROR(VLOOKUP(ROWS(BE$2:$BE578),$BG$2:$BI$1001,3,0),"")</f>
        <v/>
      </c>
      <c r="BF578" s="95" t="str">
        <f>IFERROR(VLOOKUP(ROWS(BF$2:$BF578),$BG$2:$BI$1001,2,0),"")</f>
        <v/>
      </c>
      <c r="BG578" s="95">
        <f>IF(ISNUMBER(SEARCH("نعم",BJ578)),MAX($BG$1:BG577)+1,0)</f>
        <v>0</v>
      </c>
      <c r="BH578" s="95" t="str">
        <f t="shared" si="66"/>
        <v/>
      </c>
      <c r="BI578" s="95" t="str">
        <f t="shared" si="67"/>
        <v/>
      </c>
      <c r="BJ578" s="95" t="str">
        <f>IF(COUNTIF( BH$2:BH578, BH578 )=1,"نعم","كلا")</f>
        <v>كلا</v>
      </c>
      <c r="BL578" s="91"/>
    </row>
    <row r="579" spans="2:64">
      <c r="B579" s="91" t="str">
        <f t="shared" si="69"/>
        <v/>
      </c>
      <c r="D579" s="91" t="str">
        <f t="shared" si="70"/>
        <v/>
      </c>
      <c r="F579" s="91" t="str">
        <f t="shared" si="71"/>
        <v/>
      </c>
      <c r="H579" s="91" t="str">
        <f t="shared" si="72"/>
        <v/>
      </c>
      <c r="I579" s="92"/>
      <c r="J579" s="114" t="str">
        <f t="shared" si="68"/>
        <v/>
      </c>
      <c r="BE579" s="95" t="str">
        <f>IFERROR(VLOOKUP(ROWS(BE$2:$BE579),$BG$2:$BI$1001,3,0),"")</f>
        <v/>
      </c>
      <c r="BF579" s="95" t="str">
        <f>IFERROR(VLOOKUP(ROWS(BF$2:$BF579),$BG$2:$BI$1001,2,0),"")</f>
        <v/>
      </c>
      <c r="BG579" s="95">
        <f>IF(ISNUMBER(SEARCH("نعم",BJ579)),MAX($BG$1:BG578)+1,0)</f>
        <v>0</v>
      </c>
      <c r="BH579" s="95" t="str">
        <f t="shared" ref="BH579:BH642" si="73">IF(C579=0,"",C579)</f>
        <v/>
      </c>
      <c r="BI579" s="95" t="str">
        <f t="shared" ref="BI579:BI642" si="74">D579</f>
        <v/>
      </c>
      <c r="BJ579" s="95" t="str">
        <f>IF(COUNTIF( BH$2:BH579, BH579 )=1,"نعم","كلا")</f>
        <v>كلا</v>
      </c>
      <c r="BL579" s="91"/>
    </row>
    <row r="580" spans="2:64">
      <c r="B580" s="91" t="str">
        <f t="shared" si="69"/>
        <v/>
      </c>
      <c r="D580" s="91" t="str">
        <f t="shared" si="70"/>
        <v/>
      </c>
      <c r="F580" s="91" t="str">
        <f t="shared" si="71"/>
        <v/>
      </c>
      <c r="H580" s="91" t="str">
        <f t="shared" si="72"/>
        <v/>
      </c>
      <c r="I580" s="92"/>
      <c r="J580" s="114" t="str">
        <f t="shared" si="68"/>
        <v/>
      </c>
      <c r="BE580" s="95" t="str">
        <f>IFERROR(VLOOKUP(ROWS(BE$2:$BE580),$BG$2:$BI$1001,3,0),"")</f>
        <v/>
      </c>
      <c r="BF580" s="95" t="str">
        <f>IFERROR(VLOOKUP(ROWS(BF$2:$BF580),$BG$2:$BI$1001,2,0),"")</f>
        <v/>
      </c>
      <c r="BG580" s="95">
        <f>IF(ISNUMBER(SEARCH("نعم",BJ580)),MAX($BG$1:BG579)+1,0)</f>
        <v>0</v>
      </c>
      <c r="BH580" s="95" t="str">
        <f t="shared" si="73"/>
        <v/>
      </c>
      <c r="BI580" s="95" t="str">
        <f t="shared" si="74"/>
        <v/>
      </c>
      <c r="BJ580" s="95" t="str">
        <f>IF(COUNTIF( BH$2:BH580, BH580 )=1,"نعم","كلا")</f>
        <v>كلا</v>
      </c>
      <c r="BL580" s="91"/>
    </row>
    <row r="581" spans="2:64">
      <c r="B581" s="91" t="str">
        <f t="shared" si="69"/>
        <v/>
      </c>
      <c r="D581" s="91" t="str">
        <f t="shared" si="70"/>
        <v/>
      </c>
      <c r="F581" s="91" t="str">
        <f t="shared" si="71"/>
        <v/>
      </c>
      <c r="H581" s="91" t="str">
        <f t="shared" si="72"/>
        <v/>
      </c>
      <c r="I581" s="92"/>
      <c r="J581" s="114" t="str">
        <f t="shared" si="68"/>
        <v/>
      </c>
      <c r="BE581" s="95" t="str">
        <f>IFERROR(VLOOKUP(ROWS(BE$2:$BE581),$BG$2:$BI$1001,3,0),"")</f>
        <v/>
      </c>
      <c r="BF581" s="95" t="str">
        <f>IFERROR(VLOOKUP(ROWS(BF$2:$BF581),$BG$2:$BI$1001,2,0),"")</f>
        <v/>
      </c>
      <c r="BG581" s="95">
        <f>IF(ISNUMBER(SEARCH("نعم",BJ581)),MAX($BG$1:BG580)+1,0)</f>
        <v>0</v>
      </c>
      <c r="BH581" s="95" t="str">
        <f t="shared" si="73"/>
        <v/>
      </c>
      <c r="BI581" s="95" t="str">
        <f t="shared" si="74"/>
        <v/>
      </c>
      <c r="BJ581" s="95" t="str">
        <f>IF(COUNTIF( BH$2:BH581, BH581 )=1,"نعم","كلا")</f>
        <v>كلا</v>
      </c>
      <c r="BL581" s="91"/>
    </row>
    <row r="582" spans="2:64">
      <c r="B582" s="91" t="str">
        <f t="shared" si="69"/>
        <v/>
      </c>
      <c r="D582" s="91" t="str">
        <f t="shared" si="70"/>
        <v/>
      </c>
      <c r="F582" s="91" t="str">
        <f t="shared" si="71"/>
        <v/>
      </c>
      <c r="H582" s="91" t="str">
        <f t="shared" si="72"/>
        <v/>
      </c>
      <c r="I582" s="92"/>
      <c r="J582" s="114" t="str">
        <f t="shared" si="68"/>
        <v/>
      </c>
      <c r="BE582" s="95" t="str">
        <f>IFERROR(VLOOKUP(ROWS(BE$2:$BE582),$BG$2:$BI$1001,3,0),"")</f>
        <v/>
      </c>
      <c r="BF582" s="95" t="str">
        <f>IFERROR(VLOOKUP(ROWS(BF$2:$BF582),$BG$2:$BI$1001,2,0),"")</f>
        <v/>
      </c>
      <c r="BG582" s="95">
        <f>IF(ISNUMBER(SEARCH("نعم",BJ582)),MAX($BG$1:BG581)+1,0)</f>
        <v>0</v>
      </c>
      <c r="BH582" s="95" t="str">
        <f t="shared" si="73"/>
        <v/>
      </c>
      <c r="BI582" s="95" t="str">
        <f t="shared" si="74"/>
        <v/>
      </c>
      <c r="BJ582" s="95" t="str">
        <f>IF(COUNTIF( BH$2:BH582, BH582 )=1,"نعم","كلا")</f>
        <v>كلا</v>
      </c>
      <c r="BL582" s="91"/>
    </row>
    <row r="583" spans="2:64">
      <c r="B583" s="91" t="str">
        <f t="shared" si="69"/>
        <v/>
      </c>
      <c r="D583" s="91" t="str">
        <f t="shared" si="70"/>
        <v/>
      </c>
      <c r="F583" s="91" t="str">
        <f t="shared" si="71"/>
        <v/>
      </c>
      <c r="H583" s="91" t="str">
        <f t="shared" si="72"/>
        <v/>
      </c>
      <c r="I583" s="92"/>
      <c r="J583" s="114" t="str">
        <f t="shared" si="68"/>
        <v/>
      </c>
      <c r="BE583" s="95" t="str">
        <f>IFERROR(VLOOKUP(ROWS(BE$2:$BE583),$BG$2:$BI$1001,3,0),"")</f>
        <v/>
      </c>
      <c r="BF583" s="95" t="str">
        <f>IFERROR(VLOOKUP(ROWS(BF$2:$BF583),$BG$2:$BI$1001,2,0),"")</f>
        <v/>
      </c>
      <c r="BG583" s="95">
        <f>IF(ISNUMBER(SEARCH("نعم",BJ583)),MAX($BG$1:BG582)+1,0)</f>
        <v>0</v>
      </c>
      <c r="BH583" s="95" t="str">
        <f t="shared" si="73"/>
        <v/>
      </c>
      <c r="BI583" s="95" t="str">
        <f t="shared" si="74"/>
        <v/>
      </c>
      <c r="BJ583" s="95" t="str">
        <f>IF(COUNTIF( BH$2:BH583, BH583 )=1,"نعم","كلا")</f>
        <v>كلا</v>
      </c>
      <c r="BL583" s="91"/>
    </row>
    <row r="584" spans="2:64">
      <c r="B584" s="91" t="str">
        <f t="shared" si="69"/>
        <v/>
      </c>
      <c r="D584" s="91" t="str">
        <f t="shared" si="70"/>
        <v/>
      </c>
      <c r="F584" s="91" t="str">
        <f t="shared" si="71"/>
        <v/>
      </c>
      <c r="H584" s="91" t="str">
        <f t="shared" si="72"/>
        <v/>
      </c>
      <c r="I584" s="92"/>
      <c r="J584" s="114" t="str">
        <f t="shared" si="68"/>
        <v/>
      </c>
      <c r="BE584" s="95" t="str">
        <f>IFERROR(VLOOKUP(ROWS(BE$2:$BE584),$BG$2:$BI$1001,3,0),"")</f>
        <v/>
      </c>
      <c r="BF584" s="95" t="str">
        <f>IFERROR(VLOOKUP(ROWS(BF$2:$BF584),$BG$2:$BI$1001,2,0),"")</f>
        <v/>
      </c>
      <c r="BG584" s="95">
        <f>IF(ISNUMBER(SEARCH("نعم",BJ584)),MAX($BG$1:BG583)+1,0)</f>
        <v>0</v>
      </c>
      <c r="BH584" s="95" t="str">
        <f t="shared" si="73"/>
        <v/>
      </c>
      <c r="BI584" s="95" t="str">
        <f t="shared" si="74"/>
        <v/>
      </c>
      <c r="BJ584" s="95" t="str">
        <f>IF(COUNTIF( BH$2:BH584, BH584 )=1,"نعم","كلا")</f>
        <v>كلا</v>
      </c>
      <c r="BL584" s="91"/>
    </row>
    <row r="585" spans="2:64">
      <c r="B585" s="91" t="str">
        <f t="shared" si="69"/>
        <v/>
      </c>
      <c r="D585" s="91" t="str">
        <f t="shared" si="70"/>
        <v/>
      </c>
      <c r="F585" s="91" t="str">
        <f t="shared" si="71"/>
        <v/>
      </c>
      <c r="H585" s="91" t="str">
        <f t="shared" si="72"/>
        <v/>
      </c>
      <c r="I585" s="92"/>
      <c r="J585" s="114" t="str">
        <f t="shared" si="68"/>
        <v/>
      </c>
      <c r="BE585" s="95" t="str">
        <f>IFERROR(VLOOKUP(ROWS(BE$2:$BE585),$BG$2:$BI$1001,3,0),"")</f>
        <v/>
      </c>
      <c r="BF585" s="95" t="str">
        <f>IFERROR(VLOOKUP(ROWS(BF$2:$BF585),$BG$2:$BI$1001,2,0),"")</f>
        <v/>
      </c>
      <c r="BG585" s="95">
        <f>IF(ISNUMBER(SEARCH("نعم",BJ585)),MAX($BG$1:BG584)+1,0)</f>
        <v>0</v>
      </c>
      <c r="BH585" s="95" t="str">
        <f t="shared" si="73"/>
        <v/>
      </c>
      <c r="BI585" s="95" t="str">
        <f t="shared" si="74"/>
        <v/>
      </c>
      <c r="BJ585" s="95" t="str">
        <f>IF(COUNTIF( BH$2:BH585, BH585 )=1,"نعم","كلا")</f>
        <v>كلا</v>
      </c>
      <c r="BL585" s="91"/>
    </row>
    <row r="586" spans="2:64">
      <c r="B586" s="91" t="str">
        <f t="shared" si="69"/>
        <v/>
      </c>
      <c r="D586" s="91" t="str">
        <f t="shared" si="70"/>
        <v/>
      </c>
      <c r="F586" s="91" t="str">
        <f t="shared" si="71"/>
        <v/>
      </c>
      <c r="H586" s="91" t="str">
        <f t="shared" si="72"/>
        <v/>
      </c>
      <c r="I586" s="92"/>
      <c r="J586" s="114" t="str">
        <f t="shared" si="68"/>
        <v/>
      </c>
      <c r="BE586" s="95" t="str">
        <f>IFERROR(VLOOKUP(ROWS(BE$2:$BE586),$BG$2:$BI$1001,3,0),"")</f>
        <v/>
      </c>
      <c r="BF586" s="95" t="str">
        <f>IFERROR(VLOOKUP(ROWS(BF$2:$BF586),$BG$2:$BI$1001,2,0),"")</f>
        <v/>
      </c>
      <c r="BG586" s="95">
        <f>IF(ISNUMBER(SEARCH("نعم",BJ586)),MAX($BG$1:BG585)+1,0)</f>
        <v>0</v>
      </c>
      <c r="BH586" s="95" t="str">
        <f t="shared" si="73"/>
        <v/>
      </c>
      <c r="BI586" s="95" t="str">
        <f t="shared" si="74"/>
        <v/>
      </c>
      <c r="BJ586" s="95" t="str">
        <f>IF(COUNTIF( BH$2:BH586, BH586 )=1,"نعم","كلا")</f>
        <v>كلا</v>
      </c>
      <c r="BL586" s="91"/>
    </row>
    <row r="587" spans="2:64">
      <c r="B587" s="91" t="str">
        <f t="shared" si="69"/>
        <v/>
      </c>
      <c r="D587" s="91" t="str">
        <f t="shared" si="70"/>
        <v/>
      </c>
      <c r="F587" s="91" t="str">
        <f t="shared" si="71"/>
        <v/>
      </c>
      <c r="H587" s="91" t="str">
        <f t="shared" si="72"/>
        <v/>
      </c>
      <c r="I587" s="92"/>
      <c r="J587" s="114" t="str">
        <f t="shared" si="68"/>
        <v/>
      </c>
      <c r="BE587" s="95" t="str">
        <f>IFERROR(VLOOKUP(ROWS(BE$2:$BE587),$BG$2:$BI$1001,3,0),"")</f>
        <v/>
      </c>
      <c r="BF587" s="95" t="str">
        <f>IFERROR(VLOOKUP(ROWS(BF$2:$BF587),$BG$2:$BI$1001,2,0),"")</f>
        <v/>
      </c>
      <c r="BG587" s="95">
        <f>IF(ISNUMBER(SEARCH("نعم",BJ587)),MAX($BG$1:BG586)+1,0)</f>
        <v>0</v>
      </c>
      <c r="BH587" s="95" t="str">
        <f t="shared" si="73"/>
        <v/>
      </c>
      <c r="BI587" s="95" t="str">
        <f t="shared" si="74"/>
        <v/>
      </c>
      <c r="BJ587" s="95" t="str">
        <f>IF(COUNTIF( BH$2:BH587, BH587 )=1,"نعم","كلا")</f>
        <v>كلا</v>
      </c>
      <c r="BL587" s="91"/>
    </row>
    <row r="588" spans="2:64">
      <c r="B588" s="91" t="str">
        <f t="shared" si="69"/>
        <v/>
      </c>
      <c r="D588" s="91" t="str">
        <f t="shared" si="70"/>
        <v/>
      </c>
      <c r="F588" s="91" t="str">
        <f t="shared" si="71"/>
        <v/>
      </c>
      <c r="H588" s="91" t="str">
        <f t="shared" si="72"/>
        <v/>
      </c>
      <c r="I588" s="92"/>
      <c r="J588" s="114" t="str">
        <f t="shared" si="68"/>
        <v/>
      </c>
      <c r="BE588" s="95" t="str">
        <f>IFERROR(VLOOKUP(ROWS(BE$2:$BE588),$BG$2:$BI$1001,3,0),"")</f>
        <v/>
      </c>
      <c r="BF588" s="95" t="str">
        <f>IFERROR(VLOOKUP(ROWS(BF$2:$BF588),$BG$2:$BI$1001,2,0),"")</f>
        <v/>
      </c>
      <c r="BG588" s="95">
        <f>IF(ISNUMBER(SEARCH("نعم",BJ588)),MAX($BG$1:BG587)+1,0)</f>
        <v>0</v>
      </c>
      <c r="BH588" s="95" t="str">
        <f t="shared" si="73"/>
        <v/>
      </c>
      <c r="BI588" s="95" t="str">
        <f t="shared" si="74"/>
        <v/>
      </c>
      <c r="BJ588" s="95" t="str">
        <f>IF(COUNTIF( BH$2:BH588, BH588 )=1,"نعم","كلا")</f>
        <v>كلا</v>
      </c>
      <c r="BL588" s="91"/>
    </row>
    <row r="589" spans="2:64">
      <c r="B589" s="91" t="str">
        <f t="shared" si="69"/>
        <v/>
      </c>
      <c r="D589" s="91" t="str">
        <f t="shared" si="70"/>
        <v/>
      </c>
      <c r="F589" s="91" t="str">
        <f t="shared" si="71"/>
        <v/>
      </c>
      <c r="H589" s="91" t="str">
        <f t="shared" si="72"/>
        <v/>
      </c>
      <c r="I589" s="92"/>
      <c r="J589" s="114" t="str">
        <f t="shared" si="68"/>
        <v/>
      </c>
      <c r="BE589" s="95" t="str">
        <f>IFERROR(VLOOKUP(ROWS(BE$2:$BE589),$BG$2:$BI$1001,3,0),"")</f>
        <v/>
      </c>
      <c r="BF589" s="95" t="str">
        <f>IFERROR(VLOOKUP(ROWS(BF$2:$BF589),$BG$2:$BI$1001,2,0),"")</f>
        <v/>
      </c>
      <c r="BG589" s="95">
        <f>IF(ISNUMBER(SEARCH("نعم",BJ589)),MAX($BG$1:BG588)+1,0)</f>
        <v>0</v>
      </c>
      <c r="BH589" s="95" t="str">
        <f t="shared" si="73"/>
        <v/>
      </c>
      <c r="BI589" s="95" t="str">
        <f t="shared" si="74"/>
        <v/>
      </c>
      <c r="BJ589" s="95" t="str">
        <f>IF(COUNTIF( BH$2:BH589, BH589 )=1,"نعم","كلا")</f>
        <v>كلا</v>
      </c>
      <c r="BL589" s="91"/>
    </row>
    <row r="590" spans="2:64">
      <c r="B590" s="91" t="str">
        <f t="shared" si="69"/>
        <v/>
      </c>
      <c r="D590" s="91" t="str">
        <f t="shared" si="70"/>
        <v/>
      </c>
      <c r="F590" s="91" t="str">
        <f t="shared" si="71"/>
        <v/>
      </c>
      <c r="H590" s="91" t="str">
        <f t="shared" si="72"/>
        <v/>
      </c>
      <c r="I590" s="92"/>
      <c r="J590" s="114" t="str">
        <f t="shared" si="68"/>
        <v/>
      </c>
      <c r="BE590" s="95" t="str">
        <f>IFERROR(VLOOKUP(ROWS(BE$2:$BE590),$BG$2:$BI$1001,3,0),"")</f>
        <v/>
      </c>
      <c r="BF590" s="95" t="str">
        <f>IFERROR(VLOOKUP(ROWS(BF$2:$BF590),$BG$2:$BI$1001,2,0),"")</f>
        <v/>
      </c>
      <c r="BG590" s="95">
        <f>IF(ISNUMBER(SEARCH("نعم",BJ590)),MAX($BG$1:BG589)+1,0)</f>
        <v>0</v>
      </c>
      <c r="BH590" s="95" t="str">
        <f t="shared" si="73"/>
        <v/>
      </c>
      <c r="BI590" s="95" t="str">
        <f t="shared" si="74"/>
        <v/>
      </c>
      <c r="BJ590" s="95" t="str">
        <f>IF(COUNTIF( BH$2:BH590, BH590 )=1,"نعم","كلا")</f>
        <v>كلا</v>
      </c>
      <c r="BL590" s="91"/>
    </row>
    <row r="591" spans="2:64">
      <c r="B591" s="91" t="str">
        <f t="shared" si="69"/>
        <v/>
      </c>
      <c r="D591" s="91" t="str">
        <f t="shared" si="70"/>
        <v/>
      </c>
      <c r="F591" s="91" t="str">
        <f t="shared" si="71"/>
        <v/>
      </c>
      <c r="H591" s="91" t="str">
        <f t="shared" si="72"/>
        <v/>
      </c>
      <c r="I591" s="92"/>
      <c r="J591" s="114" t="str">
        <f t="shared" si="68"/>
        <v/>
      </c>
      <c r="BE591" s="95" t="str">
        <f>IFERROR(VLOOKUP(ROWS(BE$2:$BE591),$BG$2:$BI$1001,3,0),"")</f>
        <v/>
      </c>
      <c r="BF591" s="95" t="str">
        <f>IFERROR(VLOOKUP(ROWS(BF$2:$BF591),$BG$2:$BI$1001,2,0),"")</f>
        <v/>
      </c>
      <c r="BG591" s="95">
        <f>IF(ISNUMBER(SEARCH("نعم",BJ591)),MAX($BG$1:BG590)+1,0)</f>
        <v>0</v>
      </c>
      <c r="BH591" s="95" t="str">
        <f t="shared" si="73"/>
        <v/>
      </c>
      <c r="BI591" s="95" t="str">
        <f t="shared" si="74"/>
        <v/>
      </c>
      <c r="BJ591" s="95" t="str">
        <f>IF(COUNTIF( BH$2:BH591, BH591 )=1,"نعم","كلا")</f>
        <v>كلا</v>
      </c>
      <c r="BL591" s="91"/>
    </row>
    <row r="592" spans="2:64">
      <c r="B592" s="91" t="str">
        <f t="shared" si="69"/>
        <v/>
      </c>
      <c r="D592" s="91" t="str">
        <f t="shared" si="70"/>
        <v/>
      </c>
      <c r="F592" s="91" t="str">
        <f t="shared" si="71"/>
        <v/>
      </c>
      <c r="H592" s="91" t="str">
        <f t="shared" si="72"/>
        <v/>
      </c>
      <c r="I592" s="92"/>
      <c r="J592" s="114" t="str">
        <f t="shared" si="68"/>
        <v/>
      </c>
      <c r="BE592" s="95" t="str">
        <f>IFERROR(VLOOKUP(ROWS(BE$2:$BE592),$BG$2:$BI$1001,3,0),"")</f>
        <v/>
      </c>
      <c r="BF592" s="95" t="str">
        <f>IFERROR(VLOOKUP(ROWS(BF$2:$BF592),$BG$2:$BI$1001,2,0),"")</f>
        <v/>
      </c>
      <c r="BG592" s="95">
        <f>IF(ISNUMBER(SEARCH("نعم",BJ592)),MAX($BG$1:BG591)+1,0)</f>
        <v>0</v>
      </c>
      <c r="BH592" s="95" t="str">
        <f t="shared" si="73"/>
        <v/>
      </c>
      <c r="BI592" s="95" t="str">
        <f t="shared" si="74"/>
        <v/>
      </c>
      <c r="BJ592" s="95" t="str">
        <f>IF(COUNTIF( BH$2:BH592, BH592 )=1,"نعم","كلا")</f>
        <v>كلا</v>
      </c>
      <c r="BL592" s="91"/>
    </row>
    <row r="593" spans="2:64">
      <c r="B593" s="91" t="str">
        <f t="shared" si="69"/>
        <v/>
      </c>
      <c r="D593" s="91" t="str">
        <f t="shared" si="70"/>
        <v/>
      </c>
      <c r="F593" s="91" t="str">
        <f t="shared" si="71"/>
        <v/>
      </c>
      <c r="H593" s="91" t="str">
        <f t="shared" si="72"/>
        <v/>
      </c>
      <c r="I593" s="92"/>
      <c r="J593" s="114" t="str">
        <f t="shared" si="68"/>
        <v/>
      </c>
      <c r="BE593" s="95" t="str">
        <f>IFERROR(VLOOKUP(ROWS(BE$2:$BE593),$BG$2:$BI$1001,3,0),"")</f>
        <v/>
      </c>
      <c r="BF593" s="95" t="str">
        <f>IFERROR(VLOOKUP(ROWS(BF$2:$BF593),$BG$2:$BI$1001,2,0),"")</f>
        <v/>
      </c>
      <c r="BG593" s="95">
        <f>IF(ISNUMBER(SEARCH("نعم",BJ593)),MAX($BG$1:BG592)+1,0)</f>
        <v>0</v>
      </c>
      <c r="BH593" s="95" t="str">
        <f t="shared" si="73"/>
        <v/>
      </c>
      <c r="BI593" s="95" t="str">
        <f t="shared" si="74"/>
        <v/>
      </c>
      <c r="BJ593" s="95" t="str">
        <f>IF(COUNTIF( BH$2:BH593, BH593 )=1,"نعم","كلا")</f>
        <v>كلا</v>
      </c>
      <c r="BL593" s="91"/>
    </row>
    <row r="594" spans="2:64">
      <c r="B594" s="91" t="str">
        <f t="shared" si="69"/>
        <v/>
      </c>
      <c r="D594" s="91" t="str">
        <f t="shared" si="70"/>
        <v/>
      </c>
      <c r="F594" s="91" t="str">
        <f t="shared" si="71"/>
        <v/>
      </c>
      <c r="H594" s="91" t="str">
        <f t="shared" si="72"/>
        <v/>
      </c>
      <c r="I594" s="92"/>
      <c r="J594" s="114" t="str">
        <f t="shared" si="68"/>
        <v/>
      </c>
      <c r="BE594" s="95" t="str">
        <f>IFERROR(VLOOKUP(ROWS(BE$2:$BE594),$BG$2:$BI$1001,3,0),"")</f>
        <v/>
      </c>
      <c r="BF594" s="95" t="str">
        <f>IFERROR(VLOOKUP(ROWS(BF$2:$BF594),$BG$2:$BI$1001,2,0),"")</f>
        <v/>
      </c>
      <c r="BG594" s="95">
        <f>IF(ISNUMBER(SEARCH("نعم",BJ594)),MAX($BG$1:BG593)+1,0)</f>
        <v>0</v>
      </c>
      <c r="BH594" s="95" t="str">
        <f t="shared" si="73"/>
        <v/>
      </c>
      <c r="BI594" s="95" t="str">
        <f t="shared" si="74"/>
        <v/>
      </c>
      <c r="BJ594" s="95" t="str">
        <f>IF(COUNTIF( BH$2:BH594, BH594 )=1,"نعم","كلا")</f>
        <v>كلا</v>
      </c>
      <c r="BL594" s="91"/>
    </row>
    <row r="595" spans="2:64">
      <c r="B595" s="91" t="str">
        <f t="shared" si="69"/>
        <v/>
      </c>
      <c r="D595" s="91" t="str">
        <f t="shared" si="70"/>
        <v/>
      </c>
      <c r="F595" s="91" t="str">
        <f t="shared" si="71"/>
        <v/>
      </c>
      <c r="H595" s="91" t="str">
        <f t="shared" si="72"/>
        <v/>
      </c>
      <c r="I595" s="92"/>
      <c r="J595" s="114" t="str">
        <f t="shared" si="68"/>
        <v/>
      </c>
      <c r="BE595" s="95" t="str">
        <f>IFERROR(VLOOKUP(ROWS(BE$2:$BE595),$BG$2:$BI$1001,3,0),"")</f>
        <v/>
      </c>
      <c r="BF595" s="95" t="str">
        <f>IFERROR(VLOOKUP(ROWS(BF$2:$BF595),$BG$2:$BI$1001,2,0),"")</f>
        <v/>
      </c>
      <c r="BG595" s="95">
        <f>IF(ISNUMBER(SEARCH("نعم",BJ595)),MAX($BG$1:BG594)+1,0)</f>
        <v>0</v>
      </c>
      <c r="BH595" s="95" t="str">
        <f t="shared" si="73"/>
        <v/>
      </c>
      <c r="BI595" s="95" t="str">
        <f t="shared" si="74"/>
        <v/>
      </c>
      <c r="BJ595" s="95" t="str">
        <f>IF(COUNTIF( BH$2:BH595, BH595 )=1,"نعم","كلا")</f>
        <v>كلا</v>
      </c>
      <c r="BL595" s="91"/>
    </row>
    <row r="596" spans="2:64">
      <c r="B596" s="91" t="str">
        <f t="shared" si="69"/>
        <v/>
      </c>
      <c r="D596" s="91" t="str">
        <f t="shared" si="70"/>
        <v/>
      </c>
      <c r="F596" s="91" t="str">
        <f t="shared" si="71"/>
        <v/>
      </c>
      <c r="H596" s="91" t="str">
        <f t="shared" si="72"/>
        <v/>
      </c>
      <c r="I596" s="92"/>
      <c r="J596" s="114" t="str">
        <f t="shared" si="68"/>
        <v/>
      </c>
      <c r="BE596" s="95" t="str">
        <f>IFERROR(VLOOKUP(ROWS(BE$2:$BE596),$BG$2:$BI$1001,3,0),"")</f>
        <v/>
      </c>
      <c r="BF596" s="95" t="str">
        <f>IFERROR(VLOOKUP(ROWS(BF$2:$BF596),$BG$2:$BI$1001,2,0),"")</f>
        <v/>
      </c>
      <c r="BG596" s="95">
        <f>IF(ISNUMBER(SEARCH("نعم",BJ596)),MAX($BG$1:BG595)+1,0)</f>
        <v>0</v>
      </c>
      <c r="BH596" s="95" t="str">
        <f t="shared" si="73"/>
        <v/>
      </c>
      <c r="BI596" s="95" t="str">
        <f t="shared" si="74"/>
        <v/>
      </c>
      <c r="BJ596" s="95" t="str">
        <f>IF(COUNTIF( BH$2:BH596, BH596 )=1,"نعم","كلا")</f>
        <v>كلا</v>
      </c>
      <c r="BL596" s="91"/>
    </row>
    <row r="597" spans="2:64">
      <c r="B597" s="91" t="str">
        <f t="shared" si="69"/>
        <v/>
      </c>
      <c r="D597" s="91" t="str">
        <f t="shared" si="70"/>
        <v/>
      </c>
      <c r="F597" s="91" t="str">
        <f t="shared" si="71"/>
        <v/>
      </c>
      <c r="H597" s="91" t="str">
        <f t="shared" si="72"/>
        <v/>
      </c>
      <c r="I597" s="92"/>
      <c r="J597" s="114" t="str">
        <f t="shared" si="68"/>
        <v/>
      </c>
      <c r="BE597" s="95" t="str">
        <f>IFERROR(VLOOKUP(ROWS(BE$2:$BE597),$BG$2:$BI$1001,3,0),"")</f>
        <v/>
      </c>
      <c r="BF597" s="95" t="str">
        <f>IFERROR(VLOOKUP(ROWS(BF$2:$BF597),$BG$2:$BI$1001,2,0),"")</f>
        <v/>
      </c>
      <c r="BG597" s="95">
        <f>IF(ISNUMBER(SEARCH("نعم",BJ597)),MAX($BG$1:BG596)+1,0)</f>
        <v>0</v>
      </c>
      <c r="BH597" s="95" t="str">
        <f t="shared" si="73"/>
        <v/>
      </c>
      <c r="BI597" s="95" t="str">
        <f t="shared" si="74"/>
        <v/>
      </c>
      <c r="BJ597" s="95" t="str">
        <f>IF(COUNTIF( BH$2:BH597, BH597 )=1,"نعم","كلا")</f>
        <v>كلا</v>
      </c>
      <c r="BL597" s="91"/>
    </row>
    <row r="598" spans="2:64">
      <c r="B598" s="91" t="str">
        <f t="shared" si="69"/>
        <v/>
      </c>
      <c r="D598" s="91" t="str">
        <f t="shared" si="70"/>
        <v/>
      </c>
      <c r="F598" s="91" t="str">
        <f t="shared" si="71"/>
        <v/>
      </c>
      <c r="H598" s="91" t="str">
        <f t="shared" si="72"/>
        <v/>
      </c>
      <c r="I598" s="92"/>
      <c r="J598" s="114" t="str">
        <f t="shared" si="68"/>
        <v/>
      </c>
      <c r="BE598" s="95" t="str">
        <f>IFERROR(VLOOKUP(ROWS(BE$2:$BE598),$BG$2:$BI$1001,3,0),"")</f>
        <v/>
      </c>
      <c r="BF598" s="95" t="str">
        <f>IFERROR(VLOOKUP(ROWS(BF$2:$BF598),$BG$2:$BI$1001,2,0),"")</f>
        <v/>
      </c>
      <c r="BG598" s="95">
        <f>IF(ISNUMBER(SEARCH("نعم",BJ598)),MAX($BG$1:BG597)+1,0)</f>
        <v>0</v>
      </c>
      <c r="BH598" s="95" t="str">
        <f t="shared" si="73"/>
        <v/>
      </c>
      <c r="BI598" s="95" t="str">
        <f t="shared" si="74"/>
        <v/>
      </c>
      <c r="BJ598" s="95" t="str">
        <f>IF(COUNTIF( BH$2:BH598, BH598 )=1,"نعم","كلا")</f>
        <v>كلا</v>
      </c>
      <c r="BL598" s="91"/>
    </row>
    <row r="599" spans="2:64">
      <c r="B599" s="91" t="str">
        <f t="shared" si="69"/>
        <v/>
      </c>
      <c r="D599" s="91" t="str">
        <f t="shared" si="70"/>
        <v/>
      </c>
      <c r="F599" s="91" t="str">
        <f t="shared" si="71"/>
        <v/>
      </c>
      <c r="H599" s="91" t="str">
        <f t="shared" si="72"/>
        <v/>
      </c>
      <c r="I599" s="92"/>
      <c r="J599" s="114" t="str">
        <f t="shared" si="68"/>
        <v/>
      </c>
      <c r="BE599" s="95" t="str">
        <f>IFERROR(VLOOKUP(ROWS(BE$2:$BE599),$BG$2:$BI$1001,3,0),"")</f>
        <v/>
      </c>
      <c r="BF599" s="95" t="str">
        <f>IFERROR(VLOOKUP(ROWS(BF$2:$BF599),$BG$2:$BI$1001,2,0),"")</f>
        <v/>
      </c>
      <c r="BG599" s="95">
        <f>IF(ISNUMBER(SEARCH("نعم",BJ599)),MAX($BG$1:BG598)+1,0)</f>
        <v>0</v>
      </c>
      <c r="BH599" s="95" t="str">
        <f t="shared" si="73"/>
        <v/>
      </c>
      <c r="BI599" s="95" t="str">
        <f t="shared" si="74"/>
        <v/>
      </c>
      <c r="BJ599" s="95" t="str">
        <f>IF(COUNTIF( BH$2:BH599, BH599 )=1,"نعم","كلا")</f>
        <v>كلا</v>
      </c>
      <c r="BL599" s="91"/>
    </row>
    <row r="600" spans="2:64">
      <c r="B600" s="91" t="str">
        <f t="shared" si="69"/>
        <v/>
      </c>
      <c r="D600" s="91" t="str">
        <f t="shared" si="70"/>
        <v/>
      </c>
      <c r="F600" s="91" t="str">
        <f t="shared" si="71"/>
        <v/>
      </c>
      <c r="H600" s="91" t="str">
        <f t="shared" si="72"/>
        <v/>
      </c>
      <c r="I600" s="92"/>
      <c r="J600" s="114" t="str">
        <f t="shared" si="68"/>
        <v/>
      </c>
      <c r="BE600" s="95" t="str">
        <f>IFERROR(VLOOKUP(ROWS(BE$2:$BE600),$BG$2:$BI$1001,3,0),"")</f>
        <v/>
      </c>
      <c r="BF600" s="95" t="str">
        <f>IFERROR(VLOOKUP(ROWS(BF$2:$BF600),$BG$2:$BI$1001,2,0),"")</f>
        <v/>
      </c>
      <c r="BG600" s="95">
        <f>IF(ISNUMBER(SEARCH("نعم",BJ600)),MAX($BG$1:BG599)+1,0)</f>
        <v>0</v>
      </c>
      <c r="BH600" s="95" t="str">
        <f t="shared" si="73"/>
        <v/>
      </c>
      <c r="BI600" s="95" t="str">
        <f t="shared" si="74"/>
        <v/>
      </c>
      <c r="BJ600" s="95" t="str">
        <f>IF(COUNTIF( BH$2:BH600, BH600 )=1,"نعم","كلا")</f>
        <v>كلا</v>
      </c>
      <c r="BL600" s="91"/>
    </row>
    <row r="601" spans="2:64">
      <c r="B601" s="91" t="str">
        <f t="shared" si="69"/>
        <v/>
      </c>
      <c r="D601" s="91" t="str">
        <f t="shared" si="70"/>
        <v/>
      </c>
      <c r="F601" s="91" t="str">
        <f t="shared" si="71"/>
        <v/>
      </c>
      <c r="H601" s="91" t="str">
        <f t="shared" si="72"/>
        <v/>
      </c>
      <c r="I601" s="92"/>
      <c r="J601" s="114" t="str">
        <f t="shared" si="68"/>
        <v/>
      </c>
      <c r="BE601" s="95" t="str">
        <f>IFERROR(VLOOKUP(ROWS(BE$2:$BE601),$BG$2:$BI$1001,3,0),"")</f>
        <v/>
      </c>
      <c r="BF601" s="95" t="str">
        <f>IFERROR(VLOOKUP(ROWS(BF$2:$BF601),$BG$2:$BI$1001,2,0),"")</f>
        <v/>
      </c>
      <c r="BG601" s="95">
        <f>IF(ISNUMBER(SEARCH("نعم",BJ601)),MAX($BG$1:BG600)+1,0)</f>
        <v>0</v>
      </c>
      <c r="BH601" s="95" t="str">
        <f t="shared" si="73"/>
        <v/>
      </c>
      <c r="BI601" s="95" t="str">
        <f t="shared" si="74"/>
        <v/>
      </c>
      <c r="BJ601" s="95" t="str">
        <f>IF(COUNTIF( BH$2:BH601, BH601 )=1,"نعم","كلا")</f>
        <v>كلا</v>
      </c>
      <c r="BL601" s="91"/>
    </row>
    <row r="602" spans="2:64">
      <c r="B602" s="91" t="str">
        <f t="shared" si="69"/>
        <v/>
      </c>
      <c r="D602" s="91" t="str">
        <f t="shared" si="70"/>
        <v/>
      </c>
      <c r="F602" s="91" t="str">
        <f t="shared" si="71"/>
        <v/>
      </c>
      <c r="H602" s="91" t="str">
        <f t="shared" si="72"/>
        <v/>
      </c>
      <c r="I602" s="92"/>
      <c r="J602" s="114" t="str">
        <f t="shared" si="68"/>
        <v/>
      </c>
      <c r="BE602" s="95" t="str">
        <f>IFERROR(VLOOKUP(ROWS(BE$2:$BE602),$BG$2:$BI$1001,3,0),"")</f>
        <v/>
      </c>
      <c r="BF602" s="95" t="str">
        <f>IFERROR(VLOOKUP(ROWS(BF$2:$BF602),$BG$2:$BI$1001,2,0),"")</f>
        <v/>
      </c>
      <c r="BG602" s="95">
        <f>IF(ISNUMBER(SEARCH("نعم",BJ602)),MAX($BG$1:BG601)+1,0)</f>
        <v>0</v>
      </c>
      <c r="BH602" s="95" t="str">
        <f t="shared" si="73"/>
        <v/>
      </c>
      <c r="BI602" s="95" t="str">
        <f t="shared" si="74"/>
        <v/>
      </c>
      <c r="BJ602" s="95" t="str">
        <f>IF(COUNTIF( BH$2:BH602, BH602 )=1,"نعم","كلا")</f>
        <v>كلا</v>
      </c>
      <c r="BL602" s="91"/>
    </row>
    <row r="603" spans="2:64">
      <c r="B603" s="91" t="str">
        <f t="shared" si="69"/>
        <v/>
      </c>
      <c r="D603" s="91" t="str">
        <f t="shared" si="70"/>
        <v/>
      </c>
      <c r="F603" s="91" t="str">
        <f t="shared" si="71"/>
        <v/>
      </c>
      <c r="H603" s="91" t="str">
        <f t="shared" si="72"/>
        <v/>
      </c>
      <c r="I603" s="92"/>
      <c r="J603" s="114" t="str">
        <f t="shared" si="68"/>
        <v/>
      </c>
      <c r="BE603" s="95" t="str">
        <f>IFERROR(VLOOKUP(ROWS(BE$2:$BE603),$BG$2:$BI$1001,3,0),"")</f>
        <v/>
      </c>
      <c r="BF603" s="95" t="str">
        <f>IFERROR(VLOOKUP(ROWS(BF$2:$BF603),$BG$2:$BI$1001,2,0),"")</f>
        <v/>
      </c>
      <c r="BG603" s="95">
        <f>IF(ISNUMBER(SEARCH("نعم",BJ603)),MAX($BG$1:BG602)+1,0)</f>
        <v>0</v>
      </c>
      <c r="BH603" s="95" t="str">
        <f t="shared" si="73"/>
        <v/>
      </c>
      <c r="BI603" s="95" t="str">
        <f t="shared" si="74"/>
        <v/>
      </c>
      <c r="BJ603" s="95" t="str">
        <f>IF(COUNTIF( BH$2:BH603, BH603 )=1,"نعم","كلا")</f>
        <v>كلا</v>
      </c>
      <c r="BL603" s="91"/>
    </row>
    <row r="604" spans="2:64">
      <c r="B604" s="91" t="str">
        <f t="shared" si="69"/>
        <v/>
      </c>
      <c r="D604" s="91" t="str">
        <f t="shared" si="70"/>
        <v/>
      </c>
      <c r="F604" s="91" t="str">
        <f t="shared" si="71"/>
        <v/>
      </c>
      <c r="H604" s="91" t="str">
        <f t="shared" si="72"/>
        <v/>
      </c>
      <c r="I604" s="92"/>
      <c r="J604" s="114" t="str">
        <f t="shared" si="68"/>
        <v/>
      </c>
      <c r="BE604" s="95" t="str">
        <f>IFERROR(VLOOKUP(ROWS(BE$2:$BE604),$BG$2:$BI$1001,3,0),"")</f>
        <v/>
      </c>
      <c r="BF604" s="95" t="str">
        <f>IFERROR(VLOOKUP(ROWS(BF$2:$BF604),$BG$2:$BI$1001,2,0),"")</f>
        <v/>
      </c>
      <c r="BG604" s="95">
        <f>IF(ISNUMBER(SEARCH("نعم",BJ604)),MAX($BG$1:BG603)+1,0)</f>
        <v>0</v>
      </c>
      <c r="BH604" s="95" t="str">
        <f t="shared" si="73"/>
        <v/>
      </c>
      <c r="BI604" s="95" t="str">
        <f t="shared" si="74"/>
        <v/>
      </c>
      <c r="BJ604" s="95" t="str">
        <f>IF(COUNTIF( BH$2:BH604, BH604 )=1,"نعم","كلا")</f>
        <v>كلا</v>
      </c>
      <c r="BL604" s="91"/>
    </row>
    <row r="605" spans="2:64">
      <c r="B605" s="91" t="str">
        <f t="shared" si="69"/>
        <v/>
      </c>
      <c r="D605" s="91" t="str">
        <f t="shared" si="70"/>
        <v/>
      </c>
      <c r="F605" s="91" t="str">
        <f t="shared" si="71"/>
        <v/>
      </c>
      <c r="H605" s="91" t="str">
        <f t="shared" si="72"/>
        <v/>
      </c>
      <c r="I605" s="92"/>
      <c r="J605" s="114" t="str">
        <f t="shared" si="68"/>
        <v/>
      </c>
      <c r="BE605" s="95" t="str">
        <f>IFERROR(VLOOKUP(ROWS(BE$2:$BE605),$BG$2:$BI$1001,3,0),"")</f>
        <v/>
      </c>
      <c r="BF605" s="95" t="str">
        <f>IFERROR(VLOOKUP(ROWS(BF$2:$BF605),$BG$2:$BI$1001,2,0),"")</f>
        <v/>
      </c>
      <c r="BG605" s="95">
        <f>IF(ISNUMBER(SEARCH("نعم",BJ605)),MAX($BG$1:BG604)+1,0)</f>
        <v>0</v>
      </c>
      <c r="BH605" s="95" t="str">
        <f t="shared" si="73"/>
        <v/>
      </c>
      <c r="BI605" s="95" t="str">
        <f t="shared" si="74"/>
        <v/>
      </c>
      <c r="BJ605" s="95" t="str">
        <f>IF(COUNTIF( BH$2:BH605, BH605 )=1,"نعم","كلا")</f>
        <v>كلا</v>
      </c>
      <c r="BL605" s="91"/>
    </row>
    <row r="606" spans="2:64">
      <c r="B606" s="91" t="str">
        <f t="shared" si="69"/>
        <v/>
      </c>
      <c r="D606" s="91" t="str">
        <f t="shared" si="70"/>
        <v/>
      </c>
      <c r="F606" s="91" t="str">
        <f t="shared" si="71"/>
        <v/>
      </c>
      <c r="H606" s="91" t="str">
        <f t="shared" si="72"/>
        <v/>
      </c>
      <c r="I606" s="92"/>
      <c r="J606" s="114" t="str">
        <f t="shared" si="68"/>
        <v/>
      </c>
      <c r="BE606" s="95" t="str">
        <f>IFERROR(VLOOKUP(ROWS(BE$2:$BE606),$BG$2:$BI$1001,3,0),"")</f>
        <v/>
      </c>
      <c r="BF606" s="95" t="str">
        <f>IFERROR(VLOOKUP(ROWS(BF$2:$BF606),$BG$2:$BI$1001,2,0),"")</f>
        <v/>
      </c>
      <c r="BG606" s="95">
        <f>IF(ISNUMBER(SEARCH("نعم",BJ606)),MAX($BG$1:BG605)+1,0)</f>
        <v>0</v>
      </c>
      <c r="BH606" s="95" t="str">
        <f t="shared" si="73"/>
        <v/>
      </c>
      <c r="BI606" s="95" t="str">
        <f t="shared" si="74"/>
        <v/>
      </c>
      <c r="BJ606" s="95" t="str">
        <f>IF(COUNTIF( BH$2:BH606, BH606 )=1,"نعم","كلا")</f>
        <v>كلا</v>
      </c>
      <c r="BL606" s="91"/>
    </row>
    <row r="607" spans="2:64">
      <c r="B607" s="91" t="str">
        <f t="shared" si="69"/>
        <v/>
      </c>
      <c r="D607" s="91" t="str">
        <f t="shared" si="70"/>
        <v/>
      </c>
      <c r="F607" s="91" t="str">
        <f t="shared" si="71"/>
        <v/>
      </c>
      <c r="H607" s="91" t="str">
        <f t="shared" si="72"/>
        <v/>
      </c>
      <c r="I607" s="92"/>
      <c r="J607" s="114" t="str">
        <f t="shared" si="68"/>
        <v/>
      </c>
      <c r="BE607" s="95" t="str">
        <f>IFERROR(VLOOKUP(ROWS(BE$2:$BE607),$BG$2:$BI$1001,3,0),"")</f>
        <v/>
      </c>
      <c r="BF607" s="95" t="str">
        <f>IFERROR(VLOOKUP(ROWS(BF$2:$BF607),$BG$2:$BI$1001,2,0),"")</f>
        <v/>
      </c>
      <c r="BG607" s="95">
        <f>IF(ISNUMBER(SEARCH("نعم",BJ607)),MAX($BG$1:BG606)+1,0)</f>
        <v>0</v>
      </c>
      <c r="BH607" s="95" t="str">
        <f t="shared" si="73"/>
        <v/>
      </c>
      <c r="BI607" s="95" t="str">
        <f t="shared" si="74"/>
        <v/>
      </c>
      <c r="BJ607" s="95" t="str">
        <f>IF(COUNTIF( BH$2:BH607, BH607 )=1,"نعم","كلا")</f>
        <v>كلا</v>
      </c>
      <c r="BL607" s="91"/>
    </row>
    <row r="608" spans="2:64">
      <c r="B608" s="91" t="str">
        <f t="shared" si="69"/>
        <v/>
      </c>
      <c r="D608" s="91" t="str">
        <f t="shared" si="70"/>
        <v/>
      </c>
      <c r="F608" s="91" t="str">
        <f t="shared" si="71"/>
        <v/>
      </c>
      <c r="H608" s="91" t="str">
        <f t="shared" si="72"/>
        <v/>
      </c>
      <c r="I608" s="92"/>
      <c r="J608" s="114" t="str">
        <f t="shared" si="68"/>
        <v/>
      </c>
      <c r="BE608" s="95" t="str">
        <f>IFERROR(VLOOKUP(ROWS(BE$2:$BE608),$BG$2:$BI$1001,3,0),"")</f>
        <v/>
      </c>
      <c r="BF608" s="95" t="str">
        <f>IFERROR(VLOOKUP(ROWS(BF$2:$BF608),$BG$2:$BI$1001,2,0),"")</f>
        <v/>
      </c>
      <c r="BG608" s="95">
        <f>IF(ISNUMBER(SEARCH("نعم",BJ608)),MAX($BG$1:BG607)+1,0)</f>
        <v>0</v>
      </c>
      <c r="BH608" s="95" t="str">
        <f t="shared" si="73"/>
        <v/>
      </c>
      <c r="BI608" s="95" t="str">
        <f t="shared" si="74"/>
        <v/>
      </c>
      <c r="BJ608" s="95" t="str">
        <f>IF(COUNTIF( BH$2:BH608, BH608 )=1,"نعم","كلا")</f>
        <v>كلا</v>
      </c>
      <c r="BL608" s="91"/>
    </row>
    <row r="609" spans="2:64">
      <c r="B609" s="91" t="str">
        <f t="shared" si="69"/>
        <v/>
      </c>
      <c r="D609" s="91" t="str">
        <f t="shared" si="70"/>
        <v/>
      </c>
      <c r="F609" s="91" t="str">
        <f t="shared" si="71"/>
        <v/>
      </c>
      <c r="H609" s="91" t="str">
        <f t="shared" si="72"/>
        <v/>
      </c>
      <c r="I609" s="92"/>
      <c r="J609" s="114" t="str">
        <f t="shared" si="68"/>
        <v/>
      </c>
      <c r="BE609" s="95" t="str">
        <f>IFERROR(VLOOKUP(ROWS(BE$2:$BE609),$BG$2:$BI$1001,3,0),"")</f>
        <v/>
      </c>
      <c r="BF609" s="95" t="str">
        <f>IFERROR(VLOOKUP(ROWS(BF$2:$BF609),$BG$2:$BI$1001,2,0),"")</f>
        <v/>
      </c>
      <c r="BG609" s="95">
        <f>IF(ISNUMBER(SEARCH("نعم",BJ609)),MAX($BG$1:BG608)+1,0)</f>
        <v>0</v>
      </c>
      <c r="BH609" s="95" t="str">
        <f t="shared" si="73"/>
        <v/>
      </c>
      <c r="BI609" s="95" t="str">
        <f t="shared" si="74"/>
        <v/>
      </c>
      <c r="BJ609" s="95" t="str">
        <f>IF(COUNTIF( BH$2:BH609, BH609 )=1,"نعم","كلا")</f>
        <v>كلا</v>
      </c>
      <c r="BL609" s="91"/>
    </row>
    <row r="610" spans="2:64">
      <c r="B610" s="91" t="str">
        <f t="shared" si="69"/>
        <v/>
      </c>
      <c r="D610" s="91" t="str">
        <f t="shared" si="70"/>
        <v/>
      </c>
      <c r="F610" s="91" t="str">
        <f t="shared" si="71"/>
        <v/>
      </c>
      <c r="H610" s="91" t="str">
        <f t="shared" si="72"/>
        <v/>
      </c>
      <c r="I610" s="92"/>
      <c r="J610" s="114" t="str">
        <f t="shared" si="68"/>
        <v/>
      </c>
      <c r="BE610" s="95" t="str">
        <f>IFERROR(VLOOKUP(ROWS(BE$2:$BE610),$BG$2:$BI$1001,3,0),"")</f>
        <v/>
      </c>
      <c r="BF610" s="95" t="str">
        <f>IFERROR(VLOOKUP(ROWS(BF$2:$BF610),$BG$2:$BI$1001,2,0),"")</f>
        <v/>
      </c>
      <c r="BG610" s="95">
        <f>IF(ISNUMBER(SEARCH("نعم",BJ610)),MAX($BG$1:BG609)+1,0)</f>
        <v>0</v>
      </c>
      <c r="BH610" s="95" t="str">
        <f t="shared" si="73"/>
        <v/>
      </c>
      <c r="BI610" s="95" t="str">
        <f t="shared" si="74"/>
        <v/>
      </c>
      <c r="BJ610" s="95" t="str">
        <f>IF(COUNTIF( BH$2:BH610, BH610 )=1,"نعم","كلا")</f>
        <v>كلا</v>
      </c>
      <c r="BL610" s="91"/>
    </row>
    <row r="611" spans="2:64">
      <c r="B611" s="91" t="str">
        <f t="shared" si="69"/>
        <v/>
      </c>
      <c r="D611" s="91" t="str">
        <f t="shared" si="70"/>
        <v/>
      </c>
      <c r="F611" s="91" t="str">
        <f t="shared" si="71"/>
        <v/>
      </c>
      <c r="H611" s="91" t="str">
        <f t="shared" si="72"/>
        <v/>
      </c>
      <c r="I611" s="92"/>
      <c r="J611" s="114" t="str">
        <f t="shared" si="68"/>
        <v/>
      </c>
      <c r="BE611" s="95" t="str">
        <f>IFERROR(VLOOKUP(ROWS(BE$2:$BE611),$BG$2:$BI$1001,3,0),"")</f>
        <v/>
      </c>
      <c r="BF611" s="95" t="str">
        <f>IFERROR(VLOOKUP(ROWS(BF$2:$BF611),$BG$2:$BI$1001,2,0),"")</f>
        <v/>
      </c>
      <c r="BG611" s="95">
        <f>IF(ISNUMBER(SEARCH("نعم",BJ611)),MAX($BG$1:BG610)+1,0)</f>
        <v>0</v>
      </c>
      <c r="BH611" s="95" t="str">
        <f t="shared" si="73"/>
        <v/>
      </c>
      <c r="BI611" s="95" t="str">
        <f t="shared" si="74"/>
        <v/>
      </c>
      <c r="BJ611" s="95" t="str">
        <f>IF(COUNTIF( BH$2:BH611, BH611 )=1,"نعم","كلا")</f>
        <v>كلا</v>
      </c>
      <c r="BL611" s="91"/>
    </row>
    <row r="612" spans="2:64">
      <c r="B612" s="91" t="str">
        <f t="shared" si="69"/>
        <v/>
      </c>
      <c r="D612" s="91" t="str">
        <f t="shared" si="70"/>
        <v/>
      </c>
      <c r="F612" s="91" t="str">
        <f t="shared" si="71"/>
        <v/>
      </c>
      <c r="H612" s="91" t="str">
        <f t="shared" si="72"/>
        <v/>
      </c>
      <c r="I612" s="92"/>
      <c r="J612" s="114" t="str">
        <f t="shared" si="68"/>
        <v/>
      </c>
      <c r="BE612" s="95" t="str">
        <f>IFERROR(VLOOKUP(ROWS(BE$2:$BE612),$BG$2:$BI$1001,3,0),"")</f>
        <v/>
      </c>
      <c r="BF612" s="95" t="str">
        <f>IFERROR(VLOOKUP(ROWS(BF$2:$BF612),$BG$2:$BI$1001,2,0),"")</f>
        <v/>
      </c>
      <c r="BG612" s="95">
        <f>IF(ISNUMBER(SEARCH("نعم",BJ612)),MAX($BG$1:BG611)+1,0)</f>
        <v>0</v>
      </c>
      <c r="BH612" s="95" t="str">
        <f t="shared" si="73"/>
        <v/>
      </c>
      <c r="BI612" s="95" t="str">
        <f t="shared" si="74"/>
        <v/>
      </c>
      <c r="BJ612" s="95" t="str">
        <f>IF(COUNTIF( BH$2:BH612, BH612 )=1,"نعم","كلا")</f>
        <v>كلا</v>
      </c>
      <c r="BL612" s="91"/>
    </row>
    <row r="613" spans="2:64">
      <c r="B613" s="91" t="str">
        <f t="shared" si="69"/>
        <v/>
      </c>
      <c r="D613" s="91" t="str">
        <f t="shared" si="70"/>
        <v/>
      </c>
      <c r="F613" s="91" t="str">
        <f t="shared" si="71"/>
        <v/>
      </c>
      <c r="H613" s="91" t="str">
        <f t="shared" si="72"/>
        <v/>
      </c>
      <c r="I613" s="92"/>
      <c r="J613" s="114" t="str">
        <f t="shared" si="68"/>
        <v/>
      </c>
      <c r="BE613" s="95" t="str">
        <f>IFERROR(VLOOKUP(ROWS(BE$2:$BE613),$BG$2:$BI$1001,3,0),"")</f>
        <v/>
      </c>
      <c r="BF613" s="95" t="str">
        <f>IFERROR(VLOOKUP(ROWS(BF$2:$BF613),$BG$2:$BI$1001,2,0),"")</f>
        <v/>
      </c>
      <c r="BG613" s="95">
        <f>IF(ISNUMBER(SEARCH("نعم",BJ613)),MAX($BG$1:BG612)+1,0)</f>
        <v>0</v>
      </c>
      <c r="BH613" s="95" t="str">
        <f t="shared" si="73"/>
        <v/>
      </c>
      <c r="BI613" s="95" t="str">
        <f t="shared" si="74"/>
        <v/>
      </c>
      <c r="BJ613" s="95" t="str">
        <f>IF(COUNTIF( BH$2:BH613, BH613 )=1,"نعم","كلا")</f>
        <v>كلا</v>
      </c>
      <c r="BL613" s="91"/>
    </row>
    <row r="614" spans="2:64">
      <c r="B614" s="91" t="str">
        <f t="shared" si="69"/>
        <v/>
      </c>
      <c r="D614" s="91" t="str">
        <f t="shared" si="70"/>
        <v/>
      </c>
      <c r="F614" s="91" t="str">
        <f t="shared" si="71"/>
        <v/>
      </c>
      <c r="H614" s="91" t="str">
        <f t="shared" si="72"/>
        <v/>
      </c>
      <c r="I614" s="92"/>
      <c r="J614" s="114" t="str">
        <f t="shared" si="68"/>
        <v/>
      </c>
      <c r="BE614" s="95" t="str">
        <f>IFERROR(VLOOKUP(ROWS(BE$2:$BE614),$BG$2:$BI$1001,3,0),"")</f>
        <v/>
      </c>
      <c r="BF614" s="95" t="str">
        <f>IFERROR(VLOOKUP(ROWS(BF$2:$BF614),$BG$2:$BI$1001,2,0),"")</f>
        <v/>
      </c>
      <c r="BG614" s="95">
        <f>IF(ISNUMBER(SEARCH("نعم",BJ614)),MAX($BG$1:BG613)+1,0)</f>
        <v>0</v>
      </c>
      <c r="BH614" s="95" t="str">
        <f t="shared" si="73"/>
        <v/>
      </c>
      <c r="BI614" s="95" t="str">
        <f t="shared" si="74"/>
        <v/>
      </c>
      <c r="BJ614" s="95" t="str">
        <f>IF(COUNTIF( BH$2:BH614, BH614 )=1,"نعم","كلا")</f>
        <v>كلا</v>
      </c>
      <c r="BL614" s="91"/>
    </row>
    <row r="615" spans="2:64">
      <c r="B615" s="91" t="str">
        <f t="shared" si="69"/>
        <v/>
      </c>
      <c r="D615" s="91" t="str">
        <f t="shared" si="70"/>
        <v/>
      </c>
      <c r="F615" s="91" t="str">
        <f t="shared" si="71"/>
        <v/>
      </c>
      <c r="H615" s="91" t="str">
        <f t="shared" si="72"/>
        <v/>
      </c>
      <c r="I615" s="92"/>
      <c r="J615" s="114" t="str">
        <f t="shared" si="68"/>
        <v/>
      </c>
      <c r="BE615" s="95" t="str">
        <f>IFERROR(VLOOKUP(ROWS(BE$2:$BE615),$BG$2:$BI$1001,3,0),"")</f>
        <v/>
      </c>
      <c r="BF615" s="95" t="str">
        <f>IFERROR(VLOOKUP(ROWS(BF$2:$BF615),$BG$2:$BI$1001,2,0),"")</f>
        <v/>
      </c>
      <c r="BG615" s="95">
        <f>IF(ISNUMBER(SEARCH("نعم",BJ615)),MAX($BG$1:BG614)+1,0)</f>
        <v>0</v>
      </c>
      <c r="BH615" s="95" t="str">
        <f t="shared" si="73"/>
        <v/>
      </c>
      <c r="BI615" s="95" t="str">
        <f t="shared" si="74"/>
        <v/>
      </c>
      <c r="BJ615" s="95" t="str">
        <f>IF(COUNTIF( BH$2:BH615, BH615 )=1,"نعم","كلا")</f>
        <v>كلا</v>
      </c>
      <c r="BL615" s="91"/>
    </row>
    <row r="616" spans="2:64">
      <c r="B616" s="91" t="str">
        <f t="shared" si="69"/>
        <v/>
      </c>
      <c r="D616" s="91" t="str">
        <f t="shared" si="70"/>
        <v/>
      </c>
      <c r="F616" s="91" t="str">
        <f t="shared" si="71"/>
        <v/>
      </c>
      <c r="H616" s="91" t="str">
        <f t="shared" si="72"/>
        <v/>
      </c>
      <c r="I616" s="92"/>
      <c r="J616" s="114" t="str">
        <f t="shared" si="68"/>
        <v/>
      </c>
      <c r="BE616" s="95" t="str">
        <f>IFERROR(VLOOKUP(ROWS(BE$2:$BE616),$BG$2:$BI$1001,3,0),"")</f>
        <v/>
      </c>
      <c r="BF616" s="95" t="str">
        <f>IFERROR(VLOOKUP(ROWS(BF$2:$BF616),$BG$2:$BI$1001,2,0),"")</f>
        <v/>
      </c>
      <c r="BG616" s="95">
        <f>IF(ISNUMBER(SEARCH("نعم",BJ616)),MAX($BG$1:BG615)+1,0)</f>
        <v>0</v>
      </c>
      <c r="BH616" s="95" t="str">
        <f t="shared" si="73"/>
        <v/>
      </c>
      <c r="BI616" s="95" t="str">
        <f t="shared" si="74"/>
        <v/>
      </c>
      <c r="BJ616" s="95" t="str">
        <f>IF(COUNTIF( BH$2:BH616, BH616 )=1,"نعم","كلا")</f>
        <v>كلا</v>
      </c>
      <c r="BL616" s="91"/>
    </row>
    <row r="617" spans="2:64">
      <c r="B617" s="91" t="str">
        <f t="shared" si="69"/>
        <v/>
      </c>
      <c r="D617" s="91" t="str">
        <f t="shared" si="70"/>
        <v/>
      </c>
      <c r="F617" s="91" t="str">
        <f t="shared" si="71"/>
        <v/>
      </c>
      <c r="H617" s="91" t="str">
        <f t="shared" si="72"/>
        <v/>
      </c>
      <c r="I617" s="92"/>
      <c r="J617" s="114" t="str">
        <f t="shared" si="68"/>
        <v/>
      </c>
      <c r="BE617" s="95" t="str">
        <f>IFERROR(VLOOKUP(ROWS(BE$2:$BE617),$BG$2:$BI$1001,3,0),"")</f>
        <v/>
      </c>
      <c r="BF617" s="95" t="str">
        <f>IFERROR(VLOOKUP(ROWS(BF$2:$BF617),$BG$2:$BI$1001,2,0),"")</f>
        <v/>
      </c>
      <c r="BG617" s="95">
        <f>IF(ISNUMBER(SEARCH("نعم",BJ617)),MAX($BG$1:BG616)+1,0)</f>
        <v>0</v>
      </c>
      <c r="BH617" s="95" t="str">
        <f t="shared" si="73"/>
        <v/>
      </c>
      <c r="BI617" s="95" t="str">
        <f t="shared" si="74"/>
        <v/>
      </c>
      <c r="BJ617" s="95" t="str">
        <f>IF(COUNTIF( BH$2:BH617, BH617 )=1,"نعم","كلا")</f>
        <v>كلا</v>
      </c>
      <c r="BL617" s="91"/>
    </row>
    <row r="618" spans="2:64">
      <c r="B618" s="91" t="str">
        <f t="shared" si="69"/>
        <v/>
      </c>
      <c r="D618" s="91" t="str">
        <f t="shared" si="70"/>
        <v/>
      </c>
      <c r="F618" s="91" t="str">
        <f t="shared" si="71"/>
        <v/>
      </c>
      <c r="H618" s="91" t="str">
        <f t="shared" si="72"/>
        <v/>
      </c>
      <c r="I618" s="92"/>
      <c r="J618" s="114" t="str">
        <f t="shared" si="68"/>
        <v/>
      </c>
      <c r="BE618" s="95" t="str">
        <f>IFERROR(VLOOKUP(ROWS(BE$2:$BE618),$BG$2:$BI$1001,3,0),"")</f>
        <v/>
      </c>
      <c r="BF618" s="95" t="str">
        <f>IFERROR(VLOOKUP(ROWS(BF$2:$BF618),$BG$2:$BI$1001,2,0),"")</f>
        <v/>
      </c>
      <c r="BG618" s="95">
        <f>IF(ISNUMBER(SEARCH("نعم",BJ618)),MAX($BG$1:BG617)+1,0)</f>
        <v>0</v>
      </c>
      <c r="BH618" s="95" t="str">
        <f t="shared" si="73"/>
        <v/>
      </c>
      <c r="BI618" s="95" t="str">
        <f t="shared" si="74"/>
        <v/>
      </c>
      <c r="BJ618" s="95" t="str">
        <f>IF(COUNTIF( BH$2:BH618, BH618 )=1,"نعم","كلا")</f>
        <v>كلا</v>
      </c>
      <c r="BL618" s="91"/>
    </row>
    <row r="619" spans="2:64">
      <c r="B619" s="91" t="str">
        <f t="shared" si="69"/>
        <v/>
      </c>
      <c r="D619" s="91" t="str">
        <f t="shared" si="70"/>
        <v/>
      </c>
      <c r="F619" s="91" t="str">
        <f t="shared" si="71"/>
        <v/>
      </c>
      <c r="H619" s="91" t="str">
        <f t="shared" si="72"/>
        <v/>
      </c>
      <c r="I619" s="92"/>
      <c r="J619" s="114" t="str">
        <f t="shared" si="68"/>
        <v/>
      </c>
      <c r="BE619" s="95" t="str">
        <f>IFERROR(VLOOKUP(ROWS(BE$2:$BE619),$BG$2:$BI$1001,3,0),"")</f>
        <v/>
      </c>
      <c r="BF619" s="95" t="str">
        <f>IFERROR(VLOOKUP(ROWS(BF$2:$BF619),$BG$2:$BI$1001,2,0),"")</f>
        <v/>
      </c>
      <c r="BG619" s="95">
        <f>IF(ISNUMBER(SEARCH("نعم",BJ619)),MAX($BG$1:BG618)+1,0)</f>
        <v>0</v>
      </c>
      <c r="BH619" s="95" t="str">
        <f t="shared" si="73"/>
        <v/>
      </c>
      <c r="BI619" s="95" t="str">
        <f t="shared" si="74"/>
        <v/>
      </c>
      <c r="BJ619" s="95" t="str">
        <f>IF(COUNTIF( BH$2:BH619, BH619 )=1,"نعم","كلا")</f>
        <v>كلا</v>
      </c>
      <c r="BL619" s="91"/>
    </row>
    <row r="620" spans="2:64">
      <c r="B620" s="91" t="str">
        <f t="shared" si="69"/>
        <v/>
      </c>
      <c r="D620" s="91" t="str">
        <f t="shared" si="70"/>
        <v/>
      </c>
      <c r="F620" s="91" t="str">
        <f t="shared" si="71"/>
        <v/>
      </c>
      <c r="H620" s="91" t="str">
        <f t="shared" si="72"/>
        <v/>
      </c>
      <c r="I620" s="92"/>
      <c r="J620" s="114" t="str">
        <f t="shared" si="68"/>
        <v/>
      </c>
      <c r="BE620" s="95" t="str">
        <f>IFERROR(VLOOKUP(ROWS(BE$2:$BE620),$BG$2:$BI$1001,3,0),"")</f>
        <v/>
      </c>
      <c r="BF620" s="95" t="str">
        <f>IFERROR(VLOOKUP(ROWS(BF$2:$BF620),$BG$2:$BI$1001,2,0),"")</f>
        <v/>
      </c>
      <c r="BG620" s="95">
        <f>IF(ISNUMBER(SEARCH("نعم",BJ620)),MAX($BG$1:BG619)+1,0)</f>
        <v>0</v>
      </c>
      <c r="BH620" s="95" t="str">
        <f t="shared" si="73"/>
        <v/>
      </c>
      <c r="BI620" s="95" t="str">
        <f t="shared" si="74"/>
        <v/>
      </c>
      <c r="BJ620" s="95" t="str">
        <f>IF(COUNTIF( BH$2:BH620, BH620 )=1,"نعم","كلا")</f>
        <v>كلا</v>
      </c>
      <c r="BL620" s="91"/>
    </row>
    <row r="621" spans="2:64">
      <c r="B621" s="91" t="str">
        <f t="shared" si="69"/>
        <v/>
      </c>
      <c r="D621" s="91" t="str">
        <f t="shared" si="70"/>
        <v/>
      </c>
      <c r="F621" s="91" t="str">
        <f t="shared" si="71"/>
        <v/>
      </c>
      <c r="H621" s="91" t="str">
        <f t="shared" si="72"/>
        <v/>
      </c>
      <c r="I621" s="92"/>
      <c r="J621" s="114" t="str">
        <f t="shared" si="68"/>
        <v/>
      </c>
      <c r="BE621" s="95" t="str">
        <f>IFERROR(VLOOKUP(ROWS(BE$2:$BE621),$BG$2:$BI$1001,3,0),"")</f>
        <v/>
      </c>
      <c r="BF621" s="95" t="str">
        <f>IFERROR(VLOOKUP(ROWS(BF$2:$BF621),$BG$2:$BI$1001,2,0),"")</f>
        <v/>
      </c>
      <c r="BG621" s="95">
        <f>IF(ISNUMBER(SEARCH("نعم",BJ621)),MAX($BG$1:BG620)+1,0)</f>
        <v>0</v>
      </c>
      <c r="BH621" s="95" t="str">
        <f t="shared" si="73"/>
        <v/>
      </c>
      <c r="BI621" s="95" t="str">
        <f t="shared" si="74"/>
        <v/>
      </c>
      <c r="BJ621" s="95" t="str">
        <f>IF(COUNTIF( BH$2:BH621, BH621 )=1,"نعم","كلا")</f>
        <v>كلا</v>
      </c>
      <c r="BL621" s="91"/>
    </row>
    <row r="622" spans="2:64">
      <c r="B622" s="91" t="str">
        <f t="shared" si="69"/>
        <v/>
      </c>
      <c r="D622" s="91" t="str">
        <f t="shared" si="70"/>
        <v/>
      </c>
      <c r="F622" s="91" t="str">
        <f t="shared" si="71"/>
        <v/>
      </c>
      <c r="H622" s="91" t="str">
        <f t="shared" si="72"/>
        <v/>
      </c>
      <c r="I622" s="92"/>
      <c r="J622" s="114" t="str">
        <f t="shared" si="68"/>
        <v/>
      </c>
      <c r="BE622" s="95" t="str">
        <f>IFERROR(VLOOKUP(ROWS(BE$2:$BE622),$BG$2:$BI$1001,3,0),"")</f>
        <v/>
      </c>
      <c r="BF622" s="95" t="str">
        <f>IFERROR(VLOOKUP(ROWS(BF$2:$BF622),$BG$2:$BI$1001,2,0),"")</f>
        <v/>
      </c>
      <c r="BG622" s="95">
        <f>IF(ISNUMBER(SEARCH("نعم",BJ622)),MAX($BG$1:BG621)+1,0)</f>
        <v>0</v>
      </c>
      <c r="BH622" s="95" t="str">
        <f t="shared" si="73"/>
        <v/>
      </c>
      <c r="BI622" s="95" t="str">
        <f t="shared" si="74"/>
        <v/>
      </c>
      <c r="BJ622" s="95" t="str">
        <f>IF(COUNTIF( BH$2:BH622, BH622 )=1,"نعم","كلا")</f>
        <v>كلا</v>
      </c>
      <c r="BL622" s="91"/>
    </row>
    <row r="623" spans="2:64">
      <c r="B623" s="91" t="str">
        <f t="shared" si="69"/>
        <v/>
      </c>
      <c r="D623" s="91" t="str">
        <f t="shared" si="70"/>
        <v/>
      </c>
      <c r="F623" s="91" t="str">
        <f t="shared" si="71"/>
        <v/>
      </c>
      <c r="H623" s="91" t="str">
        <f t="shared" si="72"/>
        <v/>
      </c>
      <c r="I623" s="92"/>
      <c r="J623" s="114" t="str">
        <f t="shared" si="68"/>
        <v/>
      </c>
      <c r="BE623" s="95" t="str">
        <f>IFERROR(VLOOKUP(ROWS(BE$2:$BE623),$BG$2:$BI$1001,3,0),"")</f>
        <v/>
      </c>
      <c r="BF623" s="95" t="str">
        <f>IFERROR(VLOOKUP(ROWS(BF$2:$BF623),$BG$2:$BI$1001,2,0),"")</f>
        <v/>
      </c>
      <c r="BG623" s="95">
        <f>IF(ISNUMBER(SEARCH("نعم",BJ623)),MAX($BG$1:BG622)+1,0)</f>
        <v>0</v>
      </c>
      <c r="BH623" s="95" t="str">
        <f t="shared" si="73"/>
        <v/>
      </c>
      <c r="BI623" s="95" t="str">
        <f t="shared" si="74"/>
        <v/>
      </c>
      <c r="BJ623" s="95" t="str">
        <f>IF(COUNTIF( BH$2:BH623, BH623 )=1,"نعم","كلا")</f>
        <v>كلا</v>
      </c>
      <c r="BL623" s="91"/>
    </row>
    <row r="624" spans="2:64">
      <c r="B624" s="91" t="str">
        <f t="shared" si="69"/>
        <v/>
      </c>
      <c r="D624" s="91" t="str">
        <f t="shared" si="70"/>
        <v/>
      </c>
      <c r="F624" s="91" t="str">
        <f t="shared" si="71"/>
        <v/>
      </c>
      <c r="H624" s="91" t="str">
        <f t="shared" si="72"/>
        <v/>
      </c>
      <c r="I624" s="92"/>
      <c r="J624" s="114" t="str">
        <f t="shared" si="68"/>
        <v/>
      </c>
      <c r="BE624" s="95" t="str">
        <f>IFERROR(VLOOKUP(ROWS(BE$2:$BE624),$BG$2:$BI$1001,3,0),"")</f>
        <v/>
      </c>
      <c r="BF624" s="95" t="str">
        <f>IFERROR(VLOOKUP(ROWS(BF$2:$BF624),$BG$2:$BI$1001,2,0),"")</f>
        <v/>
      </c>
      <c r="BG624" s="95">
        <f>IF(ISNUMBER(SEARCH("نعم",BJ624)),MAX($BG$1:BG623)+1,0)</f>
        <v>0</v>
      </c>
      <c r="BH624" s="95" t="str">
        <f t="shared" si="73"/>
        <v/>
      </c>
      <c r="BI624" s="95" t="str">
        <f t="shared" si="74"/>
        <v/>
      </c>
      <c r="BJ624" s="95" t="str">
        <f>IF(COUNTIF( BH$2:BH624, BH624 )=1,"نعم","كلا")</f>
        <v>كلا</v>
      </c>
      <c r="BL624" s="91"/>
    </row>
    <row r="625" spans="2:64">
      <c r="B625" s="91" t="str">
        <f t="shared" si="69"/>
        <v/>
      </c>
      <c r="D625" s="91" t="str">
        <f t="shared" si="70"/>
        <v/>
      </c>
      <c r="F625" s="91" t="str">
        <f t="shared" si="71"/>
        <v/>
      </c>
      <c r="H625" s="91" t="str">
        <f t="shared" si="72"/>
        <v/>
      </c>
      <c r="I625" s="92"/>
      <c r="J625" s="114" t="str">
        <f t="shared" si="68"/>
        <v/>
      </c>
      <c r="BE625" s="95" t="str">
        <f>IFERROR(VLOOKUP(ROWS(BE$2:$BE625),$BG$2:$BI$1001,3,0),"")</f>
        <v/>
      </c>
      <c r="BF625" s="95" t="str">
        <f>IFERROR(VLOOKUP(ROWS(BF$2:$BF625),$BG$2:$BI$1001,2,0),"")</f>
        <v/>
      </c>
      <c r="BG625" s="95">
        <f>IF(ISNUMBER(SEARCH("نعم",BJ625)),MAX($BG$1:BG624)+1,0)</f>
        <v>0</v>
      </c>
      <c r="BH625" s="95" t="str">
        <f t="shared" si="73"/>
        <v/>
      </c>
      <c r="BI625" s="95" t="str">
        <f t="shared" si="74"/>
        <v/>
      </c>
      <c r="BJ625" s="95" t="str">
        <f>IF(COUNTIF( BH$2:BH625, BH625 )=1,"نعم","كلا")</f>
        <v>كلا</v>
      </c>
      <c r="BL625" s="91"/>
    </row>
    <row r="626" spans="2:64">
      <c r="B626" s="91" t="str">
        <f t="shared" si="69"/>
        <v/>
      </c>
      <c r="D626" s="91" t="str">
        <f t="shared" si="70"/>
        <v/>
      </c>
      <c r="F626" s="91" t="str">
        <f t="shared" si="71"/>
        <v/>
      </c>
      <c r="H626" s="91" t="str">
        <f t="shared" si="72"/>
        <v/>
      </c>
      <c r="I626" s="92"/>
      <c r="J626" s="114" t="str">
        <f t="shared" si="68"/>
        <v/>
      </c>
      <c r="BE626" s="95" t="str">
        <f>IFERROR(VLOOKUP(ROWS(BE$2:$BE626),$BG$2:$BI$1001,3,0),"")</f>
        <v/>
      </c>
      <c r="BF626" s="95" t="str">
        <f>IFERROR(VLOOKUP(ROWS(BF$2:$BF626),$BG$2:$BI$1001,2,0),"")</f>
        <v/>
      </c>
      <c r="BG626" s="95">
        <f>IF(ISNUMBER(SEARCH("نعم",BJ626)),MAX($BG$1:BG625)+1,0)</f>
        <v>0</v>
      </c>
      <c r="BH626" s="95" t="str">
        <f t="shared" si="73"/>
        <v/>
      </c>
      <c r="BI626" s="95" t="str">
        <f t="shared" si="74"/>
        <v/>
      </c>
      <c r="BJ626" s="95" t="str">
        <f>IF(COUNTIF( BH$2:BH626, BH626 )=1,"نعم","كلا")</f>
        <v>كلا</v>
      </c>
      <c r="BL626" s="91"/>
    </row>
    <row r="627" spans="2:64">
      <c r="B627" s="91" t="str">
        <f t="shared" si="69"/>
        <v/>
      </c>
      <c r="D627" s="91" t="str">
        <f t="shared" si="70"/>
        <v/>
      </c>
      <c r="F627" s="91" t="str">
        <f t="shared" si="71"/>
        <v/>
      </c>
      <c r="H627" s="91" t="str">
        <f t="shared" si="72"/>
        <v/>
      </c>
      <c r="I627" s="92"/>
      <c r="J627" s="114" t="str">
        <f t="shared" si="68"/>
        <v/>
      </c>
      <c r="BE627" s="95" t="str">
        <f>IFERROR(VLOOKUP(ROWS(BE$2:$BE627),$BG$2:$BI$1001,3,0),"")</f>
        <v/>
      </c>
      <c r="BF627" s="95" t="str">
        <f>IFERROR(VLOOKUP(ROWS(BF$2:$BF627),$BG$2:$BI$1001,2,0),"")</f>
        <v/>
      </c>
      <c r="BG627" s="95">
        <f>IF(ISNUMBER(SEARCH("نعم",BJ627)),MAX($BG$1:BG626)+1,0)</f>
        <v>0</v>
      </c>
      <c r="BH627" s="95" t="str">
        <f t="shared" si="73"/>
        <v/>
      </c>
      <c r="BI627" s="95" t="str">
        <f t="shared" si="74"/>
        <v/>
      </c>
      <c r="BJ627" s="95" t="str">
        <f>IF(COUNTIF( BH$2:BH627, BH627 )=1,"نعم","كلا")</f>
        <v>كلا</v>
      </c>
      <c r="BL627" s="91"/>
    </row>
    <row r="628" spans="2:64">
      <c r="B628" s="91" t="str">
        <f t="shared" si="69"/>
        <v/>
      </c>
      <c r="D628" s="91" t="str">
        <f t="shared" si="70"/>
        <v/>
      </c>
      <c r="F628" s="91" t="str">
        <f t="shared" si="71"/>
        <v/>
      </c>
      <c r="H628" s="91" t="str">
        <f t="shared" si="72"/>
        <v/>
      </c>
      <c r="I628" s="92"/>
      <c r="J628" s="114" t="str">
        <f t="shared" si="68"/>
        <v/>
      </c>
      <c r="BE628" s="95" t="str">
        <f>IFERROR(VLOOKUP(ROWS(BE$2:$BE628),$BG$2:$BI$1001,3,0),"")</f>
        <v/>
      </c>
      <c r="BF628" s="95" t="str">
        <f>IFERROR(VLOOKUP(ROWS(BF$2:$BF628),$BG$2:$BI$1001,2,0),"")</f>
        <v/>
      </c>
      <c r="BG628" s="95">
        <f>IF(ISNUMBER(SEARCH("نعم",BJ628)),MAX($BG$1:BG627)+1,0)</f>
        <v>0</v>
      </c>
      <c r="BH628" s="95" t="str">
        <f t="shared" si="73"/>
        <v/>
      </c>
      <c r="BI628" s="95" t="str">
        <f t="shared" si="74"/>
        <v/>
      </c>
      <c r="BJ628" s="95" t="str">
        <f>IF(COUNTIF( BH$2:BH628, BH628 )=1,"نعم","كلا")</f>
        <v>كلا</v>
      </c>
      <c r="BL628" s="91"/>
    </row>
    <row r="629" spans="2:64">
      <c r="B629" s="91" t="str">
        <f t="shared" si="69"/>
        <v/>
      </c>
      <c r="D629" s="91" t="str">
        <f t="shared" si="70"/>
        <v/>
      </c>
      <c r="F629" s="91" t="str">
        <f t="shared" si="71"/>
        <v/>
      </c>
      <c r="H629" s="91" t="str">
        <f t="shared" si="72"/>
        <v/>
      </c>
      <c r="I629" s="92"/>
      <c r="J629" s="114" t="str">
        <f t="shared" ref="J629:J692" si="75">IFERROR(IF(OR(AND($G629="الفرنسية",$L629&lt;&gt;"نعم"),AND($G629="الانكليزية",$M629&lt;&gt;"نعم")),"هذه اللغة لا يتقنها المعلم",""),"")</f>
        <v/>
      </c>
      <c r="BE629" s="95" t="str">
        <f>IFERROR(VLOOKUP(ROWS(BE$2:$BE629),$BG$2:$BI$1001,3,0),"")</f>
        <v/>
      </c>
      <c r="BF629" s="95" t="str">
        <f>IFERROR(VLOOKUP(ROWS(BF$2:$BF629),$BG$2:$BI$1001,2,0),"")</f>
        <v/>
      </c>
      <c r="BG629" s="95">
        <f>IF(ISNUMBER(SEARCH("نعم",BJ629)),MAX($BG$1:BG628)+1,0)</f>
        <v>0</v>
      </c>
      <c r="BH629" s="95" t="str">
        <f t="shared" si="73"/>
        <v/>
      </c>
      <c r="BI629" s="95" t="str">
        <f t="shared" si="74"/>
        <v/>
      </c>
      <c r="BJ629" s="95" t="str">
        <f>IF(COUNTIF( BH$2:BH629, BH629 )=1,"نعم","كلا")</f>
        <v>كلا</v>
      </c>
      <c r="BL629" s="91"/>
    </row>
    <row r="630" spans="2:64">
      <c r="B630" s="91" t="str">
        <f t="shared" si="69"/>
        <v/>
      </c>
      <c r="D630" s="91" t="str">
        <f t="shared" si="70"/>
        <v/>
      </c>
      <c r="F630" s="91" t="str">
        <f t="shared" si="71"/>
        <v/>
      </c>
      <c r="H630" s="91" t="str">
        <f t="shared" si="72"/>
        <v/>
      </c>
      <c r="I630" s="92"/>
      <c r="J630" s="114" t="str">
        <f t="shared" si="75"/>
        <v/>
      </c>
      <c r="BE630" s="95" t="str">
        <f>IFERROR(VLOOKUP(ROWS(BE$2:$BE630),$BG$2:$BI$1001,3,0),"")</f>
        <v/>
      </c>
      <c r="BF630" s="95" t="str">
        <f>IFERROR(VLOOKUP(ROWS(BF$2:$BF630),$BG$2:$BI$1001,2,0),"")</f>
        <v/>
      </c>
      <c r="BG630" s="95">
        <f>IF(ISNUMBER(SEARCH("نعم",BJ630)),MAX($BG$1:BG629)+1,0)</f>
        <v>0</v>
      </c>
      <c r="BH630" s="95" t="str">
        <f t="shared" si="73"/>
        <v/>
      </c>
      <c r="BI630" s="95" t="str">
        <f t="shared" si="74"/>
        <v/>
      </c>
      <c r="BJ630" s="95" t="str">
        <f>IF(COUNTIF( BH$2:BH630, BH630 )=1,"نعم","كلا")</f>
        <v>كلا</v>
      </c>
      <c r="BL630" s="91"/>
    </row>
    <row r="631" spans="2:64">
      <c r="B631" s="91" t="str">
        <f t="shared" si="69"/>
        <v/>
      </c>
      <c r="D631" s="91" t="str">
        <f t="shared" si="70"/>
        <v/>
      </c>
      <c r="F631" s="91" t="str">
        <f t="shared" si="71"/>
        <v/>
      </c>
      <c r="H631" s="91" t="str">
        <f t="shared" si="72"/>
        <v/>
      </c>
      <c r="I631" s="92"/>
      <c r="J631" s="114" t="str">
        <f t="shared" si="75"/>
        <v/>
      </c>
      <c r="BE631" s="95" t="str">
        <f>IFERROR(VLOOKUP(ROWS(BE$2:$BE631),$BG$2:$BI$1001,3,0),"")</f>
        <v/>
      </c>
      <c r="BF631" s="95" t="str">
        <f>IFERROR(VLOOKUP(ROWS(BF$2:$BF631),$BG$2:$BI$1001,2,0),"")</f>
        <v/>
      </c>
      <c r="BG631" s="95">
        <f>IF(ISNUMBER(SEARCH("نعم",BJ631)),MAX($BG$1:BG630)+1,0)</f>
        <v>0</v>
      </c>
      <c r="BH631" s="95" t="str">
        <f t="shared" si="73"/>
        <v/>
      </c>
      <c r="BI631" s="95" t="str">
        <f t="shared" si="74"/>
        <v/>
      </c>
      <c r="BJ631" s="95" t="str">
        <f>IF(COUNTIF( BH$2:BH631, BH631 )=1,"نعم","كلا")</f>
        <v>كلا</v>
      </c>
      <c r="BL631" s="91"/>
    </row>
    <row r="632" spans="2:64">
      <c r="B632" s="91" t="str">
        <f t="shared" si="69"/>
        <v/>
      </c>
      <c r="D632" s="91" t="str">
        <f t="shared" si="70"/>
        <v/>
      </c>
      <c r="F632" s="91" t="str">
        <f t="shared" si="71"/>
        <v/>
      </c>
      <c r="H632" s="91" t="str">
        <f t="shared" si="72"/>
        <v/>
      </c>
      <c r="I632" s="92"/>
      <c r="J632" s="114" t="str">
        <f t="shared" si="75"/>
        <v/>
      </c>
      <c r="BE632" s="95" t="str">
        <f>IFERROR(VLOOKUP(ROWS(BE$2:$BE632),$BG$2:$BI$1001,3,0),"")</f>
        <v/>
      </c>
      <c r="BF632" s="95" t="str">
        <f>IFERROR(VLOOKUP(ROWS(BF$2:$BF632),$BG$2:$BI$1001,2,0),"")</f>
        <v/>
      </c>
      <c r="BG632" s="95">
        <f>IF(ISNUMBER(SEARCH("نعم",BJ632)),MAX($BG$1:BG631)+1,0)</f>
        <v>0</v>
      </c>
      <c r="BH632" s="95" t="str">
        <f t="shared" si="73"/>
        <v/>
      </c>
      <c r="BI632" s="95" t="str">
        <f t="shared" si="74"/>
        <v/>
      </c>
      <c r="BJ632" s="95" t="str">
        <f>IF(COUNTIF( BH$2:BH632, BH632 )=1,"نعم","كلا")</f>
        <v>كلا</v>
      </c>
      <c r="BL632" s="91"/>
    </row>
    <row r="633" spans="2:64">
      <c r="B633" s="91" t="str">
        <f t="shared" si="69"/>
        <v/>
      </c>
      <c r="D633" s="91" t="str">
        <f t="shared" si="70"/>
        <v/>
      </c>
      <c r="F633" s="91" t="str">
        <f t="shared" si="71"/>
        <v/>
      </c>
      <c r="H633" s="91" t="str">
        <f t="shared" si="72"/>
        <v/>
      </c>
      <c r="I633" s="92"/>
      <c r="J633" s="114" t="str">
        <f t="shared" si="75"/>
        <v/>
      </c>
      <c r="BE633" s="95" t="str">
        <f>IFERROR(VLOOKUP(ROWS(BE$2:$BE633),$BG$2:$BI$1001,3,0),"")</f>
        <v/>
      </c>
      <c r="BF633" s="95" t="str">
        <f>IFERROR(VLOOKUP(ROWS(BF$2:$BF633),$BG$2:$BI$1001,2,0),"")</f>
        <v/>
      </c>
      <c r="BG633" s="95">
        <f>IF(ISNUMBER(SEARCH("نعم",BJ633)),MAX($BG$1:BG632)+1,0)</f>
        <v>0</v>
      </c>
      <c r="BH633" s="95" t="str">
        <f t="shared" si="73"/>
        <v/>
      </c>
      <c r="BI633" s="95" t="str">
        <f t="shared" si="74"/>
        <v/>
      </c>
      <c r="BJ633" s="95" t="str">
        <f>IF(COUNTIF( BH$2:BH633, BH633 )=1,"نعم","كلا")</f>
        <v>كلا</v>
      </c>
      <c r="BL633" s="91"/>
    </row>
    <row r="634" spans="2:64">
      <c r="B634" s="91" t="str">
        <f t="shared" si="69"/>
        <v/>
      </c>
      <c r="D634" s="91" t="str">
        <f t="shared" si="70"/>
        <v/>
      </c>
      <c r="F634" s="91" t="str">
        <f t="shared" si="71"/>
        <v/>
      </c>
      <c r="H634" s="91" t="str">
        <f t="shared" si="72"/>
        <v/>
      </c>
      <c r="I634" s="92"/>
      <c r="J634" s="114" t="str">
        <f t="shared" si="75"/>
        <v/>
      </c>
      <c r="BE634" s="95" t="str">
        <f>IFERROR(VLOOKUP(ROWS(BE$2:$BE634),$BG$2:$BI$1001,3,0),"")</f>
        <v/>
      </c>
      <c r="BF634" s="95" t="str">
        <f>IFERROR(VLOOKUP(ROWS(BF$2:$BF634),$BG$2:$BI$1001,2,0),"")</f>
        <v/>
      </c>
      <c r="BG634" s="95">
        <f>IF(ISNUMBER(SEARCH("نعم",BJ634)),MAX($BG$1:BG633)+1,0)</f>
        <v>0</v>
      </c>
      <c r="BH634" s="95" t="str">
        <f t="shared" si="73"/>
        <v/>
      </c>
      <c r="BI634" s="95" t="str">
        <f t="shared" si="74"/>
        <v/>
      </c>
      <c r="BJ634" s="95" t="str">
        <f>IF(COUNTIF( BH$2:BH634, BH634 )=1,"نعم","كلا")</f>
        <v>كلا</v>
      </c>
      <c r="BL634" s="91"/>
    </row>
    <row r="635" spans="2:64">
      <c r="B635" s="91" t="str">
        <f t="shared" si="69"/>
        <v/>
      </c>
      <c r="D635" s="91" t="str">
        <f t="shared" si="70"/>
        <v/>
      </c>
      <c r="F635" s="91" t="str">
        <f t="shared" si="71"/>
        <v/>
      </c>
      <c r="H635" s="91" t="str">
        <f t="shared" si="72"/>
        <v/>
      </c>
      <c r="I635" s="92"/>
      <c r="J635" s="114" t="str">
        <f t="shared" si="75"/>
        <v/>
      </c>
      <c r="BE635" s="95" t="str">
        <f>IFERROR(VLOOKUP(ROWS(BE$2:$BE635),$BG$2:$BI$1001,3,0),"")</f>
        <v/>
      </c>
      <c r="BF635" s="95" t="str">
        <f>IFERROR(VLOOKUP(ROWS(BF$2:$BF635),$BG$2:$BI$1001,2,0),"")</f>
        <v/>
      </c>
      <c r="BG635" s="95">
        <f>IF(ISNUMBER(SEARCH("نعم",BJ635)),MAX($BG$1:BG634)+1,0)</f>
        <v>0</v>
      </c>
      <c r="BH635" s="95" t="str">
        <f t="shared" si="73"/>
        <v/>
      </c>
      <c r="BI635" s="95" t="str">
        <f t="shared" si="74"/>
        <v/>
      </c>
      <c r="BJ635" s="95" t="str">
        <f>IF(COUNTIF( BH$2:BH635, BH635 )=1,"نعم","كلا")</f>
        <v>كلا</v>
      </c>
      <c r="BL635" s="91"/>
    </row>
    <row r="636" spans="2:64">
      <c r="B636" s="91" t="str">
        <f t="shared" si="69"/>
        <v/>
      </c>
      <c r="D636" s="91" t="str">
        <f t="shared" si="70"/>
        <v/>
      </c>
      <c r="F636" s="91" t="str">
        <f t="shared" si="71"/>
        <v/>
      </c>
      <c r="H636" s="91" t="str">
        <f t="shared" si="72"/>
        <v/>
      </c>
      <c r="I636" s="92"/>
      <c r="J636" s="114" t="str">
        <f t="shared" si="75"/>
        <v/>
      </c>
      <c r="BE636" s="95" t="str">
        <f>IFERROR(VLOOKUP(ROWS(BE$2:$BE636),$BG$2:$BI$1001,3,0),"")</f>
        <v/>
      </c>
      <c r="BF636" s="95" t="str">
        <f>IFERROR(VLOOKUP(ROWS(BF$2:$BF636),$BG$2:$BI$1001,2,0),"")</f>
        <v/>
      </c>
      <c r="BG636" s="95">
        <f>IF(ISNUMBER(SEARCH("نعم",BJ636)),MAX($BG$1:BG635)+1,0)</f>
        <v>0</v>
      </c>
      <c r="BH636" s="95" t="str">
        <f t="shared" si="73"/>
        <v/>
      </c>
      <c r="BI636" s="95" t="str">
        <f t="shared" si="74"/>
        <v/>
      </c>
      <c r="BJ636" s="95" t="str">
        <f>IF(COUNTIF( BH$2:BH636, BH636 )=1,"نعم","كلا")</f>
        <v>كلا</v>
      </c>
      <c r="BL636" s="91"/>
    </row>
    <row r="637" spans="2:64">
      <c r="B637" s="91" t="str">
        <f t="shared" si="69"/>
        <v/>
      </c>
      <c r="D637" s="91" t="str">
        <f t="shared" si="70"/>
        <v/>
      </c>
      <c r="F637" s="91" t="str">
        <f t="shared" si="71"/>
        <v/>
      </c>
      <c r="H637" s="91" t="str">
        <f t="shared" si="72"/>
        <v/>
      </c>
      <c r="I637" s="92"/>
      <c r="J637" s="114" t="str">
        <f t="shared" si="75"/>
        <v/>
      </c>
      <c r="BE637" s="95" t="str">
        <f>IFERROR(VLOOKUP(ROWS(BE$2:$BE637),$BG$2:$BI$1001,3,0),"")</f>
        <v/>
      </c>
      <c r="BF637" s="95" t="str">
        <f>IFERROR(VLOOKUP(ROWS(BF$2:$BF637),$BG$2:$BI$1001,2,0),"")</f>
        <v/>
      </c>
      <c r="BG637" s="95">
        <f>IF(ISNUMBER(SEARCH("نعم",BJ637)),MAX($BG$1:BG636)+1,0)</f>
        <v>0</v>
      </c>
      <c r="BH637" s="95" t="str">
        <f t="shared" si="73"/>
        <v/>
      </c>
      <c r="BI637" s="95" t="str">
        <f t="shared" si="74"/>
        <v/>
      </c>
      <c r="BJ637" s="95" t="str">
        <f>IF(COUNTIF( BH$2:BH637, BH637 )=1,"نعم","كلا")</f>
        <v>كلا</v>
      </c>
      <c r="BL637" s="91"/>
    </row>
    <row r="638" spans="2:64">
      <c r="B638" s="91" t="str">
        <f t="shared" si="69"/>
        <v/>
      </c>
      <c r="D638" s="91" t="str">
        <f t="shared" si="70"/>
        <v/>
      </c>
      <c r="F638" s="91" t="str">
        <f t="shared" si="71"/>
        <v/>
      </c>
      <c r="H638" s="91" t="str">
        <f t="shared" si="72"/>
        <v/>
      </c>
      <c r="I638" s="92"/>
      <c r="J638" s="114" t="str">
        <f t="shared" si="75"/>
        <v/>
      </c>
      <c r="BE638" s="95" t="str">
        <f>IFERROR(VLOOKUP(ROWS(BE$2:$BE638),$BG$2:$BI$1001,3,0),"")</f>
        <v/>
      </c>
      <c r="BF638" s="95" t="str">
        <f>IFERROR(VLOOKUP(ROWS(BF$2:$BF638),$BG$2:$BI$1001,2,0),"")</f>
        <v/>
      </c>
      <c r="BG638" s="95">
        <f>IF(ISNUMBER(SEARCH("نعم",BJ638)),MAX($BG$1:BG637)+1,0)</f>
        <v>0</v>
      </c>
      <c r="BH638" s="95" t="str">
        <f t="shared" si="73"/>
        <v/>
      </c>
      <c r="BI638" s="95" t="str">
        <f t="shared" si="74"/>
        <v/>
      </c>
      <c r="BJ638" s="95" t="str">
        <f>IF(COUNTIF( BH$2:BH638, BH638 )=1,"نعم","كلا")</f>
        <v>كلا</v>
      </c>
      <c r="BL638" s="91"/>
    </row>
    <row r="639" spans="2:64">
      <c r="B639" s="91" t="str">
        <f t="shared" si="69"/>
        <v/>
      </c>
      <c r="D639" s="91" t="str">
        <f t="shared" si="70"/>
        <v/>
      </c>
      <c r="F639" s="91" t="str">
        <f t="shared" si="71"/>
        <v/>
      </c>
      <c r="H639" s="91" t="str">
        <f t="shared" si="72"/>
        <v/>
      </c>
      <c r="I639" s="92"/>
      <c r="J639" s="114" t="str">
        <f t="shared" si="75"/>
        <v/>
      </c>
      <c r="BE639" s="95" t="str">
        <f>IFERROR(VLOOKUP(ROWS(BE$2:$BE639),$BG$2:$BI$1001,3,0),"")</f>
        <v/>
      </c>
      <c r="BF639" s="95" t="str">
        <f>IFERROR(VLOOKUP(ROWS(BF$2:$BF639),$BG$2:$BI$1001,2,0),"")</f>
        <v/>
      </c>
      <c r="BG639" s="95">
        <f>IF(ISNUMBER(SEARCH("نعم",BJ639)),MAX($BG$1:BG638)+1,0)</f>
        <v>0</v>
      </c>
      <c r="BH639" s="95" t="str">
        <f t="shared" si="73"/>
        <v/>
      </c>
      <c r="BI639" s="95" t="str">
        <f t="shared" si="74"/>
        <v/>
      </c>
      <c r="BJ639" s="95" t="str">
        <f>IF(COUNTIF( BH$2:BH639, BH639 )=1,"نعم","كلا")</f>
        <v>كلا</v>
      </c>
      <c r="BL639" s="91"/>
    </row>
    <row r="640" spans="2:64">
      <c r="B640" s="91" t="str">
        <f t="shared" si="69"/>
        <v/>
      </c>
      <c r="D640" s="91" t="str">
        <f t="shared" si="70"/>
        <v/>
      </c>
      <c r="F640" s="91" t="str">
        <f t="shared" si="71"/>
        <v/>
      </c>
      <c r="H640" s="91" t="str">
        <f t="shared" si="72"/>
        <v/>
      </c>
      <c r="I640" s="92"/>
      <c r="J640" s="114" t="str">
        <f t="shared" si="75"/>
        <v/>
      </c>
      <c r="BE640" s="95" t="str">
        <f>IFERROR(VLOOKUP(ROWS(BE$2:$BE640),$BG$2:$BI$1001,3,0),"")</f>
        <v/>
      </c>
      <c r="BF640" s="95" t="str">
        <f>IFERROR(VLOOKUP(ROWS(BF$2:$BF640),$BG$2:$BI$1001,2,0),"")</f>
        <v/>
      </c>
      <c r="BG640" s="95">
        <f>IF(ISNUMBER(SEARCH("نعم",BJ640)),MAX($BG$1:BG639)+1,0)</f>
        <v>0</v>
      </c>
      <c r="BH640" s="95" t="str">
        <f t="shared" si="73"/>
        <v/>
      </c>
      <c r="BI640" s="95" t="str">
        <f t="shared" si="74"/>
        <v/>
      </c>
      <c r="BJ640" s="95" t="str">
        <f>IF(COUNTIF( BH$2:BH640, BH640 )=1,"نعم","كلا")</f>
        <v>كلا</v>
      </c>
      <c r="BL640" s="91"/>
    </row>
    <row r="641" spans="2:64">
      <c r="B641" s="91" t="str">
        <f t="shared" si="69"/>
        <v/>
      </c>
      <c r="D641" s="91" t="str">
        <f t="shared" si="70"/>
        <v/>
      </c>
      <c r="F641" s="91" t="str">
        <f t="shared" si="71"/>
        <v/>
      </c>
      <c r="H641" s="91" t="str">
        <f t="shared" si="72"/>
        <v/>
      </c>
      <c r="I641" s="92"/>
      <c r="J641" s="114" t="str">
        <f t="shared" si="75"/>
        <v/>
      </c>
      <c r="BE641" s="95" t="str">
        <f>IFERROR(VLOOKUP(ROWS(BE$2:$BE641),$BG$2:$BI$1001,3,0),"")</f>
        <v/>
      </c>
      <c r="BF641" s="95" t="str">
        <f>IFERROR(VLOOKUP(ROWS(BF$2:$BF641),$BG$2:$BI$1001,2,0),"")</f>
        <v/>
      </c>
      <c r="BG641" s="95">
        <f>IF(ISNUMBER(SEARCH("نعم",BJ641)),MAX($BG$1:BG640)+1,0)</f>
        <v>0</v>
      </c>
      <c r="BH641" s="95" t="str">
        <f t="shared" si="73"/>
        <v/>
      </c>
      <c r="BI641" s="95" t="str">
        <f t="shared" si="74"/>
        <v/>
      </c>
      <c r="BJ641" s="95" t="str">
        <f>IF(COUNTIF( BH$2:BH641, BH641 )=1,"نعم","كلا")</f>
        <v>كلا</v>
      </c>
      <c r="BL641" s="91"/>
    </row>
    <row r="642" spans="2:64">
      <c r="B642" s="91" t="str">
        <f t="shared" ref="B642:B705" si="76">IFERROR(VLOOKUP(A642,PROF_NAMES_CODE,2,FALSE),"")</f>
        <v/>
      </c>
      <c r="D642" s="91" t="str">
        <f t="shared" ref="D642:D705" si="77">IFERROR(VLOOKUP(C642,PARAM_CLASSES,2,FALSE),"")</f>
        <v/>
      </c>
      <c r="F642" s="91" t="str">
        <f t="shared" ref="F642:F705" si="78">IFERROR(VLOOKUP(E642,PARAM_MATIERE,2,FALSE),"")</f>
        <v/>
      </c>
      <c r="H642" s="91" t="str">
        <f t="shared" ref="H642:H705" si="79">IFERROR(VLOOKUP(G642,PARAM_LANGUE,2,FALSE),"")</f>
        <v/>
      </c>
      <c r="I642" s="92"/>
      <c r="J642" s="114" t="str">
        <f t="shared" si="75"/>
        <v/>
      </c>
      <c r="BE642" s="95" t="str">
        <f>IFERROR(VLOOKUP(ROWS(BE$2:$BE642),$BG$2:$BI$1001,3,0),"")</f>
        <v/>
      </c>
      <c r="BF642" s="95" t="str">
        <f>IFERROR(VLOOKUP(ROWS(BF$2:$BF642),$BG$2:$BI$1001,2,0),"")</f>
        <v/>
      </c>
      <c r="BG642" s="95">
        <f>IF(ISNUMBER(SEARCH("نعم",BJ642)),MAX($BG$1:BG641)+1,0)</f>
        <v>0</v>
      </c>
      <c r="BH642" s="95" t="str">
        <f t="shared" si="73"/>
        <v/>
      </c>
      <c r="BI642" s="95" t="str">
        <f t="shared" si="74"/>
        <v/>
      </c>
      <c r="BJ642" s="95" t="str">
        <f>IF(COUNTIF( BH$2:BH642, BH642 )=1,"نعم","كلا")</f>
        <v>كلا</v>
      </c>
      <c r="BL642" s="91"/>
    </row>
    <row r="643" spans="2:64">
      <c r="B643" s="91" t="str">
        <f t="shared" si="76"/>
        <v/>
      </c>
      <c r="D643" s="91" t="str">
        <f t="shared" si="77"/>
        <v/>
      </c>
      <c r="F643" s="91" t="str">
        <f t="shared" si="78"/>
        <v/>
      </c>
      <c r="H643" s="91" t="str">
        <f t="shared" si="79"/>
        <v/>
      </c>
      <c r="I643" s="92"/>
      <c r="J643" s="114" t="str">
        <f t="shared" si="75"/>
        <v/>
      </c>
      <c r="BE643" s="95" t="str">
        <f>IFERROR(VLOOKUP(ROWS(BE$2:$BE643),$BG$2:$BI$1001,3,0),"")</f>
        <v/>
      </c>
      <c r="BF643" s="95" t="str">
        <f>IFERROR(VLOOKUP(ROWS(BF$2:$BF643),$BG$2:$BI$1001,2,0),"")</f>
        <v/>
      </c>
      <c r="BG643" s="95">
        <f>IF(ISNUMBER(SEARCH("نعم",BJ643)),MAX($BG$1:BG642)+1,0)</f>
        <v>0</v>
      </c>
      <c r="BH643" s="95" t="str">
        <f t="shared" ref="BH643:BH706" si="80">IF(C643=0,"",C643)</f>
        <v/>
      </c>
      <c r="BI643" s="95" t="str">
        <f t="shared" ref="BI643:BI706" si="81">D643</f>
        <v/>
      </c>
      <c r="BJ643" s="95" t="str">
        <f>IF(COUNTIF( BH$2:BH643, BH643 )=1,"نعم","كلا")</f>
        <v>كلا</v>
      </c>
      <c r="BL643" s="91"/>
    </row>
    <row r="644" spans="2:64">
      <c r="B644" s="91" t="str">
        <f t="shared" si="76"/>
        <v/>
      </c>
      <c r="D644" s="91" t="str">
        <f t="shared" si="77"/>
        <v/>
      </c>
      <c r="F644" s="91" t="str">
        <f t="shared" si="78"/>
        <v/>
      </c>
      <c r="H644" s="91" t="str">
        <f t="shared" si="79"/>
        <v/>
      </c>
      <c r="I644" s="92"/>
      <c r="J644" s="114" t="str">
        <f t="shared" si="75"/>
        <v/>
      </c>
      <c r="BE644" s="95" t="str">
        <f>IFERROR(VLOOKUP(ROWS(BE$2:$BE644),$BG$2:$BI$1001,3,0),"")</f>
        <v/>
      </c>
      <c r="BF644" s="95" t="str">
        <f>IFERROR(VLOOKUP(ROWS(BF$2:$BF644),$BG$2:$BI$1001,2,0),"")</f>
        <v/>
      </c>
      <c r="BG644" s="95">
        <f>IF(ISNUMBER(SEARCH("نعم",BJ644)),MAX($BG$1:BG643)+1,0)</f>
        <v>0</v>
      </c>
      <c r="BH644" s="95" t="str">
        <f t="shared" si="80"/>
        <v/>
      </c>
      <c r="BI644" s="95" t="str">
        <f t="shared" si="81"/>
        <v/>
      </c>
      <c r="BJ644" s="95" t="str">
        <f>IF(COUNTIF( BH$2:BH644, BH644 )=1,"نعم","كلا")</f>
        <v>كلا</v>
      </c>
      <c r="BL644" s="91"/>
    </row>
    <row r="645" spans="2:64">
      <c r="B645" s="91" t="str">
        <f t="shared" si="76"/>
        <v/>
      </c>
      <c r="D645" s="91" t="str">
        <f t="shared" si="77"/>
        <v/>
      </c>
      <c r="F645" s="91" t="str">
        <f t="shared" si="78"/>
        <v/>
      </c>
      <c r="H645" s="91" t="str">
        <f t="shared" si="79"/>
        <v/>
      </c>
      <c r="I645" s="92"/>
      <c r="J645" s="114" t="str">
        <f t="shared" si="75"/>
        <v/>
      </c>
      <c r="BE645" s="95" t="str">
        <f>IFERROR(VLOOKUP(ROWS(BE$2:$BE645),$BG$2:$BI$1001,3,0),"")</f>
        <v/>
      </c>
      <c r="BF645" s="95" t="str">
        <f>IFERROR(VLOOKUP(ROWS(BF$2:$BF645),$BG$2:$BI$1001,2,0),"")</f>
        <v/>
      </c>
      <c r="BG645" s="95">
        <f>IF(ISNUMBER(SEARCH("نعم",BJ645)),MAX($BG$1:BG644)+1,0)</f>
        <v>0</v>
      </c>
      <c r="BH645" s="95" t="str">
        <f t="shared" si="80"/>
        <v/>
      </c>
      <c r="BI645" s="95" t="str">
        <f t="shared" si="81"/>
        <v/>
      </c>
      <c r="BJ645" s="95" t="str">
        <f>IF(COUNTIF( BH$2:BH645, BH645 )=1,"نعم","كلا")</f>
        <v>كلا</v>
      </c>
      <c r="BL645" s="91"/>
    </row>
    <row r="646" spans="2:64">
      <c r="B646" s="91" t="str">
        <f t="shared" si="76"/>
        <v/>
      </c>
      <c r="D646" s="91" t="str">
        <f t="shared" si="77"/>
        <v/>
      </c>
      <c r="F646" s="91" t="str">
        <f t="shared" si="78"/>
        <v/>
      </c>
      <c r="H646" s="91" t="str">
        <f t="shared" si="79"/>
        <v/>
      </c>
      <c r="I646" s="92"/>
      <c r="J646" s="114" t="str">
        <f t="shared" si="75"/>
        <v/>
      </c>
      <c r="BE646" s="95" t="str">
        <f>IFERROR(VLOOKUP(ROWS(BE$2:$BE646),$BG$2:$BI$1001,3,0),"")</f>
        <v/>
      </c>
      <c r="BF646" s="95" t="str">
        <f>IFERROR(VLOOKUP(ROWS(BF$2:$BF646),$BG$2:$BI$1001,2,0),"")</f>
        <v/>
      </c>
      <c r="BG646" s="95">
        <f>IF(ISNUMBER(SEARCH("نعم",BJ646)),MAX($BG$1:BG645)+1,0)</f>
        <v>0</v>
      </c>
      <c r="BH646" s="95" t="str">
        <f t="shared" si="80"/>
        <v/>
      </c>
      <c r="BI646" s="95" t="str">
        <f t="shared" si="81"/>
        <v/>
      </c>
      <c r="BJ646" s="95" t="str">
        <f>IF(COUNTIF( BH$2:BH646, BH646 )=1,"نعم","كلا")</f>
        <v>كلا</v>
      </c>
      <c r="BL646" s="91"/>
    </row>
    <row r="647" spans="2:64">
      <c r="B647" s="91" t="str">
        <f t="shared" si="76"/>
        <v/>
      </c>
      <c r="D647" s="91" t="str">
        <f t="shared" si="77"/>
        <v/>
      </c>
      <c r="F647" s="91" t="str">
        <f t="shared" si="78"/>
        <v/>
      </c>
      <c r="H647" s="91" t="str">
        <f t="shared" si="79"/>
        <v/>
      </c>
      <c r="I647" s="92"/>
      <c r="J647" s="114" t="str">
        <f t="shared" si="75"/>
        <v/>
      </c>
      <c r="BE647" s="95" t="str">
        <f>IFERROR(VLOOKUP(ROWS(BE$2:$BE647),$BG$2:$BI$1001,3,0),"")</f>
        <v/>
      </c>
      <c r="BF647" s="95" t="str">
        <f>IFERROR(VLOOKUP(ROWS(BF$2:$BF647),$BG$2:$BI$1001,2,0),"")</f>
        <v/>
      </c>
      <c r="BG647" s="95">
        <f>IF(ISNUMBER(SEARCH("نعم",BJ647)),MAX($BG$1:BG646)+1,0)</f>
        <v>0</v>
      </c>
      <c r="BH647" s="95" t="str">
        <f t="shared" si="80"/>
        <v/>
      </c>
      <c r="BI647" s="95" t="str">
        <f t="shared" si="81"/>
        <v/>
      </c>
      <c r="BJ647" s="95" t="str">
        <f>IF(COUNTIF( BH$2:BH647, BH647 )=1,"نعم","كلا")</f>
        <v>كلا</v>
      </c>
      <c r="BL647" s="91"/>
    </row>
    <row r="648" spans="2:64">
      <c r="B648" s="91" t="str">
        <f t="shared" si="76"/>
        <v/>
      </c>
      <c r="D648" s="91" t="str">
        <f t="shared" si="77"/>
        <v/>
      </c>
      <c r="F648" s="91" t="str">
        <f t="shared" si="78"/>
        <v/>
      </c>
      <c r="H648" s="91" t="str">
        <f t="shared" si="79"/>
        <v/>
      </c>
      <c r="I648" s="92"/>
      <c r="J648" s="114" t="str">
        <f t="shared" si="75"/>
        <v/>
      </c>
      <c r="BE648" s="95" t="str">
        <f>IFERROR(VLOOKUP(ROWS(BE$2:$BE648),$BG$2:$BI$1001,3,0),"")</f>
        <v/>
      </c>
      <c r="BF648" s="95" t="str">
        <f>IFERROR(VLOOKUP(ROWS(BF$2:$BF648),$BG$2:$BI$1001,2,0),"")</f>
        <v/>
      </c>
      <c r="BG648" s="95">
        <f>IF(ISNUMBER(SEARCH("نعم",BJ648)),MAX($BG$1:BG647)+1,0)</f>
        <v>0</v>
      </c>
      <c r="BH648" s="95" t="str">
        <f t="shared" si="80"/>
        <v/>
      </c>
      <c r="BI648" s="95" t="str">
        <f t="shared" si="81"/>
        <v/>
      </c>
      <c r="BJ648" s="95" t="str">
        <f>IF(COUNTIF( BH$2:BH648, BH648 )=1,"نعم","كلا")</f>
        <v>كلا</v>
      </c>
      <c r="BL648" s="91"/>
    </row>
    <row r="649" spans="2:64">
      <c r="B649" s="91" t="str">
        <f t="shared" si="76"/>
        <v/>
      </c>
      <c r="D649" s="91" t="str">
        <f t="shared" si="77"/>
        <v/>
      </c>
      <c r="F649" s="91" t="str">
        <f t="shared" si="78"/>
        <v/>
      </c>
      <c r="H649" s="91" t="str">
        <f t="shared" si="79"/>
        <v/>
      </c>
      <c r="I649" s="92"/>
      <c r="J649" s="114" t="str">
        <f t="shared" si="75"/>
        <v/>
      </c>
      <c r="BE649" s="95" t="str">
        <f>IFERROR(VLOOKUP(ROWS(BE$2:$BE649),$BG$2:$BI$1001,3,0),"")</f>
        <v/>
      </c>
      <c r="BF649" s="95" t="str">
        <f>IFERROR(VLOOKUP(ROWS(BF$2:$BF649),$BG$2:$BI$1001,2,0),"")</f>
        <v/>
      </c>
      <c r="BG649" s="95">
        <f>IF(ISNUMBER(SEARCH("نعم",BJ649)),MAX($BG$1:BG648)+1,0)</f>
        <v>0</v>
      </c>
      <c r="BH649" s="95" t="str">
        <f t="shared" si="80"/>
        <v/>
      </c>
      <c r="BI649" s="95" t="str">
        <f t="shared" si="81"/>
        <v/>
      </c>
      <c r="BJ649" s="95" t="str">
        <f>IF(COUNTIF( BH$2:BH649, BH649 )=1,"نعم","كلا")</f>
        <v>كلا</v>
      </c>
      <c r="BL649" s="91"/>
    </row>
    <row r="650" spans="2:64">
      <c r="B650" s="91" t="str">
        <f t="shared" si="76"/>
        <v/>
      </c>
      <c r="D650" s="91" t="str">
        <f t="shared" si="77"/>
        <v/>
      </c>
      <c r="F650" s="91" t="str">
        <f t="shared" si="78"/>
        <v/>
      </c>
      <c r="H650" s="91" t="str">
        <f t="shared" si="79"/>
        <v/>
      </c>
      <c r="I650" s="92"/>
      <c r="J650" s="114" t="str">
        <f t="shared" si="75"/>
        <v/>
      </c>
      <c r="BE650" s="95" t="str">
        <f>IFERROR(VLOOKUP(ROWS(BE$2:$BE650),$BG$2:$BI$1001,3,0),"")</f>
        <v/>
      </c>
      <c r="BF650" s="95" t="str">
        <f>IFERROR(VLOOKUP(ROWS(BF$2:$BF650),$BG$2:$BI$1001,2,0),"")</f>
        <v/>
      </c>
      <c r="BG650" s="95">
        <f>IF(ISNUMBER(SEARCH("نعم",BJ650)),MAX($BG$1:BG649)+1,0)</f>
        <v>0</v>
      </c>
      <c r="BH650" s="95" t="str">
        <f t="shared" si="80"/>
        <v/>
      </c>
      <c r="BI650" s="95" t="str">
        <f t="shared" si="81"/>
        <v/>
      </c>
      <c r="BJ650" s="95" t="str">
        <f>IF(COUNTIF( BH$2:BH650, BH650 )=1,"نعم","كلا")</f>
        <v>كلا</v>
      </c>
      <c r="BL650" s="91"/>
    </row>
    <row r="651" spans="2:64">
      <c r="B651" s="91" t="str">
        <f t="shared" si="76"/>
        <v/>
      </c>
      <c r="D651" s="91" t="str">
        <f t="shared" si="77"/>
        <v/>
      </c>
      <c r="F651" s="91" t="str">
        <f t="shared" si="78"/>
        <v/>
      </c>
      <c r="H651" s="91" t="str">
        <f t="shared" si="79"/>
        <v/>
      </c>
      <c r="I651" s="92"/>
      <c r="J651" s="114" t="str">
        <f t="shared" si="75"/>
        <v/>
      </c>
      <c r="BE651" s="95" t="str">
        <f>IFERROR(VLOOKUP(ROWS(BE$2:$BE651),$BG$2:$BI$1001,3,0),"")</f>
        <v/>
      </c>
      <c r="BF651" s="95" t="str">
        <f>IFERROR(VLOOKUP(ROWS(BF$2:$BF651),$BG$2:$BI$1001,2,0),"")</f>
        <v/>
      </c>
      <c r="BG651" s="95">
        <f>IF(ISNUMBER(SEARCH("نعم",BJ651)),MAX($BG$1:BG650)+1,0)</f>
        <v>0</v>
      </c>
      <c r="BH651" s="95" t="str">
        <f t="shared" si="80"/>
        <v/>
      </c>
      <c r="BI651" s="95" t="str">
        <f t="shared" si="81"/>
        <v/>
      </c>
      <c r="BJ651" s="95" t="str">
        <f>IF(COUNTIF( BH$2:BH651, BH651 )=1,"نعم","كلا")</f>
        <v>كلا</v>
      </c>
      <c r="BL651" s="91"/>
    </row>
    <row r="652" spans="2:64">
      <c r="B652" s="91" t="str">
        <f t="shared" si="76"/>
        <v/>
      </c>
      <c r="D652" s="91" t="str">
        <f t="shared" si="77"/>
        <v/>
      </c>
      <c r="F652" s="91" t="str">
        <f t="shared" si="78"/>
        <v/>
      </c>
      <c r="H652" s="91" t="str">
        <f t="shared" si="79"/>
        <v/>
      </c>
      <c r="I652" s="92"/>
      <c r="J652" s="114" t="str">
        <f t="shared" si="75"/>
        <v/>
      </c>
      <c r="BE652" s="95" t="str">
        <f>IFERROR(VLOOKUP(ROWS(BE$2:$BE652),$BG$2:$BI$1001,3,0),"")</f>
        <v/>
      </c>
      <c r="BF652" s="95" t="str">
        <f>IFERROR(VLOOKUP(ROWS(BF$2:$BF652),$BG$2:$BI$1001,2,0),"")</f>
        <v/>
      </c>
      <c r="BG652" s="95">
        <f>IF(ISNUMBER(SEARCH("نعم",BJ652)),MAX($BG$1:BG651)+1,0)</f>
        <v>0</v>
      </c>
      <c r="BH652" s="95" t="str">
        <f t="shared" si="80"/>
        <v/>
      </c>
      <c r="BI652" s="95" t="str">
        <f t="shared" si="81"/>
        <v/>
      </c>
      <c r="BJ652" s="95" t="str">
        <f>IF(COUNTIF( BH$2:BH652, BH652 )=1,"نعم","كلا")</f>
        <v>كلا</v>
      </c>
      <c r="BL652" s="91"/>
    </row>
    <row r="653" spans="2:64">
      <c r="B653" s="91" t="str">
        <f t="shared" si="76"/>
        <v/>
      </c>
      <c r="D653" s="91" t="str">
        <f t="shared" si="77"/>
        <v/>
      </c>
      <c r="F653" s="91" t="str">
        <f t="shared" si="78"/>
        <v/>
      </c>
      <c r="H653" s="91" t="str">
        <f t="shared" si="79"/>
        <v/>
      </c>
      <c r="I653" s="92"/>
      <c r="J653" s="114" t="str">
        <f t="shared" si="75"/>
        <v/>
      </c>
      <c r="BE653" s="95" t="str">
        <f>IFERROR(VLOOKUP(ROWS(BE$2:$BE653),$BG$2:$BI$1001,3,0),"")</f>
        <v/>
      </c>
      <c r="BF653" s="95" t="str">
        <f>IFERROR(VLOOKUP(ROWS(BF$2:$BF653),$BG$2:$BI$1001,2,0),"")</f>
        <v/>
      </c>
      <c r="BG653" s="95">
        <f>IF(ISNUMBER(SEARCH("نعم",BJ653)),MAX($BG$1:BG652)+1,0)</f>
        <v>0</v>
      </c>
      <c r="BH653" s="95" t="str">
        <f t="shared" si="80"/>
        <v/>
      </c>
      <c r="BI653" s="95" t="str">
        <f t="shared" si="81"/>
        <v/>
      </c>
      <c r="BJ653" s="95" t="str">
        <f>IF(COUNTIF( BH$2:BH653, BH653 )=1,"نعم","كلا")</f>
        <v>كلا</v>
      </c>
      <c r="BL653" s="91"/>
    </row>
    <row r="654" spans="2:64">
      <c r="B654" s="91" t="str">
        <f t="shared" si="76"/>
        <v/>
      </c>
      <c r="D654" s="91" t="str">
        <f t="shared" si="77"/>
        <v/>
      </c>
      <c r="F654" s="91" t="str">
        <f t="shared" si="78"/>
        <v/>
      </c>
      <c r="H654" s="91" t="str">
        <f t="shared" si="79"/>
        <v/>
      </c>
      <c r="I654" s="92"/>
      <c r="J654" s="114" t="str">
        <f t="shared" si="75"/>
        <v/>
      </c>
      <c r="BE654" s="95" t="str">
        <f>IFERROR(VLOOKUP(ROWS(BE$2:$BE654),$BG$2:$BI$1001,3,0),"")</f>
        <v/>
      </c>
      <c r="BF654" s="95" t="str">
        <f>IFERROR(VLOOKUP(ROWS(BF$2:$BF654),$BG$2:$BI$1001,2,0),"")</f>
        <v/>
      </c>
      <c r="BG654" s="95">
        <f>IF(ISNUMBER(SEARCH("نعم",BJ654)),MAX($BG$1:BG653)+1,0)</f>
        <v>0</v>
      </c>
      <c r="BH654" s="95" t="str">
        <f t="shared" si="80"/>
        <v/>
      </c>
      <c r="BI654" s="95" t="str">
        <f t="shared" si="81"/>
        <v/>
      </c>
      <c r="BJ654" s="95" t="str">
        <f>IF(COUNTIF( BH$2:BH654, BH654 )=1,"نعم","كلا")</f>
        <v>كلا</v>
      </c>
      <c r="BL654" s="91"/>
    </row>
    <row r="655" spans="2:64">
      <c r="B655" s="91" t="str">
        <f t="shared" si="76"/>
        <v/>
      </c>
      <c r="D655" s="91" t="str">
        <f t="shared" si="77"/>
        <v/>
      </c>
      <c r="F655" s="91" t="str">
        <f t="shared" si="78"/>
        <v/>
      </c>
      <c r="H655" s="91" t="str">
        <f t="shared" si="79"/>
        <v/>
      </c>
      <c r="I655" s="92"/>
      <c r="J655" s="114" t="str">
        <f t="shared" si="75"/>
        <v/>
      </c>
      <c r="BE655" s="95" t="str">
        <f>IFERROR(VLOOKUP(ROWS(BE$2:$BE655),$BG$2:$BI$1001,3,0),"")</f>
        <v/>
      </c>
      <c r="BF655" s="95" t="str">
        <f>IFERROR(VLOOKUP(ROWS(BF$2:$BF655),$BG$2:$BI$1001,2,0),"")</f>
        <v/>
      </c>
      <c r="BG655" s="95">
        <f>IF(ISNUMBER(SEARCH("نعم",BJ655)),MAX($BG$1:BG654)+1,0)</f>
        <v>0</v>
      </c>
      <c r="BH655" s="95" t="str">
        <f t="shared" si="80"/>
        <v/>
      </c>
      <c r="BI655" s="95" t="str">
        <f t="shared" si="81"/>
        <v/>
      </c>
      <c r="BJ655" s="95" t="str">
        <f>IF(COUNTIF( BH$2:BH655, BH655 )=1,"نعم","كلا")</f>
        <v>كلا</v>
      </c>
      <c r="BL655" s="91"/>
    </row>
    <row r="656" spans="2:64">
      <c r="B656" s="91" t="str">
        <f t="shared" si="76"/>
        <v/>
      </c>
      <c r="D656" s="91" t="str">
        <f t="shared" si="77"/>
        <v/>
      </c>
      <c r="F656" s="91" t="str">
        <f t="shared" si="78"/>
        <v/>
      </c>
      <c r="H656" s="91" t="str">
        <f t="shared" si="79"/>
        <v/>
      </c>
      <c r="I656" s="92"/>
      <c r="J656" s="114" t="str">
        <f t="shared" si="75"/>
        <v/>
      </c>
      <c r="BE656" s="95" t="str">
        <f>IFERROR(VLOOKUP(ROWS(BE$2:$BE656),$BG$2:$BI$1001,3,0),"")</f>
        <v/>
      </c>
      <c r="BF656" s="95" t="str">
        <f>IFERROR(VLOOKUP(ROWS(BF$2:$BF656),$BG$2:$BI$1001,2,0),"")</f>
        <v/>
      </c>
      <c r="BG656" s="95">
        <f>IF(ISNUMBER(SEARCH("نعم",BJ656)),MAX($BG$1:BG655)+1,0)</f>
        <v>0</v>
      </c>
      <c r="BH656" s="95" t="str">
        <f t="shared" si="80"/>
        <v/>
      </c>
      <c r="BI656" s="95" t="str">
        <f t="shared" si="81"/>
        <v/>
      </c>
      <c r="BJ656" s="95" t="str">
        <f>IF(COUNTIF( BH$2:BH656, BH656 )=1,"نعم","كلا")</f>
        <v>كلا</v>
      </c>
      <c r="BL656" s="91"/>
    </row>
    <row r="657" spans="2:64">
      <c r="B657" s="91" t="str">
        <f t="shared" si="76"/>
        <v/>
      </c>
      <c r="D657" s="91" t="str">
        <f t="shared" si="77"/>
        <v/>
      </c>
      <c r="F657" s="91" t="str">
        <f t="shared" si="78"/>
        <v/>
      </c>
      <c r="H657" s="91" t="str">
        <f t="shared" si="79"/>
        <v/>
      </c>
      <c r="I657" s="92"/>
      <c r="J657" s="114" t="str">
        <f t="shared" si="75"/>
        <v/>
      </c>
      <c r="BE657" s="95" t="str">
        <f>IFERROR(VLOOKUP(ROWS(BE$2:$BE657),$BG$2:$BI$1001,3,0),"")</f>
        <v/>
      </c>
      <c r="BF657" s="95" t="str">
        <f>IFERROR(VLOOKUP(ROWS(BF$2:$BF657),$BG$2:$BI$1001,2,0),"")</f>
        <v/>
      </c>
      <c r="BG657" s="95">
        <f>IF(ISNUMBER(SEARCH("نعم",BJ657)),MAX($BG$1:BG656)+1,0)</f>
        <v>0</v>
      </c>
      <c r="BH657" s="95" t="str">
        <f t="shared" si="80"/>
        <v/>
      </c>
      <c r="BI657" s="95" t="str">
        <f t="shared" si="81"/>
        <v/>
      </c>
      <c r="BJ657" s="95" t="str">
        <f>IF(COUNTIF( BH$2:BH657, BH657 )=1,"نعم","كلا")</f>
        <v>كلا</v>
      </c>
      <c r="BL657" s="91"/>
    </row>
    <row r="658" spans="2:64">
      <c r="B658" s="91" t="str">
        <f t="shared" si="76"/>
        <v/>
      </c>
      <c r="D658" s="91" t="str">
        <f t="shared" si="77"/>
        <v/>
      </c>
      <c r="F658" s="91" t="str">
        <f t="shared" si="78"/>
        <v/>
      </c>
      <c r="H658" s="91" t="str">
        <f t="shared" si="79"/>
        <v/>
      </c>
      <c r="I658" s="92"/>
      <c r="J658" s="114" t="str">
        <f t="shared" si="75"/>
        <v/>
      </c>
      <c r="BE658" s="95" t="str">
        <f>IFERROR(VLOOKUP(ROWS(BE$2:$BE658),$BG$2:$BI$1001,3,0),"")</f>
        <v/>
      </c>
      <c r="BF658" s="95" t="str">
        <f>IFERROR(VLOOKUP(ROWS(BF$2:$BF658),$BG$2:$BI$1001,2,0),"")</f>
        <v/>
      </c>
      <c r="BG658" s="95">
        <f>IF(ISNUMBER(SEARCH("نعم",BJ658)),MAX($BG$1:BG657)+1,0)</f>
        <v>0</v>
      </c>
      <c r="BH658" s="95" t="str">
        <f t="shared" si="80"/>
        <v/>
      </c>
      <c r="BI658" s="95" t="str">
        <f t="shared" si="81"/>
        <v/>
      </c>
      <c r="BJ658" s="95" t="str">
        <f>IF(COUNTIF( BH$2:BH658, BH658 )=1,"نعم","كلا")</f>
        <v>كلا</v>
      </c>
      <c r="BL658" s="91"/>
    </row>
    <row r="659" spans="2:64">
      <c r="B659" s="91" t="str">
        <f t="shared" si="76"/>
        <v/>
      </c>
      <c r="D659" s="91" t="str">
        <f t="shared" si="77"/>
        <v/>
      </c>
      <c r="F659" s="91" t="str">
        <f t="shared" si="78"/>
        <v/>
      </c>
      <c r="H659" s="91" t="str">
        <f t="shared" si="79"/>
        <v/>
      </c>
      <c r="I659" s="92"/>
      <c r="J659" s="114" t="str">
        <f t="shared" si="75"/>
        <v/>
      </c>
      <c r="BE659" s="95" t="str">
        <f>IFERROR(VLOOKUP(ROWS(BE$2:$BE659),$BG$2:$BI$1001,3,0),"")</f>
        <v/>
      </c>
      <c r="BF659" s="95" t="str">
        <f>IFERROR(VLOOKUP(ROWS(BF$2:$BF659),$BG$2:$BI$1001,2,0),"")</f>
        <v/>
      </c>
      <c r="BG659" s="95">
        <f>IF(ISNUMBER(SEARCH("نعم",BJ659)),MAX($BG$1:BG658)+1,0)</f>
        <v>0</v>
      </c>
      <c r="BH659" s="95" t="str">
        <f t="shared" si="80"/>
        <v/>
      </c>
      <c r="BI659" s="95" t="str">
        <f t="shared" si="81"/>
        <v/>
      </c>
      <c r="BJ659" s="95" t="str">
        <f>IF(COUNTIF( BH$2:BH659, BH659 )=1,"نعم","كلا")</f>
        <v>كلا</v>
      </c>
      <c r="BL659" s="91"/>
    </row>
    <row r="660" spans="2:64">
      <c r="B660" s="91" t="str">
        <f t="shared" si="76"/>
        <v/>
      </c>
      <c r="D660" s="91" t="str">
        <f t="shared" si="77"/>
        <v/>
      </c>
      <c r="F660" s="91" t="str">
        <f t="shared" si="78"/>
        <v/>
      </c>
      <c r="H660" s="91" t="str">
        <f t="shared" si="79"/>
        <v/>
      </c>
      <c r="I660" s="92"/>
      <c r="J660" s="114" t="str">
        <f t="shared" si="75"/>
        <v/>
      </c>
      <c r="BE660" s="95" t="str">
        <f>IFERROR(VLOOKUP(ROWS(BE$2:$BE660),$BG$2:$BI$1001,3,0),"")</f>
        <v/>
      </c>
      <c r="BF660" s="95" t="str">
        <f>IFERROR(VLOOKUP(ROWS(BF$2:$BF660),$BG$2:$BI$1001,2,0),"")</f>
        <v/>
      </c>
      <c r="BG660" s="95">
        <f>IF(ISNUMBER(SEARCH("نعم",BJ660)),MAX($BG$1:BG659)+1,0)</f>
        <v>0</v>
      </c>
      <c r="BH660" s="95" t="str">
        <f t="shared" si="80"/>
        <v/>
      </c>
      <c r="BI660" s="95" t="str">
        <f t="shared" si="81"/>
        <v/>
      </c>
      <c r="BJ660" s="95" t="str">
        <f>IF(COUNTIF( BH$2:BH660, BH660 )=1,"نعم","كلا")</f>
        <v>كلا</v>
      </c>
      <c r="BL660" s="91"/>
    </row>
    <row r="661" spans="2:64">
      <c r="B661" s="91" t="str">
        <f t="shared" si="76"/>
        <v/>
      </c>
      <c r="D661" s="91" t="str">
        <f t="shared" si="77"/>
        <v/>
      </c>
      <c r="F661" s="91" t="str">
        <f t="shared" si="78"/>
        <v/>
      </c>
      <c r="H661" s="91" t="str">
        <f t="shared" si="79"/>
        <v/>
      </c>
      <c r="I661" s="92"/>
      <c r="J661" s="114" t="str">
        <f t="shared" si="75"/>
        <v/>
      </c>
      <c r="BE661" s="95" t="str">
        <f>IFERROR(VLOOKUP(ROWS(BE$2:$BE661),$BG$2:$BI$1001,3,0),"")</f>
        <v/>
      </c>
      <c r="BF661" s="95" t="str">
        <f>IFERROR(VLOOKUP(ROWS(BF$2:$BF661),$BG$2:$BI$1001,2,0),"")</f>
        <v/>
      </c>
      <c r="BG661" s="95">
        <f>IF(ISNUMBER(SEARCH("نعم",BJ661)),MAX($BG$1:BG660)+1,0)</f>
        <v>0</v>
      </c>
      <c r="BH661" s="95" t="str">
        <f t="shared" si="80"/>
        <v/>
      </c>
      <c r="BI661" s="95" t="str">
        <f t="shared" si="81"/>
        <v/>
      </c>
      <c r="BJ661" s="95" t="str">
        <f>IF(COUNTIF( BH$2:BH661, BH661 )=1,"نعم","كلا")</f>
        <v>كلا</v>
      </c>
      <c r="BL661" s="91"/>
    </row>
    <row r="662" spans="2:64">
      <c r="B662" s="91" t="str">
        <f t="shared" si="76"/>
        <v/>
      </c>
      <c r="D662" s="91" t="str">
        <f t="shared" si="77"/>
        <v/>
      </c>
      <c r="F662" s="91" t="str">
        <f t="shared" si="78"/>
        <v/>
      </c>
      <c r="H662" s="91" t="str">
        <f t="shared" si="79"/>
        <v/>
      </c>
      <c r="I662" s="92"/>
      <c r="J662" s="114" t="str">
        <f t="shared" si="75"/>
        <v/>
      </c>
      <c r="BE662" s="95" t="str">
        <f>IFERROR(VLOOKUP(ROWS(BE$2:$BE662),$BG$2:$BI$1001,3,0),"")</f>
        <v/>
      </c>
      <c r="BF662" s="95" t="str">
        <f>IFERROR(VLOOKUP(ROWS(BF$2:$BF662),$BG$2:$BI$1001,2,0),"")</f>
        <v/>
      </c>
      <c r="BG662" s="95">
        <f>IF(ISNUMBER(SEARCH("نعم",BJ662)),MAX($BG$1:BG661)+1,0)</f>
        <v>0</v>
      </c>
      <c r="BH662" s="95" t="str">
        <f t="shared" si="80"/>
        <v/>
      </c>
      <c r="BI662" s="95" t="str">
        <f t="shared" si="81"/>
        <v/>
      </c>
      <c r="BJ662" s="95" t="str">
        <f>IF(COUNTIF( BH$2:BH662, BH662 )=1,"نعم","كلا")</f>
        <v>كلا</v>
      </c>
      <c r="BL662" s="91"/>
    </row>
    <row r="663" spans="2:64">
      <c r="B663" s="91" t="str">
        <f t="shared" si="76"/>
        <v/>
      </c>
      <c r="D663" s="91" t="str">
        <f t="shared" si="77"/>
        <v/>
      </c>
      <c r="F663" s="91" t="str">
        <f t="shared" si="78"/>
        <v/>
      </c>
      <c r="H663" s="91" t="str">
        <f t="shared" si="79"/>
        <v/>
      </c>
      <c r="I663" s="92"/>
      <c r="J663" s="114" t="str">
        <f t="shared" si="75"/>
        <v/>
      </c>
      <c r="BE663" s="95" t="str">
        <f>IFERROR(VLOOKUP(ROWS(BE$2:$BE663),$BG$2:$BI$1001,3,0),"")</f>
        <v/>
      </c>
      <c r="BF663" s="95" t="str">
        <f>IFERROR(VLOOKUP(ROWS(BF$2:$BF663),$BG$2:$BI$1001,2,0),"")</f>
        <v/>
      </c>
      <c r="BG663" s="95">
        <f>IF(ISNUMBER(SEARCH("نعم",BJ663)),MAX($BG$1:BG662)+1,0)</f>
        <v>0</v>
      </c>
      <c r="BH663" s="95" t="str">
        <f t="shared" si="80"/>
        <v/>
      </c>
      <c r="BI663" s="95" t="str">
        <f t="shared" si="81"/>
        <v/>
      </c>
      <c r="BJ663" s="95" t="str">
        <f>IF(COUNTIF( BH$2:BH663, BH663 )=1,"نعم","كلا")</f>
        <v>كلا</v>
      </c>
      <c r="BL663" s="91"/>
    </row>
    <row r="664" spans="2:64">
      <c r="B664" s="91" t="str">
        <f t="shared" si="76"/>
        <v/>
      </c>
      <c r="D664" s="91" t="str">
        <f t="shared" si="77"/>
        <v/>
      </c>
      <c r="F664" s="91" t="str">
        <f t="shared" si="78"/>
        <v/>
      </c>
      <c r="H664" s="91" t="str">
        <f t="shared" si="79"/>
        <v/>
      </c>
      <c r="I664" s="92"/>
      <c r="J664" s="114" t="str">
        <f t="shared" si="75"/>
        <v/>
      </c>
      <c r="BE664" s="95" t="str">
        <f>IFERROR(VLOOKUP(ROWS(BE$2:$BE664),$BG$2:$BI$1001,3,0),"")</f>
        <v/>
      </c>
      <c r="BF664" s="95" t="str">
        <f>IFERROR(VLOOKUP(ROWS(BF$2:$BF664),$BG$2:$BI$1001,2,0),"")</f>
        <v/>
      </c>
      <c r="BG664" s="95">
        <f>IF(ISNUMBER(SEARCH("نعم",BJ664)),MAX($BG$1:BG663)+1,0)</f>
        <v>0</v>
      </c>
      <c r="BH664" s="95" t="str">
        <f t="shared" si="80"/>
        <v/>
      </c>
      <c r="BI664" s="95" t="str">
        <f t="shared" si="81"/>
        <v/>
      </c>
      <c r="BJ664" s="95" t="str">
        <f>IF(COUNTIF( BH$2:BH664, BH664 )=1,"نعم","كلا")</f>
        <v>كلا</v>
      </c>
      <c r="BL664" s="91"/>
    </row>
    <row r="665" spans="2:64">
      <c r="B665" s="91" t="str">
        <f t="shared" si="76"/>
        <v/>
      </c>
      <c r="D665" s="91" t="str">
        <f t="shared" si="77"/>
        <v/>
      </c>
      <c r="F665" s="91" t="str">
        <f t="shared" si="78"/>
        <v/>
      </c>
      <c r="H665" s="91" t="str">
        <f t="shared" si="79"/>
        <v/>
      </c>
      <c r="I665" s="92"/>
      <c r="J665" s="114" t="str">
        <f t="shared" si="75"/>
        <v/>
      </c>
      <c r="BE665" s="95" t="str">
        <f>IFERROR(VLOOKUP(ROWS(BE$2:$BE665),$BG$2:$BI$1001,3,0),"")</f>
        <v/>
      </c>
      <c r="BF665" s="95" t="str">
        <f>IFERROR(VLOOKUP(ROWS(BF$2:$BF665),$BG$2:$BI$1001,2,0),"")</f>
        <v/>
      </c>
      <c r="BG665" s="95">
        <f>IF(ISNUMBER(SEARCH("نعم",BJ665)),MAX($BG$1:BG664)+1,0)</f>
        <v>0</v>
      </c>
      <c r="BH665" s="95" t="str">
        <f t="shared" si="80"/>
        <v/>
      </c>
      <c r="BI665" s="95" t="str">
        <f t="shared" si="81"/>
        <v/>
      </c>
      <c r="BJ665" s="95" t="str">
        <f>IF(COUNTIF( BH$2:BH665, BH665 )=1,"نعم","كلا")</f>
        <v>كلا</v>
      </c>
      <c r="BL665" s="91"/>
    </row>
    <row r="666" spans="2:64">
      <c r="B666" s="91" t="str">
        <f t="shared" si="76"/>
        <v/>
      </c>
      <c r="D666" s="91" t="str">
        <f t="shared" si="77"/>
        <v/>
      </c>
      <c r="F666" s="91" t="str">
        <f t="shared" si="78"/>
        <v/>
      </c>
      <c r="H666" s="91" t="str">
        <f t="shared" si="79"/>
        <v/>
      </c>
      <c r="I666" s="92"/>
      <c r="J666" s="114" t="str">
        <f t="shared" si="75"/>
        <v/>
      </c>
      <c r="BE666" s="95" t="str">
        <f>IFERROR(VLOOKUP(ROWS(BE$2:$BE666),$BG$2:$BI$1001,3,0),"")</f>
        <v/>
      </c>
      <c r="BF666" s="95" t="str">
        <f>IFERROR(VLOOKUP(ROWS(BF$2:$BF666),$BG$2:$BI$1001,2,0),"")</f>
        <v/>
      </c>
      <c r="BG666" s="95">
        <f>IF(ISNUMBER(SEARCH("نعم",BJ666)),MAX($BG$1:BG665)+1,0)</f>
        <v>0</v>
      </c>
      <c r="BH666" s="95" t="str">
        <f t="shared" si="80"/>
        <v/>
      </c>
      <c r="BI666" s="95" t="str">
        <f t="shared" si="81"/>
        <v/>
      </c>
      <c r="BJ666" s="95" t="str">
        <f>IF(COUNTIF( BH$2:BH666, BH666 )=1,"نعم","كلا")</f>
        <v>كلا</v>
      </c>
      <c r="BL666" s="91"/>
    </row>
    <row r="667" spans="2:64">
      <c r="B667" s="91" t="str">
        <f t="shared" si="76"/>
        <v/>
      </c>
      <c r="D667" s="91" t="str">
        <f t="shared" si="77"/>
        <v/>
      </c>
      <c r="F667" s="91" t="str">
        <f t="shared" si="78"/>
        <v/>
      </c>
      <c r="H667" s="91" t="str">
        <f t="shared" si="79"/>
        <v/>
      </c>
      <c r="I667" s="92"/>
      <c r="J667" s="114" t="str">
        <f t="shared" si="75"/>
        <v/>
      </c>
      <c r="BE667" s="95" t="str">
        <f>IFERROR(VLOOKUP(ROWS(BE$2:$BE667),$BG$2:$BI$1001,3,0),"")</f>
        <v/>
      </c>
      <c r="BF667" s="95" t="str">
        <f>IFERROR(VLOOKUP(ROWS(BF$2:$BF667),$BG$2:$BI$1001,2,0),"")</f>
        <v/>
      </c>
      <c r="BG667" s="95">
        <f>IF(ISNUMBER(SEARCH("نعم",BJ667)),MAX($BG$1:BG666)+1,0)</f>
        <v>0</v>
      </c>
      <c r="BH667" s="95" t="str">
        <f t="shared" si="80"/>
        <v/>
      </c>
      <c r="BI667" s="95" t="str">
        <f t="shared" si="81"/>
        <v/>
      </c>
      <c r="BJ667" s="95" t="str">
        <f>IF(COUNTIF( BH$2:BH667, BH667 )=1,"نعم","كلا")</f>
        <v>كلا</v>
      </c>
      <c r="BL667" s="91"/>
    </row>
    <row r="668" spans="2:64">
      <c r="B668" s="91" t="str">
        <f t="shared" si="76"/>
        <v/>
      </c>
      <c r="D668" s="91" t="str">
        <f t="shared" si="77"/>
        <v/>
      </c>
      <c r="F668" s="91" t="str">
        <f t="shared" si="78"/>
        <v/>
      </c>
      <c r="H668" s="91" t="str">
        <f t="shared" si="79"/>
        <v/>
      </c>
      <c r="I668" s="92"/>
      <c r="J668" s="114" t="str">
        <f t="shared" si="75"/>
        <v/>
      </c>
      <c r="BE668" s="95" t="str">
        <f>IFERROR(VLOOKUP(ROWS(BE$2:$BE668),$BG$2:$BI$1001,3,0),"")</f>
        <v/>
      </c>
      <c r="BF668" s="95" t="str">
        <f>IFERROR(VLOOKUP(ROWS(BF$2:$BF668),$BG$2:$BI$1001,2,0),"")</f>
        <v/>
      </c>
      <c r="BG668" s="95">
        <f>IF(ISNUMBER(SEARCH("نعم",BJ668)),MAX($BG$1:BG667)+1,0)</f>
        <v>0</v>
      </c>
      <c r="BH668" s="95" t="str">
        <f t="shared" si="80"/>
        <v/>
      </c>
      <c r="BI668" s="95" t="str">
        <f t="shared" si="81"/>
        <v/>
      </c>
      <c r="BJ668" s="95" t="str">
        <f>IF(COUNTIF( BH$2:BH668, BH668 )=1,"نعم","كلا")</f>
        <v>كلا</v>
      </c>
      <c r="BL668" s="91"/>
    </row>
    <row r="669" spans="2:64">
      <c r="B669" s="91" t="str">
        <f t="shared" si="76"/>
        <v/>
      </c>
      <c r="D669" s="91" t="str">
        <f t="shared" si="77"/>
        <v/>
      </c>
      <c r="F669" s="91" t="str">
        <f t="shared" si="78"/>
        <v/>
      </c>
      <c r="H669" s="91" t="str">
        <f t="shared" si="79"/>
        <v/>
      </c>
      <c r="I669" s="92"/>
      <c r="J669" s="114" t="str">
        <f t="shared" si="75"/>
        <v/>
      </c>
      <c r="BE669" s="95" t="str">
        <f>IFERROR(VLOOKUP(ROWS(BE$2:$BE669),$BG$2:$BI$1001,3,0),"")</f>
        <v/>
      </c>
      <c r="BF669" s="95" t="str">
        <f>IFERROR(VLOOKUP(ROWS(BF$2:$BF669),$BG$2:$BI$1001,2,0),"")</f>
        <v/>
      </c>
      <c r="BG669" s="95">
        <f>IF(ISNUMBER(SEARCH("نعم",BJ669)),MAX($BG$1:BG668)+1,0)</f>
        <v>0</v>
      </c>
      <c r="BH669" s="95" t="str">
        <f t="shared" si="80"/>
        <v/>
      </c>
      <c r="BI669" s="95" t="str">
        <f t="shared" si="81"/>
        <v/>
      </c>
      <c r="BJ669" s="95" t="str">
        <f>IF(COUNTIF( BH$2:BH669, BH669 )=1,"نعم","كلا")</f>
        <v>كلا</v>
      </c>
      <c r="BL669" s="91"/>
    </row>
    <row r="670" spans="2:64">
      <c r="B670" s="91" t="str">
        <f t="shared" si="76"/>
        <v/>
      </c>
      <c r="D670" s="91" t="str">
        <f t="shared" si="77"/>
        <v/>
      </c>
      <c r="F670" s="91" t="str">
        <f t="shared" si="78"/>
        <v/>
      </c>
      <c r="H670" s="91" t="str">
        <f t="shared" si="79"/>
        <v/>
      </c>
      <c r="I670" s="92"/>
      <c r="J670" s="114" t="str">
        <f t="shared" si="75"/>
        <v/>
      </c>
      <c r="BE670" s="95" t="str">
        <f>IFERROR(VLOOKUP(ROWS(BE$2:$BE670),$BG$2:$BI$1001,3,0),"")</f>
        <v/>
      </c>
      <c r="BF670" s="95" t="str">
        <f>IFERROR(VLOOKUP(ROWS(BF$2:$BF670),$BG$2:$BI$1001,2,0),"")</f>
        <v/>
      </c>
      <c r="BG670" s="95">
        <f>IF(ISNUMBER(SEARCH("نعم",BJ670)),MAX($BG$1:BG669)+1,0)</f>
        <v>0</v>
      </c>
      <c r="BH670" s="95" t="str">
        <f t="shared" si="80"/>
        <v/>
      </c>
      <c r="BI670" s="95" t="str">
        <f t="shared" si="81"/>
        <v/>
      </c>
      <c r="BJ670" s="95" t="str">
        <f>IF(COUNTIF( BH$2:BH670, BH670 )=1,"نعم","كلا")</f>
        <v>كلا</v>
      </c>
      <c r="BL670" s="91"/>
    </row>
    <row r="671" spans="2:64">
      <c r="B671" s="91" t="str">
        <f t="shared" si="76"/>
        <v/>
      </c>
      <c r="D671" s="91" t="str">
        <f t="shared" si="77"/>
        <v/>
      </c>
      <c r="F671" s="91" t="str">
        <f t="shared" si="78"/>
        <v/>
      </c>
      <c r="H671" s="91" t="str">
        <f t="shared" si="79"/>
        <v/>
      </c>
      <c r="I671" s="92"/>
      <c r="J671" s="114" t="str">
        <f t="shared" si="75"/>
        <v/>
      </c>
      <c r="BE671" s="95" t="str">
        <f>IFERROR(VLOOKUP(ROWS(BE$2:$BE671),$BG$2:$BI$1001,3,0),"")</f>
        <v/>
      </c>
      <c r="BF671" s="95" t="str">
        <f>IFERROR(VLOOKUP(ROWS(BF$2:$BF671),$BG$2:$BI$1001,2,0),"")</f>
        <v/>
      </c>
      <c r="BG671" s="95">
        <f>IF(ISNUMBER(SEARCH("نعم",BJ671)),MAX($BG$1:BG670)+1,0)</f>
        <v>0</v>
      </c>
      <c r="BH671" s="95" t="str">
        <f t="shared" si="80"/>
        <v/>
      </c>
      <c r="BI671" s="95" t="str">
        <f t="shared" si="81"/>
        <v/>
      </c>
      <c r="BJ671" s="95" t="str">
        <f>IF(COUNTIF( BH$2:BH671, BH671 )=1,"نعم","كلا")</f>
        <v>كلا</v>
      </c>
      <c r="BL671" s="91"/>
    </row>
    <row r="672" spans="2:64">
      <c r="B672" s="91" t="str">
        <f t="shared" si="76"/>
        <v/>
      </c>
      <c r="D672" s="91" t="str">
        <f t="shared" si="77"/>
        <v/>
      </c>
      <c r="F672" s="91" t="str">
        <f t="shared" si="78"/>
        <v/>
      </c>
      <c r="H672" s="91" t="str">
        <f t="shared" si="79"/>
        <v/>
      </c>
      <c r="I672" s="92"/>
      <c r="J672" s="114" t="str">
        <f t="shared" si="75"/>
        <v/>
      </c>
      <c r="BE672" s="95" t="str">
        <f>IFERROR(VLOOKUP(ROWS(BE$2:$BE672),$BG$2:$BI$1001,3,0),"")</f>
        <v/>
      </c>
      <c r="BF672" s="95" t="str">
        <f>IFERROR(VLOOKUP(ROWS(BF$2:$BF672),$BG$2:$BI$1001,2,0),"")</f>
        <v/>
      </c>
      <c r="BG672" s="95">
        <f>IF(ISNUMBER(SEARCH("نعم",BJ672)),MAX($BG$1:BG671)+1,0)</f>
        <v>0</v>
      </c>
      <c r="BH672" s="95" t="str">
        <f t="shared" si="80"/>
        <v/>
      </c>
      <c r="BI672" s="95" t="str">
        <f t="shared" si="81"/>
        <v/>
      </c>
      <c r="BJ672" s="95" t="str">
        <f>IF(COUNTIF( BH$2:BH672, BH672 )=1,"نعم","كلا")</f>
        <v>كلا</v>
      </c>
      <c r="BL672" s="91"/>
    </row>
    <row r="673" spans="2:64">
      <c r="B673" s="91" t="str">
        <f t="shared" si="76"/>
        <v/>
      </c>
      <c r="D673" s="91" t="str">
        <f t="shared" si="77"/>
        <v/>
      </c>
      <c r="F673" s="91" t="str">
        <f t="shared" si="78"/>
        <v/>
      </c>
      <c r="H673" s="91" t="str">
        <f t="shared" si="79"/>
        <v/>
      </c>
      <c r="I673" s="92"/>
      <c r="J673" s="114" t="str">
        <f t="shared" si="75"/>
        <v/>
      </c>
      <c r="BE673" s="95" t="str">
        <f>IFERROR(VLOOKUP(ROWS(BE$2:$BE673),$BG$2:$BI$1001,3,0),"")</f>
        <v/>
      </c>
      <c r="BF673" s="95" t="str">
        <f>IFERROR(VLOOKUP(ROWS(BF$2:$BF673),$BG$2:$BI$1001,2,0),"")</f>
        <v/>
      </c>
      <c r="BG673" s="95">
        <f>IF(ISNUMBER(SEARCH("نعم",BJ673)),MAX($BG$1:BG672)+1,0)</f>
        <v>0</v>
      </c>
      <c r="BH673" s="95" t="str">
        <f t="shared" si="80"/>
        <v/>
      </c>
      <c r="BI673" s="95" t="str">
        <f t="shared" si="81"/>
        <v/>
      </c>
      <c r="BJ673" s="95" t="str">
        <f>IF(COUNTIF( BH$2:BH673, BH673 )=1,"نعم","كلا")</f>
        <v>كلا</v>
      </c>
      <c r="BL673" s="91"/>
    </row>
    <row r="674" spans="2:64">
      <c r="B674" s="91" t="str">
        <f t="shared" si="76"/>
        <v/>
      </c>
      <c r="D674" s="91" t="str">
        <f t="shared" si="77"/>
        <v/>
      </c>
      <c r="F674" s="91" t="str">
        <f t="shared" si="78"/>
        <v/>
      </c>
      <c r="H674" s="91" t="str">
        <f t="shared" si="79"/>
        <v/>
      </c>
      <c r="I674" s="92"/>
      <c r="J674" s="114" t="str">
        <f t="shared" si="75"/>
        <v/>
      </c>
      <c r="BE674" s="95" t="str">
        <f>IFERROR(VLOOKUP(ROWS(BE$2:$BE674),$BG$2:$BI$1001,3,0),"")</f>
        <v/>
      </c>
      <c r="BF674" s="95" t="str">
        <f>IFERROR(VLOOKUP(ROWS(BF$2:$BF674),$BG$2:$BI$1001,2,0),"")</f>
        <v/>
      </c>
      <c r="BG674" s="95">
        <f>IF(ISNUMBER(SEARCH("نعم",BJ674)),MAX($BG$1:BG673)+1,0)</f>
        <v>0</v>
      </c>
      <c r="BH674" s="95" t="str">
        <f t="shared" si="80"/>
        <v/>
      </c>
      <c r="BI674" s="95" t="str">
        <f t="shared" si="81"/>
        <v/>
      </c>
      <c r="BJ674" s="95" t="str">
        <f>IF(COUNTIF( BH$2:BH674, BH674 )=1,"نعم","كلا")</f>
        <v>كلا</v>
      </c>
      <c r="BL674" s="91"/>
    </row>
    <row r="675" spans="2:64">
      <c r="B675" s="91" t="str">
        <f t="shared" si="76"/>
        <v/>
      </c>
      <c r="D675" s="91" t="str">
        <f t="shared" si="77"/>
        <v/>
      </c>
      <c r="F675" s="91" t="str">
        <f t="shared" si="78"/>
        <v/>
      </c>
      <c r="H675" s="91" t="str">
        <f t="shared" si="79"/>
        <v/>
      </c>
      <c r="I675" s="92"/>
      <c r="J675" s="114" t="str">
        <f t="shared" si="75"/>
        <v/>
      </c>
      <c r="BE675" s="95" t="str">
        <f>IFERROR(VLOOKUP(ROWS(BE$2:$BE675),$BG$2:$BI$1001,3,0),"")</f>
        <v/>
      </c>
      <c r="BF675" s="95" t="str">
        <f>IFERROR(VLOOKUP(ROWS(BF$2:$BF675),$BG$2:$BI$1001,2,0),"")</f>
        <v/>
      </c>
      <c r="BG675" s="95">
        <f>IF(ISNUMBER(SEARCH("نعم",BJ675)),MAX($BG$1:BG674)+1,0)</f>
        <v>0</v>
      </c>
      <c r="BH675" s="95" t="str">
        <f t="shared" si="80"/>
        <v/>
      </c>
      <c r="BI675" s="95" t="str">
        <f t="shared" si="81"/>
        <v/>
      </c>
      <c r="BJ675" s="95" t="str">
        <f>IF(COUNTIF( BH$2:BH675, BH675 )=1,"نعم","كلا")</f>
        <v>كلا</v>
      </c>
      <c r="BL675" s="91"/>
    </row>
    <row r="676" spans="2:64">
      <c r="B676" s="91" t="str">
        <f t="shared" si="76"/>
        <v/>
      </c>
      <c r="D676" s="91" t="str">
        <f t="shared" si="77"/>
        <v/>
      </c>
      <c r="F676" s="91" t="str">
        <f t="shared" si="78"/>
        <v/>
      </c>
      <c r="H676" s="91" t="str">
        <f t="shared" si="79"/>
        <v/>
      </c>
      <c r="I676" s="92"/>
      <c r="J676" s="114" t="str">
        <f t="shared" si="75"/>
        <v/>
      </c>
      <c r="BE676" s="95" t="str">
        <f>IFERROR(VLOOKUP(ROWS(BE$2:$BE676),$BG$2:$BI$1001,3,0),"")</f>
        <v/>
      </c>
      <c r="BF676" s="95" t="str">
        <f>IFERROR(VLOOKUP(ROWS(BF$2:$BF676),$BG$2:$BI$1001,2,0),"")</f>
        <v/>
      </c>
      <c r="BG676" s="95">
        <f>IF(ISNUMBER(SEARCH("نعم",BJ676)),MAX($BG$1:BG675)+1,0)</f>
        <v>0</v>
      </c>
      <c r="BH676" s="95" t="str">
        <f t="shared" si="80"/>
        <v/>
      </c>
      <c r="BI676" s="95" t="str">
        <f t="shared" si="81"/>
        <v/>
      </c>
      <c r="BJ676" s="95" t="str">
        <f>IF(COUNTIF( BH$2:BH676, BH676 )=1,"نعم","كلا")</f>
        <v>كلا</v>
      </c>
      <c r="BL676" s="91"/>
    </row>
    <row r="677" spans="2:64">
      <c r="B677" s="91" t="str">
        <f t="shared" si="76"/>
        <v/>
      </c>
      <c r="D677" s="91" t="str">
        <f t="shared" si="77"/>
        <v/>
      </c>
      <c r="F677" s="91" t="str">
        <f t="shared" si="78"/>
        <v/>
      </c>
      <c r="H677" s="91" t="str">
        <f t="shared" si="79"/>
        <v/>
      </c>
      <c r="I677" s="92"/>
      <c r="J677" s="114" t="str">
        <f t="shared" si="75"/>
        <v/>
      </c>
      <c r="BE677" s="95" t="str">
        <f>IFERROR(VLOOKUP(ROWS(BE$2:$BE677),$BG$2:$BI$1001,3,0),"")</f>
        <v/>
      </c>
      <c r="BF677" s="95" t="str">
        <f>IFERROR(VLOOKUP(ROWS(BF$2:$BF677),$BG$2:$BI$1001,2,0),"")</f>
        <v/>
      </c>
      <c r="BG677" s="95">
        <f>IF(ISNUMBER(SEARCH("نعم",BJ677)),MAX($BG$1:BG676)+1,0)</f>
        <v>0</v>
      </c>
      <c r="BH677" s="95" t="str">
        <f t="shared" si="80"/>
        <v/>
      </c>
      <c r="BI677" s="95" t="str">
        <f t="shared" si="81"/>
        <v/>
      </c>
      <c r="BJ677" s="95" t="str">
        <f>IF(COUNTIF( BH$2:BH677, BH677 )=1,"نعم","كلا")</f>
        <v>كلا</v>
      </c>
      <c r="BL677" s="91"/>
    </row>
    <row r="678" spans="2:64">
      <c r="B678" s="91" t="str">
        <f t="shared" si="76"/>
        <v/>
      </c>
      <c r="D678" s="91" t="str">
        <f t="shared" si="77"/>
        <v/>
      </c>
      <c r="F678" s="91" t="str">
        <f t="shared" si="78"/>
        <v/>
      </c>
      <c r="H678" s="91" t="str">
        <f t="shared" si="79"/>
        <v/>
      </c>
      <c r="I678" s="92"/>
      <c r="J678" s="114" t="str">
        <f t="shared" si="75"/>
        <v/>
      </c>
      <c r="BE678" s="95" t="str">
        <f>IFERROR(VLOOKUP(ROWS(BE$2:$BE678),$BG$2:$BI$1001,3,0),"")</f>
        <v/>
      </c>
      <c r="BF678" s="95" t="str">
        <f>IFERROR(VLOOKUP(ROWS(BF$2:$BF678),$BG$2:$BI$1001,2,0),"")</f>
        <v/>
      </c>
      <c r="BG678" s="95">
        <f>IF(ISNUMBER(SEARCH("نعم",BJ678)),MAX($BG$1:BG677)+1,0)</f>
        <v>0</v>
      </c>
      <c r="BH678" s="95" t="str">
        <f t="shared" si="80"/>
        <v/>
      </c>
      <c r="BI678" s="95" t="str">
        <f t="shared" si="81"/>
        <v/>
      </c>
      <c r="BJ678" s="95" t="str">
        <f>IF(COUNTIF( BH$2:BH678, BH678 )=1,"نعم","كلا")</f>
        <v>كلا</v>
      </c>
      <c r="BL678" s="91"/>
    </row>
    <row r="679" spans="2:64">
      <c r="B679" s="91" t="str">
        <f t="shared" si="76"/>
        <v/>
      </c>
      <c r="D679" s="91" t="str">
        <f t="shared" si="77"/>
        <v/>
      </c>
      <c r="F679" s="91" t="str">
        <f t="shared" si="78"/>
        <v/>
      </c>
      <c r="H679" s="91" t="str">
        <f t="shared" si="79"/>
        <v/>
      </c>
      <c r="I679" s="92"/>
      <c r="J679" s="114" t="str">
        <f t="shared" si="75"/>
        <v/>
      </c>
      <c r="BE679" s="95" t="str">
        <f>IFERROR(VLOOKUP(ROWS(BE$2:$BE679),$BG$2:$BI$1001,3,0),"")</f>
        <v/>
      </c>
      <c r="BF679" s="95" t="str">
        <f>IFERROR(VLOOKUP(ROWS(BF$2:$BF679),$BG$2:$BI$1001,2,0),"")</f>
        <v/>
      </c>
      <c r="BG679" s="95">
        <f>IF(ISNUMBER(SEARCH("نعم",BJ679)),MAX($BG$1:BG678)+1,0)</f>
        <v>0</v>
      </c>
      <c r="BH679" s="95" t="str">
        <f t="shared" si="80"/>
        <v/>
      </c>
      <c r="BI679" s="95" t="str">
        <f t="shared" si="81"/>
        <v/>
      </c>
      <c r="BJ679" s="95" t="str">
        <f>IF(COUNTIF( BH$2:BH679, BH679 )=1,"نعم","كلا")</f>
        <v>كلا</v>
      </c>
      <c r="BL679" s="91"/>
    </row>
    <row r="680" spans="2:64">
      <c r="B680" s="91" t="str">
        <f t="shared" si="76"/>
        <v/>
      </c>
      <c r="D680" s="91" t="str">
        <f t="shared" si="77"/>
        <v/>
      </c>
      <c r="F680" s="91" t="str">
        <f t="shared" si="78"/>
        <v/>
      </c>
      <c r="H680" s="91" t="str">
        <f t="shared" si="79"/>
        <v/>
      </c>
      <c r="I680" s="92"/>
      <c r="J680" s="114" t="str">
        <f t="shared" si="75"/>
        <v/>
      </c>
      <c r="BE680" s="95" t="str">
        <f>IFERROR(VLOOKUP(ROWS(BE$2:$BE680),$BG$2:$BI$1001,3,0),"")</f>
        <v/>
      </c>
      <c r="BF680" s="95" t="str">
        <f>IFERROR(VLOOKUP(ROWS(BF$2:$BF680),$BG$2:$BI$1001,2,0),"")</f>
        <v/>
      </c>
      <c r="BG680" s="95">
        <f>IF(ISNUMBER(SEARCH("نعم",BJ680)),MAX($BG$1:BG679)+1,0)</f>
        <v>0</v>
      </c>
      <c r="BH680" s="95" t="str">
        <f t="shared" si="80"/>
        <v/>
      </c>
      <c r="BI680" s="95" t="str">
        <f t="shared" si="81"/>
        <v/>
      </c>
      <c r="BJ680" s="95" t="str">
        <f>IF(COUNTIF( BH$2:BH680, BH680 )=1,"نعم","كلا")</f>
        <v>كلا</v>
      </c>
      <c r="BL680" s="91"/>
    </row>
    <row r="681" spans="2:64">
      <c r="B681" s="91" t="str">
        <f t="shared" si="76"/>
        <v/>
      </c>
      <c r="D681" s="91" t="str">
        <f t="shared" si="77"/>
        <v/>
      </c>
      <c r="F681" s="91" t="str">
        <f t="shared" si="78"/>
        <v/>
      </c>
      <c r="H681" s="91" t="str">
        <f t="shared" si="79"/>
        <v/>
      </c>
      <c r="I681" s="92"/>
      <c r="J681" s="114" t="str">
        <f t="shared" si="75"/>
        <v/>
      </c>
      <c r="BE681" s="95" t="str">
        <f>IFERROR(VLOOKUP(ROWS(BE$2:$BE681),$BG$2:$BI$1001,3,0),"")</f>
        <v/>
      </c>
      <c r="BF681" s="95" t="str">
        <f>IFERROR(VLOOKUP(ROWS(BF$2:$BF681),$BG$2:$BI$1001,2,0),"")</f>
        <v/>
      </c>
      <c r="BG681" s="95">
        <f>IF(ISNUMBER(SEARCH("نعم",BJ681)),MAX($BG$1:BG680)+1,0)</f>
        <v>0</v>
      </c>
      <c r="BH681" s="95" t="str">
        <f t="shared" si="80"/>
        <v/>
      </c>
      <c r="BI681" s="95" t="str">
        <f t="shared" si="81"/>
        <v/>
      </c>
      <c r="BJ681" s="95" t="str">
        <f>IF(COUNTIF( BH$2:BH681, BH681 )=1,"نعم","كلا")</f>
        <v>كلا</v>
      </c>
      <c r="BL681" s="91"/>
    </row>
    <row r="682" spans="2:64">
      <c r="B682" s="91" t="str">
        <f t="shared" si="76"/>
        <v/>
      </c>
      <c r="D682" s="91" t="str">
        <f t="shared" si="77"/>
        <v/>
      </c>
      <c r="F682" s="91" t="str">
        <f t="shared" si="78"/>
        <v/>
      </c>
      <c r="H682" s="91" t="str">
        <f t="shared" si="79"/>
        <v/>
      </c>
      <c r="I682" s="92"/>
      <c r="J682" s="114" t="str">
        <f t="shared" si="75"/>
        <v/>
      </c>
      <c r="BE682" s="95" t="str">
        <f>IFERROR(VLOOKUP(ROWS(BE$2:$BE682),$BG$2:$BI$1001,3,0),"")</f>
        <v/>
      </c>
      <c r="BF682" s="95" t="str">
        <f>IFERROR(VLOOKUP(ROWS(BF$2:$BF682),$BG$2:$BI$1001,2,0),"")</f>
        <v/>
      </c>
      <c r="BG682" s="95">
        <f>IF(ISNUMBER(SEARCH("نعم",BJ682)),MAX($BG$1:BG681)+1,0)</f>
        <v>0</v>
      </c>
      <c r="BH682" s="95" t="str">
        <f t="shared" si="80"/>
        <v/>
      </c>
      <c r="BI682" s="95" t="str">
        <f t="shared" si="81"/>
        <v/>
      </c>
      <c r="BJ682" s="95" t="str">
        <f>IF(COUNTIF( BH$2:BH682, BH682 )=1,"نعم","كلا")</f>
        <v>كلا</v>
      </c>
      <c r="BL682" s="91"/>
    </row>
    <row r="683" spans="2:64">
      <c r="B683" s="91" t="str">
        <f t="shared" si="76"/>
        <v/>
      </c>
      <c r="D683" s="91" t="str">
        <f t="shared" si="77"/>
        <v/>
      </c>
      <c r="F683" s="91" t="str">
        <f t="shared" si="78"/>
        <v/>
      </c>
      <c r="H683" s="91" t="str">
        <f t="shared" si="79"/>
        <v/>
      </c>
      <c r="I683" s="92"/>
      <c r="J683" s="114" t="str">
        <f t="shared" si="75"/>
        <v/>
      </c>
      <c r="BE683" s="95" t="str">
        <f>IFERROR(VLOOKUP(ROWS(BE$2:$BE683),$BG$2:$BI$1001,3,0),"")</f>
        <v/>
      </c>
      <c r="BF683" s="95" t="str">
        <f>IFERROR(VLOOKUP(ROWS(BF$2:$BF683),$BG$2:$BI$1001,2,0),"")</f>
        <v/>
      </c>
      <c r="BG683" s="95">
        <f>IF(ISNUMBER(SEARCH("نعم",BJ683)),MAX($BG$1:BG682)+1,0)</f>
        <v>0</v>
      </c>
      <c r="BH683" s="95" t="str">
        <f t="shared" si="80"/>
        <v/>
      </c>
      <c r="BI683" s="95" t="str">
        <f t="shared" si="81"/>
        <v/>
      </c>
      <c r="BJ683" s="95" t="str">
        <f>IF(COUNTIF( BH$2:BH683, BH683 )=1,"نعم","كلا")</f>
        <v>كلا</v>
      </c>
      <c r="BL683" s="91"/>
    </row>
    <row r="684" spans="2:64">
      <c r="B684" s="91" t="str">
        <f t="shared" si="76"/>
        <v/>
      </c>
      <c r="D684" s="91" t="str">
        <f t="shared" si="77"/>
        <v/>
      </c>
      <c r="F684" s="91" t="str">
        <f t="shared" si="78"/>
        <v/>
      </c>
      <c r="H684" s="91" t="str">
        <f t="shared" si="79"/>
        <v/>
      </c>
      <c r="I684" s="92"/>
      <c r="J684" s="114" t="str">
        <f t="shared" si="75"/>
        <v/>
      </c>
      <c r="BE684" s="95" t="str">
        <f>IFERROR(VLOOKUP(ROWS(BE$2:$BE684),$BG$2:$BI$1001,3,0),"")</f>
        <v/>
      </c>
      <c r="BF684" s="95" t="str">
        <f>IFERROR(VLOOKUP(ROWS(BF$2:$BF684),$BG$2:$BI$1001,2,0),"")</f>
        <v/>
      </c>
      <c r="BG684" s="95">
        <f>IF(ISNUMBER(SEARCH("نعم",BJ684)),MAX($BG$1:BG683)+1,0)</f>
        <v>0</v>
      </c>
      <c r="BH684" s="95" t="str">
        <f t="shared" si="80"/>
        <v/>
      </c>
      <c r="BI684" s="95" t="str">
        <f t="shared" si="81"/>
        <v/>
      </c>
      <c r="BJ684" s="95" t="str">
        <f>IF(COUNTIF( BH$2:BH684, BH684 )=1,"نعم","كلا")</f>
        <v>كلا</v>
      </c>
      <c r="BL684" s="91"/>
    </row>
    <row r="685" spans="2:64">
      <c r="B685" s="91" t="str">
        <f t="shared" si="76"/>
        <v/>
      </c>
      <c r="D685" s="91" t="str">
        <f t="shared" si="77"/>
        <v/>
      </c>
      <c r="F685" s="91" t="str">
        <f t="shared" si="78"/>
        <v/>
      </c>
      <c r="H685" s="91" t="str">
        <f t="shared" si="79"/>
        <v/>
      </c>
      <c r="I685" s="92"/>
      <c r="J685" s="114" t="str">
        <f t="shared" si="75"/>
        <v/>
      </c>
      <c r="BE685" s="95" t="str">
        <f>IFERROR(VLOOKUP(ROWS(BE$2:$BE685),$BG$2:$BI$1001,3,0),"")</f>
        <v/>
      </c>
      <c r="BF685" s="95" t="str">
        <f>IFERROR(VLOOKUP(ROWS(BF$2:$BF685),$BG$2:$BI$1001,2,0),"")</f>
        <v/>
      </c>
      <c r="BG685" s="95">
        <f>IF(ISNUMBER(SEARCH("نعم",BJ685)),MAX($BG$1:BG684)+1,0)</f>
        <v>0</v>
      </c>
      <c r="BH685" s="95" t="str">
        <f t="shared" si="80"/>
        <v/>
      </c>
      <c r="BI685" s="95" t="str">
        <f t="shared" si="81"/>
        <v/>
      </c>
      <c r="BJ685" s="95" t="str">
        <f>IF(COUNTIF( BH$2:BH685, BH685 )=1,"نعم","كلا")</f>
        <v>كلا</v>
      </c>
      <c r="BL685" s="91"/>
    </row>
    <row r="686" spans="2:64">
      <c r="B686" s="91" t="str">
        <f t="shared" si="76"/>
        <v/>
      </c>
      <c r="D686" s="91" t="str">
        <f t="shared" si="77"/>
        <v/>
      </c>
      <c r="F686" s="91" t="str">
        <f t="shared" si="78"/>
        <v/>
      </c>
      <c r="H686" s="91" t="str">
        <f t="shared" si="79"/>
        <v/>
      </c>
      <c r="I686" s="92"/>
      <c r="J686" s="114" t="str">
        <f t="shared" si="75"/>
        <v/>
      </c>
      <c r="BE686" s="95" t="str">
        <f>IFERROR(VLOOKUP(ROWS(BE$2:$BE686),$BG$2:$BI$1001,3,0),"")</f>
        <v/>
      </c>
      <c r="BF686" s="95" t="str">
        <f>IFERROR(VLOOKUP(ROWS(BF$2:$BF686),$BG$2:$BI$1001,2,0),"")</f>
        <v/>
      </c>
      <c r="BG686" s="95">
        <f>IF(ISNUMBER(SEARCH("نعم",BJ686)),MAX($BG$1:BG685)+1,0)</f>
        <v>0</v>
      </c>
      <c r="BH686" s="95" t="str">
        <f t="shared" si="80"/>
        <v/>
      </c>
      <c r="BI686" s="95" t="str">
        <f t="shared" si="81"/>
        <v/>
      </c>
      <c r="BJ686" s="95" t="str">
        <f>IF(COUNTIF( BH$2:BH686, BH686 )=1,"نعم","كلا")</f>
        <v>كلا</v>
      </c>
      <c r="BL686" s="91"/>
    </row>
    <row r="687" spans="2:64">
      <c r="B687" s="91" t="str">
        <f t="shared" si="76"/>
        <v/>
      </c>
      <c r="D687" s="91" t="str">
        <f t="shared" si="77"/>
        <v/>
      </c>
      <c r="F687" s="91" t="str">
        <f t="shared" si="78"/>
        <v/>
      </c>
      <c r="H687" s="91" t="str">
        <f t="shared" si="79"/>
        <v/>
      </c>
      <c r="I687" s="92"/>
      <c r="J687" s="114" t="str">
        <f t="shared" si="75"/>
        <v/>
      </c>
      <c r="BE687" s="95" t="str">
        <f>IFERROR(VLOOKUP(ROWS(BE$2:$BE687),$BG$2:$BI$1001,3,0),"")</f>
        <v/>
      </c>
      <c r="BF687" s="95" t="str">
        <f>IFERROR(VLOOKUP(ROWS(BF$2:$BF687),$BG$2:$BI$1001,2,0),"")</f>
        <v/>
      </c>
      <c r="BG687" s="95">
        <f>IF(ISNUMBER(SEARCH("نعم",BJ687)),MAX($BG$1:BG686)+1,0)</f>
        <v>0</v>
      </c>
      <c r="BH687" s="95" t="str">
        <f t="shared" si="80"/>
        <v/>
      </c>
      <c r="BI687" s="95" t="str">
        <f t="shared" si="81"/>
        <v/>
      </c>
      <c r="BJ687" s="95" t="str">
        <f>IF(COUNTIF( BH$2:BH687, BH687 )=1,"نعم","كلا")</f>
        <v>كلا</v>
      </c>
      <c r="BL687" s="91"/>
    </row>
    <row r="688" spans="2:64">
      <c r="B688" s="91" t="str">
        <f t="shared" si="76"/>
        <v/>
      </c>
      <c r="D688" s="91" t="str">
        <f t="shared" si="77"/>
        <v/>
      </c>
      <c r="F688" s="91" t="str">
        <f t="shared" si="78"/>
        <v/>
      </c>
      <c r="H688" s="91" t="str">
        <f t="shared" si="79"/>
        <v/>
      </c>
      <c r="I688" s="92"/>
      <c r="J688" s="114" t="str">
        <f t="shared" si="75"/>
        <v/>
      </c>
      <c r="BE688" s="95" t="str">
        <f>IFERROR(VLOOKUP(ROWS(BE$2:$BE688),$BG$2:$BI$1001,3,0),"")</f>
        <v/>
      </c>
      <c r="BF688" s="95" t="str">
        <f>IFERROR(VLOOKUP(ROWS(BF$2:$BF688),$BG$2:$BI$1001,2,0),"")</f>
        <v/>
      </c>
      <c r="BG688" s="95">
        <f>IF(ISNUMBER(SEARCH("نعم",BJ688)),MAX($BG$1:BG687)+1,0)</f>
        <v>0</v>
      </c>
      <c r="BH688" s="95" t="str">
        <f t="shared" si="80"/>
        <v/>
      </c>
      <c r="BI688" s="95" t="str">
        <f t="shared" si="81"/>
        <v/>
      </c>
      <c r="BJ688" s="95" t="str">
        <f>IF(COUNTIF( BH$2:BH688, BH688 )=1,"نعم","كلا")</f>
        <v>كلا</v>
      </c>
      <c r="BL688" s="91"/>
    </row>
    <row r="689" spans="2:64">
      <c r="B689" s="91" t="str">
        <f t="shared" si="76"/>
        <v/>
      </c>
      <c r="D689" s="91" t="str">
        <f t="shared" si="77"/>
        <v/>
      </c>
      <c r="F689" s="91" t="str">
        <f t="shared" si="78"/>
        <v/>
      </c>
      <c r="H689" s="91" t="str">
        <f t="shared" si="79"/>
        <v/>
      </c>
      <c r="I689" s="92"/>
      <c r="J689" s="114" t="str">
        <f t="shared" si="75"/>
        <v/>
      </c>
      <c r="BE689" s="95" t="str">
        <f>IFERROR(VLOOKUP(ROWS(BE$2:$BE689),$BG$2:$BI$1001,3,0),"")</f>
        <v/>
      </c>
      <c r="BF689" s="95" t="str">
        <f>IFERROR(VLOOKUP(ROWS(BF$2:$BF689),$BG$2:$BI$1001,2,0),"")</f>
        <v/>
      </c>
      <c r="BG689" s="95">
        <f>IF(ISNUMBER(SEARCH("نعم",BJ689)),MAX($BG$1:BG688)+1,0)</f>
        <v>0</v>
      </c>
      <c r="BH689" s="95" t="str">
        <f t="shared" si="80"/>
        <v/>
      </c>
      <c r="BI689" s="95" t="str">
        <f t="shared" si="81"/>
        <v/>
      </c>
      <c r="BJ689" s="95" t="str">
        <f>IF(COUNTIF( BH$2:BH689, BH689 )=1,"نعم","كلا")</f>
        <v>كلا</v>
      </c>
      <c r="BL689" s="91"/>
    </row>
    <row r="690" spans="2:64">
      <c r="B690" s="91" t="str">
        <f t="shared" si="76"/>
        <v/>
      </c>
      <c r="D690" s="91" t="str">
        <f t="shared" si="77"/>
        <v/>
      </c>
      <c r="F690" s="91" t="str">
        <f t="shared" si="78"/>
        <v/>
      </c>
      <c r="H690" s="91" t="str">
        <f t="shared" si="79"/>
        <v/>
      </c>
      <c r="I690" s="92"/>
      <c r="J690" s="114" t="str">
        <f t="shared" si="75"/>
        <v/>
      </c>
      <c r="BE690" s="95" t="str">
        <f>IFERROR(VLOOKUP(ROWS(BE$2:$BE690),$BG$2:$BI$1001,3,0),"")</f>
        <v/>
      </c>
      <c r="BF690" s="95" t="str">
        <f>IFERROR(VLOOKUP(ROWS(BF$2:$BF690),$BG$2:$BI$1001,2,0),"")</f>
        <v/>
      </c>
      <c r="BG690" s="95">
        <f>IF(ISNUMBER(SEARCH("نعم",BJ690)),MAX($BG$1:BG689)+1,0)</f>
        <v>0</v>
      </c>
      <c r="BH690" s="95" t="str">
        <f t="shared" si="80"/>
        <v/>
      </c>
      <c r="BI690" s="95" t="str">
        <f t="shared" si="81"/>
        <v/>
      </c>
      <c r="BJ690" s="95" t="str">
        <f>IF(COUNTIF( BH$2:BH690, BH690 )=1,"نعم","كلا")</f>
        <v>كلا</v>
      </c>
      <c r="BL690" s="91"/>
    </row>
    <row r="691" spans="2:64">
      <c r="B691" s="91" t="str">
        <f t="shared" si="76"/>
        <v/>
      </c>
      <c r="D691" s="91" t="str">
        <f t="shared" si="77"/>
        <v/>
      </c>
      <c r="F691" s="91" t="str">
        <f t="shared" si="78"/>
        <v/>
      </c>
      <c r="H691" s="91" t="str">
        <f t="shared" si="79"/>
        <v/>
      </c>
      <c r="I691" s="92"/>
      <c r="J691" s="114" t="str">
        <f t="shared" si="75"/>
        <v/>
      </c>
      <c r="BE691" s="95" t="str">
        <f>IFERROR(VLOOKUP(ROWS(BE$2:$BE691),$BG$2:$BI$1001,3,0),"")</f>
        <v/>
      </c>
      <c r="BF691" s="95" t="str">
        <f>IFERROR(VLOOKUP(ROWS(BF$2:$BF691),$BG$2:$BI$1001,2,0),"")</f>
        <v/>
      </c>
      <c r="BG691" s="95">
        <f>IF(ISNUMBER(SEARCH("نعم",BJ691)),MAX($BG$1:BG690)+1,0)</f>
        <v>0</v>
      </c>
      <c r="BH691" s="95" t="str">
        <f t="shared" si="80"/>
        <v/>
      </c>
      <c r="BI691" s="95" t="str">
        <f t="shared" si="81"/>
        <v/>
      </c>
      <c r="BJ691" s="95" t="str">
        <f>IF(COUNTIF( BH$2:BH691, BH691 )=1,"نعم","كلا")</f>
        <v>كلا</v>
      </c>
      <c r="BL691" s="91"/>
    </row>
    <row r="692" spans="2:64">
      <c r="B692" s="91" t="str">
        <f t="shared" si="76"/>
        <v/>
      </c>
      <c r="D692" s="91" t="str">
        <f t="shared" si="77"/>
        <v/>
      </c>
      <c r="F692" s="91" t="str">
        <f t="shared" si="78"/>
        <v/>
      </c>
      <c r="H692" s="91" t="str">
        <f t="shared" si="79"/>
        <v/>
      </c>
      <c r="I692" s="92"/>
      <c r="J692" s="114" t="str">
        <f t="shared" si="75"/>
        <v/>
      </c>
      <c r="BE692" s="95" t="str">
        <f>IFERROR(VLOOKUP(ROWS(BE$2:$BE692),$BG$2:$BI$1001,3,0),"")</f>
        <v/>
      </c>
      <c r="BF692" s="95" t="str">
        <f>IFERROR(VLOOKUP(ROWS(BF$2:$BF692),$BG$2:$BI$1001,2,0),"")</f>
        <v/>
      </c>
      <c r="BG692" s="95">
        <f>IF(ISNUMBER(SEARCH("نعم",BJ692)),MAX($BG$1:BG691)+1,0)</f>
        <v>0</v>
      </c>
      <c r="BH692" s="95" t="str">
        <f t="shared" si="80"/>
        <v/>
      </c>
      <c r="BI692" s="95" t="str">
        <f t="shared" si="81"/>
        <v/>
      </c>
      <c r="BJ692" s="95" t="str">
        <f>IF(COUNTIF( BH$2:BH692, BH692 )=1,"نعم","كلا")</f>
        <v>كلا</v>
      </c>
      <c r="BL692" s="91"/>
    </row>
    <row r="693" spans="2:64">
      <c r="B693" s="91" t="str">
        <f t="shared" si="76"/>
        <v/>
      </c>
      <c r="D693" s="91" t="str">
        <f t="shared" si="77"/>
        <v/>
      </c>
      <c r="F693" s="91" t="str">
        <f t="shared" si="78"/>
        <v/>
      </c>
      <c r="H693" s="91" t="str">
        <f t="shared" si="79"/>
        <v/>
      </c>
      <c r="I693" s="92"/>
      <c r="J693" s="114" t="str">
        <f t="shared" ref="J693:J756" si="82">IFERROR(IF(OR(AND($G693="الفرنسية",$L693&lt;&gt;"نعم"),AND($G693="الانكليزية",$M693&lt;&gt;"نعم")),"هذه اللغة لا يتقنها المعلم",""),"")</f>
        <v/>
      </c>
      <c r="BE693" s="95" t="str">
        <f>IFERROR(VLOOKUP(ROWS(BE$2:$BE693),$BG$2:$BI$1001,3,0),"")</f>
        <v/>
      </c>
      <c r="BF693" s="95" t="str">
        <f>IFERROR(VLOOKUP(ROWS(BF$2:$BF693),$BG$2:$BI$1001,2,0),"")</f>
        <v/>
      </c>
      <c r="BG693" s="95">
        <f>IF(ISNUMBER(SEARCH("نعم",BJ693)),MAX($BG$1:BG692)+1,0)</f>
        <v>0</v>
      </c>
      <c r="BH693" s="95" t="str">
        <f t="shared" si="80"/>
        <v/>
      </c>
      <c r="BI693" s="95" t="str">
        <f t="shared" si="81"/>
        <v/>
      </c>
      <c r="BJ693" s="95" t="str">
        <f>IF(COUNTIF( BH$2:BH693, BH693 )=1,"نعم","كلا")</f>
        <v>كلا</v>
      </c>
      <c r="BL693" s="91"/>
    </row>
    <row r="694" spans="2:64">
      <c r="B694" s="91" t="str">
        <f t="shared" si="76"/>
        <v/>
      </c>
      <c r="D694" s="91" t="str">
        <f t="shared" si="77"/>
        <v/>
      </c>
      <c r="F694" s="91" t="str">
        <f t="shared" si="78"/>
        <v/>
      </c>
      <c r="H694" s="91" t="str">
        <f t="shared" si="79"/>
        <v/>
      </c>
      <c r="I694" s="92"/>
      <c r="J694" s="114" t="str">
        <f t="shared" si="82"/>
        <v/>
      </c>
      <c r="BE694" s="95" t="str">
        <f>IFERROR(VLOOKUP(ROWS(BE$2:$BE694),$BG$2:$BI$1001,3,0),"")</f>
        <v/>
      </c>
      <c r="BF694" s="95" t="str">
        <f>IFERROR(VLOOKUP(ROWS(BF$2:$BF694),$BG$2:$BI$1001,2,0),"")</f>
        <v/>
      </c>
      <c r="BG694" s="95">
        <f>IF(ISNUMBER(SEARCH("نعم",BJ694)),MAX($BG$1:BG693)+1,0)</f>
        <v>0</v>
      </c>
      <c r="BH694" s="95" t="str">
        <f t="shared" si="80"/>
        <v/>
      </c>
      <c r="BI694" s="95" t="str">
        <f t="shared" si="81"/>
        <v/>
      </c>
      <c r="BJ694" s="95" t="str">
        <f>IF(COUNTIF( BH$2:BH694, BH694 )=1,"نعم","كلا")</f>
        <v>كلا</v>
      </c>
      <c r="BL694" s="91"/>
    </row>
    <row r="695" spans="2:64">
      <c r="B695" s="91" t="str">
        <f t="shared" si="76"/>
        <v/>
      </c>
      <c r="D695" s="91" t="str">
        <f t="shared" si="77"/>
        <v/>
      </c>
      <c r="F695" s="91" t="str">
        <f t="shared" si="78"/>
        <v/>
      </c>
      <c r="H695" s="91" t="str">
        <f t="shared" si="79"/>
        <v/>
      </c>
      <c r="I695" s="92"/>
      <c r="J695" s="114" t="str">
        <f t="shared" si="82"/>
        <v/>
      </c>
      <c r="BE695" s="95" t="str">
        <f>IFERROR(VLOOKUP(ROWS(BE$2:$BE695),$BG$2:$BI$1001,3,0),"")</f>
        <v/>
      </c>
      <c r="BF695" s="95" t="str">
        <f>IFERROR(VLOOKUP(ROWS(BF$2:$BF695),$BG$2:$BI$1001,2,0),"")</f>
        <v/>
      </c>
      <c r="BG695" s="95">
        <f>IF(ISNUMBER(SEARCH("نعم",BJ695)),MAX($BG$1:BG694)+1,0)</f>
        <v>0</v>
      </c>
      <c r="BH695" s="95" t="str">
        <f t="shared" si="80"/>
        <v/>
      </c>
      <c r="BI695" s="95" t="str">
        <f t="shared" si="81"/>
        <v/>
      </c>
      <c r="BJ695" s="95" t="str">
        <f>IF(COUNTIF( BH$2:BH695, BH695 )=1,"نعم","كلا")</f>
        <v>كلا</v>
      </c>
      <c r="BL695" s="91"/>
    </row>
    <row r="696" spans="2:64">
      <c r="B696" s="91" t="str">
        <f t="shared" si="76"/>
        <v/>
      </c>
      <c r="D696" s="91" t="str">
        <f t="shared" si="77"/>
        <v/>
      </c>
      <c r="F696" s="91" t="str">
        <f t="shared" si="78"/>
        <v/>
      </c>
      <c r="H696" s="91" t="str">
        <f t="shared" si="79"/>
        <v/>
      </c>
      <c r="I696" s="92"/>
      <c r="J696" s="114" t="str">
        <f t="shared" si="82"/>
        <v/>
      </c>
      <c r="BE696" s="95" t="str">
        <f>IFERROR(VLOOKUP(ROWS(BE$2:$BE696),$BG$2:$BI$1001,3,0),"")</f>
        <v/>
      </c>
      <c r="BF696" s="95" t="str">
        <f>IFERROR(VLOOKUP(ROWS(BF$2:$BF696),$BG$2:$BI$1001,2,0),"")</f>
        <v/>
      </c>
      <c r="BG696" s="95">
        <f>IF(ISNUMBER(SEARCH("نعم",BJ696)),MAX($BG$1:BG695)+1,0)</f>
        <v>0</v>
      </c>
      <c r="BH696" s="95" t="str">
        <f t="shared" si="80"/>
        <v/>
      </c>
      <c r="BI696" s="95" t="str">
        <f t="shared" si="81"/>
        <v/>
      </c>
      <c r="BJ696" s="95" t="str">
        <f>IF(COUNTIF( BH$2:BH696, BH696 )=1,"نعم","كلا")</f>
        <v>كلا</v>
      </c>
      <c r="BL696" s="91"/>
    </row>
    <row r="697" spans="2:64">
      <c r="B697" s="91" t="str">
        <f t="shared" si="76"/>
        <v/>
      </c>
      <c r="D697" s="91" t="str">
        <f t="shared" si="77"/>
        <v/>
      </c>
      <c r="F697" s="91" t="str">
        <f t="shared" si="78"/>
        <v/>
      </c>
      <c r="H697" s="91" t="str">
        <f t="shared" si="79"/>
        <v/>
      </c>
      <c r="I697" s="92"/>
      <c r="J697" s="114" t="str">
        <f t="shared" si="82"/>
        <v/>
      </c>
      <c r="BE697" s="95" t="str">
        <f>IFERROR(VLOOKUP(ROWS(BE$2:$BE697),$BG$2:$BI$1001,3,0),"")</f>
        <v/>
      </c>
      <c r="BF697" s="95" t="str">
        <f>IFERROR(VLOOKUP(ROWS(BF$2:$BF697),$BG$2:$BI$1001,2,0),"")</f>
        <v/>
      </c>
      <c r="BG697" s="95">
        <f>IF(ISNUMBER(SEARCH("نعم",BJ697)),MAX($BG$1:BG696)+1,0)</f>
        <v>0</v>
      </c>
      <c r="BH697" s="95" t="str">
        <f t="shared" si="80"/>
        <v/>
      </c>
      <c r="BI697" s="95" t="str">
        <f t="shared" si="81"/>
        <v/>
      </c>
      <c r="BJ697" s="95" t="str">
        <f>IF(COUNTIF( BH$2:BH697, BH697 )=1,"نعم","كلا")</f>
        <v>كلا</v>
      </c>
      <c r="BL697" s="91"/>
    </row>
    <row r="698" spans="2:64">
      <c r="B698" s="91" t="str">
        <f t="shared" si="76"/>
        <v/>
      </c>
      <c r="D698" s="91" t="str">
        <f t="shared" si="77"/>
        <v/>
      </c>
      <c r="F698" s="91" t="str">
        <f t="shared" si="78"/>
        <v/>
      </c>
      <c r="H698" s="91" t="str">
        <f t="shared" si="79"/>
        <v/>
      </c>
      <c r="I698" s="92"/>
      <c r="J698" s="114" t="str">
        <f t="shared" si="82"/>
        <v/>
      </c>
      <c r="BE698" s="95" t="str">
        <f>IFERROR(VLOOKUP(ROWS(BE$2:$BE698),$BG$2:$BI$1001,3,0),"")</f>
        <v/>
      </c>
      <c r="BF698" s="95" t="str">
        <f>IFERROR(VLOOKUP(ROWS(BF$2:$BF698),$BG$2:$BI$1001,2,0),"")</f>
        <v/>
      </c>
      <c r="BG698" s="95">
        <f>IF(ISNUMBER(SEARCH("نعم",BJ698)),MAX($BG$1:BG697)+1,0)</f>
        <v>0</v>
      </c>
      <c r="BH698" s="95" t="str">
        <f t="shared" si="80"/>
        <v/>
      </c>
      <c r="BI698" s="95" t="str">
        <f t="shared" si="81"/>
        <v/>
      </c>
      <c r="BJ698" s="95" t="str">
        <f>IF(COUNTIF( BH$2:BH698, BH698 )=1,"نعم","كلا")</f>
        <v>كلا</v>
      </c>
      <c r="BL698" s="91"/>
    </row>
    <row r="699" spans="2:64">
      <c r="B699" s="91" t="str">
        <f t="shared" si="76"/>
        <v/>
      </c>
      <c r="D699" s="91" t="str">
        <f t="shared" si="77"/>
        <v/>
      </c>
      <c r="F699" s="91" t="str">
        <f t="shared" si="78"/>
        <v/>
      </c>
      <c r="H699" s="91" t="str">
        <f t="shared" si="79"/>
        <v/>
      </c>
      <c r="I699" s="92"/>
      <c r="J699" s="114" t="str">
        <f t="shared" si="82"/>
        <v/>
      </c>
      <c r="BE699" s="95" t="str">
        <f>IFERROR(VLOOKUP(ROWS(BE$2:$BE699),$BG$2:$BI$1001,3,0),"")</f>
        <v/>
      </c>
      <c r="BF699" s="95" t="str">
        <f>IFERROR(VLOOKUP(ROWS(BF$2:$BF699),$BG$2:$BI$1001,2,0),"")</f>
        <v/>
      </c>
      <c r="BG699" s="95">
        <f>IF(ISNUMBER(SEARCH("نعم",BJ699)),MAX($BG$1:BG698)+1,0)</f>
        <v>0</v>
      </c>
      <c r="BH699" s="95" t="str">
        <f t="shared" si="80"/>
        <v/>
      </c>
      <c r="BI699" s="95" t="str">
        <f t="shared" si="81"/>
        <v/>
      </c>
      <c r="BJ699" s="95" t="str">
        <f>IF(COUNTIF( BH$2:BH699, BH699 )=1,"نعم","كلا")</f>
        <v>كلا</v>
      </c>
      <c r="BL699" s="91"/>
    </row>
    <row r="700" spans="2:64">
      <c r="B700" s="91" t="str">
        <f t="shared" si="76"/>
        <v/>
      </c>
      <c r="D700" s="91" t="str">
        <f t="shared" si="77"/>
        <v/>
      </c>
      <c r="F700" s="91" t="str">
        <f t="shared" si="78"/>
        <v/>
      </c>
      <c r="H700" s="91" t="str">
        <f t="shared" si="79"/>
        <v/>
      </c>
      <c r="I700" s="92"/>
      <c r="J700" s="114" t="str">
        <f t="shared" si="82"/>
        <v/>
      </c>
      <c r="BE700" s="95" t="str">
        <f>IFERROR(VLOOKUP(ROWS(BE$2:$BE700),$BG$2:$BI$1001,3,0),"")</f>
        <v/>
      </c>
      <c r="BF700" s="95" t="str">
        <f>IFERROR(VLOOKUP(ROWS(BF$2:$BF700),$BG$2:$BI$1001,2,0),"")</f>
        <v/>
      </c>
      <c r="BG700" s="95">
        <f>IF(ISNUMBER(SEARCH("نعم",BJ700)),MAX($BG$1:BG699)+1,0)</f>
        <v>0</v>
      </c>
      <c r="BH700" s="95" t="str">
        <f t="shared" si="80"/>
        <v/>
      </c>
      <c r="BI700" s="95" t="str">
        <f t="shared" si="81"/>
        <v/>
      </c>
      <c r="BJ700" s="95" t="str">
        <f>IF(COUNTIF( BH$2:BH700, BH700 )=1,"نعم","كلا")</f>
        <v>كلا</v>
      </c>
      <c r="BL700" s="91"/>
    </row>
    <row r="701" spans="2:64">
      <c r="B701" s="91" t="str">
        <f t="shared" si="76"/>
        <v/>
      </c>
      <c r="D701" s="91" t="str">
        <f t="shared" si="77"/>
        <v/>
      </c>
      <c r="F701" s="91" t="str">
        <f t="shared" si="78"/>
        <v/>
      </c>
      <c r="H701" s="91" t="str">
        <f t="shared" si="79"/>
        <v/>
      </c>
      <c r="I701" s="92"/>
      <c r="J701" s="114" t="str">
        <f t="shared" si="82"/>
        <v/>
      </c>
      <c r="BE701" s="95" t="str">
        <f>IFERROR(VLOOKUP(ROWS(BE$2:$BE701),$BG$2:$BI$1001,3,0),"")</f>
        <v/>
      </c>
      <c r="BF701" s="95" t="str">
        <f>IFERROR(VLOOKUP(ROWS(BF$2:$BF701),$BG$2:$BI$1001,2,0),"")</f>
        <v/>
      </c>
      <c r="BG701" s="95">
        <f>IF(ISNUMBER(SEARCH("نعم",BJ701)),MAX($BG$1:BG700)+1,0)</f>
        <v>0</v>
      </c>
      <c r="BH701" s="95" t="str">
        <f t="shared" si="80"/>
        <v/>
      </c>
      <c r="BI701" s="95" t="str">
        <f t="shared" si="81"/>
        <v/>
      </c>
      <c r="BJ701" s="95" t="str">
        <f>IF(COUNTIF( BH$2:BH701, BH701 )=1,"نعم","كلا")</f>
        <v>كلا</v>
      </c>
      <c r="BL701" s="91"/>
    </row>
    <row r="702" spans="2:64">
      <c r="B702" s="91" t="str">
        <f t="shared" si="76"/>
        <v/>
      </c>
      <c r="D702" s="91" t="str">
        <f t="shared" si="77"/>
        <v/>
      </c>
      <c r="F702" s="91" t="str">
        <f t="shared" si="78"/>
        <v/>
      </c>
      <c r="H702" s="91" t="str">
        <f t="shared" si="79"/>
        <v/>
      </c>
      <c r="I702" s="92"/>
      <c r="J702" s="114" t="str">
        <f t="shared" si="82"/>
        <v/>
      </c>
      <c r="BE702" s="95" t="str">
        <f>IFERROR(VLOOKUP(ROWS(BE$2:$BE702),$BG$2:$BI$1001,3,0),"")</f>
        <v/>
      </c>
      <c r="BF702" s="95" t="str">
        <f>IFERROR(VLOOKUP(ROWS(BF$2:$BF702),$BG$2:$BI$1001,2,0),"")</f>
        <v/>
      </c>
      <c r="BG702" s="95">
        <f>IF(ISNUMBER(SEARCH("نعم",BJ702)),MAX($BG$1:BG701)+1,0)</f>
        <v>0</v>
      </c>
      <c r="BH702" s="95" t="str">
        <f t="shared" si="80"/>
        <v/>
      </c>
      <c r="BI702" s="95" t="str">
        <f t="shared" si="81"/>
        <v/>
      </c>
      <c r="BJ702" s="95" t="str">
        <f>IF(COUNTIF( BH$2:BH702, BH702 )=1,"نعم","كلا")</f>
        <v>كلا</v>
      </c>
      <c r="BL702" s="91"/>
    </row>
    <row r="703" spans="2:64">
      <c r="B703" s="91" t="str">
        <f t="shared" si="76"/>
        <v/>
      </c>
      <c r="D703" s="91" t="str">
        <f t="shared" si="77"/>
        <v/>
      </c>
      <c r="F703" s="91" t="str">
        <f t="shared" si="78"/>
        <v/>
      </c>
      <c r="H703" s="91" t="str">
        <f t="shared" si="79"/>
        <v/>
      </c>
      <c r="I703" s="92"/>
      <c r="J703" s="114" t="str">
        <f t="shared" si="82"/>
        <v/>
      </c>
      <c r="BE703" s="95" t="str">
        <f>IFERROR(VLOOKUP(ROWS(BE$2:$BE703),$BG$2:$BI$1001,3,0),"")</f>
        <v/>
      </c>
      <c r="BF703" s="95" t="str">
        <f>IFERROR(VLOOKUP(ROWS(BF$2:$BF703),$BG$2:$BI$1001,2,0),"")</f>
        <v/>
      </c>
      <c r="BG703" s="95">
        <f>IF(ISNUMBER(SEARCH("نعم",BJ703)),MAX($BG$1:BG702)+1,0)</f>
        <v>0</v>
      </c>
      <c r="BH703" s="95" t="str">
        <f t="shared" si="80"/>
        <v/>
      </c>
      <c r="BI703" s="95" t="str">
        <f t="shared" si="81"/>
        <v/>
      </c>
      <c r="BJ703" s="95" t="str">
        <f>IF(COUNTIF( BH$2:BH703, BH703 )=1,"نعم","كلا")</f>
        <v>كلا</v>
      </c>
      <c r="BL703" s="91"/>
    </row>
    <row r="704" spans="2:64">
      <c r="B704" s="91" t="str">
        <f t="shared" si="76"/>
        <v/>
      </c>
      <c r="D704" s="91" t="str">
        <f t="shared" si="77"/>
        <v/>
      </c>
      <c r="F704" s="91" t="str">
        <f t="shared" si="78"/>
        <v/>
      </c>
      <c r="H704" s="91" t="str">
        <f t="shared" si="79"/>
        <v/>
      </c>
      <c r="I704" s="92"/>
      <c r="J704" s="114" t="str">
        <f t="shared" si="82"/>
        <v/>
      </c>
      <c r="BE704" s="95" t="str">
        <f>IFERROR(VLOOKUP(ROWS(BE$2:$BE704),$BG$2:$BI$1001,3,0),"")</f>
        <v/>
      </c>
      <c r="BF704" s="95" t="str">
        <f>IFERROR(VLOOKUP(ROWS(BF$2:$BF704),$BG$2:$BI$1001,2,0),"")</f>
        <v/>
      </c>
      <c r="BG704" s="95">
        <f>IF(ISNUMBER(SEARCH("نعم",BJ704)),MAX($BG$1:BG703)+1,0)</f>
        <v>0</v>
      </c>
      <c r="BH704" s="95" t="str">
        <f t="shared" si="80"/>
        <v/>
      </c>
      <c r="BI704" s="95" t="str">
        <f t="shared" si="81"/>
        <v/>
      </c>
      <c r="BJ704" s="95" t="str">
        <f>IF(COUNTIF( BH$2:BH704, BH704 )=1,"نعم","كلا")</f>
        <v>كلا</v>
      </c>
      <c r="BL704" s="91"/>
    </row>
    <row r="705" spans="2:64">
      <c r="B705" s="91" t="str">
        <f t="shared" si="76"/>
        <v/>
      </c>
      <c r="D705" s="91" t="str">
        <f t="shared" si="77"/>
        <v/>
      </c>
      <c r="F705" s="91" t="str">
        <f t="shared" si="78"/>
        <v/>
      </c>
      <c r="H705" s="91" t="str">
        <f t="shared" si="79"/>
        <v/>
      </c>
      <c r="I705" s="92"/>
      <c r="J705" s="114" t="str">
        <f t="shared" si="82"/>
        <v/>
      </c>
      <c r="BE705" s="95" t="str">
        <f>IFERROR(VLOOKUP(ROWS(BE$2:$BE705),$BG$2:$BI$1001,3,0),"")</f>
        <v/>
      </c>
      <c r="BF705" s="95" t="str">
        <f>IFERROR(VLOOKUP(ROWS(BF$2:$BF705),$BG$2:$BI$1001,2,0),"")</f>
        <v/>
      </c>
      <c r="BG705" s="95">
        <f>IF(ISNUMBER(SEARCH("نعم",BJ705)),MAX($BG$1:BG704)+1,0)</f>
        <v>0</v>
      </c>
      <c r="BH705" s="95" t="str">
        <f t="shared" si="80"/>
        <v/>
      </c>
      <c r="BI705" s="95" t="str">
        <f t="shared" si="81"/>
        <v/>
      </c>
      <c r="BJ705" s="95" t="str">
        <f>IF(COUNTIF( BH$2:BH705, BH705 )=1,"نعم","كلا")</f>
        <v>كلا</v>
      </c>
      <c r="BL705" s="91"/>
    </row>
    <row r="706" spans="2:64">
      <c r="B706" s="91" t="str">
        <f t="shared" ref="B706:B769" si="83">IFERROR(VLOOKUP(A706,PROF_NAMES_CODE,2,FALSE),"")</f>
        <v/>
      </c>
      <c r="D706" s="91" t="str">
        <f t="shared" ref="D706:D769" si="84">IFERROR(VLOOKUP(C706,PARAM_CLASSES,2,FALSE),"")</f>
        <v/>
      </c>
      <c r="F706" s="91" t="str">
        <f t="shared" ref="F706:F769" si="85">IFERROR(VLOOKUP(E706,PARAM_MATIERE,2,FALSE),"")</f>
        <v/>
      </c>
      <c r="H706" s="91" t="str">
        <f t="shared" ref="H706:H769" si="86">IFERROR(VLOOKUP(G706,PARAM_LANGUE,2,FALSE),"")</f>
        <v/>
      </c>
      <c r="I706" s="92"/>
      <c r="J706" s="114" t="str">
        <f t="shared" si="82"/>
        <v/>
      </c>
      <c r="BE706" s="95" t="str">
        <f>IFERROR(VLOOKUP(ROWS(BE$2:$BE706),$BG$2:$BI$1001,3,0),"")</f>
        <v/>
      </c>
      <c r="BF706" s="95" t="str">
        <f>IFERROR(VLOOKUP(ROWS(BF$2:$BF706),$BG$2:$BI$1001,2,0),"")</f>
        <v/>
      </c>
      <c r="BG706" s="95">
        <f>IF(ISNUMBER(SEARCH("نعم",BJ706)),MAX($BG$1:BG705)+1,0)</f>
        <v>0</v>
      </c>
      <c r="BH706" s="95" t="str">
        <f t="shared" si="80"/>
        <v/>
      </c>
      <c r="BI706" s="95" t="str">
        <f t="shared" si="81"/>
        <v/>
      </c>
      <c r="BJ706" s="95" t="str">
        <f>IF(COUNTIF( BH$2:BH706, BH706 )=1,"نعم","كلا")</f>
        <v>كلا</v>
      </c>
      <c r="BL706" s="91"/>
    </row>
    <row r="707" spans="2:64">
      <c r="B707" s="91" t="str">
        <f t="shared" si="83"/>
        <v/>
      </c>
      <c r="D707" s="91" t="str">
        <f t="shared" si="84"/>
        <v/>
      </c>
      <c r="F707" s="91" t="str">
        <f t="shared" si="85"/>
        <v/>
      </c>
      <c r="H707" s="91" t="str">
        <f t="shared" si="86"/>
        <v/>
      </c>
      <c r="I707" s="92"/>
      <c r="J707" s="114" t="str">
        <f t="shared" si="82"/>
        <v/>
      </c>
      <c r="BE707" s="95" t="str">
        <f>IFERROR(VLOOKUP(ROWS(BE$2:$BE707),$BG$2:$BI$1001,3,0),"")</f>
        <v/>
      </c>
      <c r="BF707" s="95" t="str">
        <f>IFERROR(VLOOKUP(ROWS(BF$2:$BF707),$BG$2:$BI$1001,2,0),"")</f>
        <v/>
      </c>
      <c r="BG707" s="95">
        <f>IF(ISNUMBER(SEARCH("نعم",BJ707)),MAX($BG$1:BG706)+1,0)</f>
        <v>0</v>
      </c>
      <c r="BH707" s="95" t="str">
        <f t="shared" ref="BH707:BH770" si="87">IF(C707=0,"",C707)</f>
        <v/>
      </c>
      <c r="BI707" s="95" t="str">
        <f t="shared" ref="BI707:BI770" si="88">D707</f>
        <v/>
      </c>
      <c r="BJ707" s="95" t="str">
        <f>IF(COUNTIF( BH$2:BH707, BH707 )=1,"نعم","كلا")</f>
        <v>كلا</v>
      </c>
      <c r="BL707" s="91"/>
    </row>
    <row r="708" spans="2:64">
      <c r="B708" s="91" t="str">
        <f t="shared" si="83"/>
        <v/>
      </c>
      <c r="D708" s="91" t="str">
        <f t="shared" si="84"/>
        <v/>
      </c>
      <c r="F708" s="91" t="str">
        <f t="shared" si="85"/>
        <v/>
      </c>
      <c r="H708" s="91" t="str">
        <f t="shared" si="86"/>
        <v/>
      </c>
      <c r="I708" s="92"/>
      <c r="J708" s="114" t="str">
        <f t="shared" si="82"/>
        <v/>
      </c>
      <c r="BE708" s="95" t="str">
        <f>IFERROR(VLOOKUP(ROWS(BE$2:$BE708),$BG$2:$BI$1001,3,0),"")</f>
        <v/>
      </c>
      <c r="BF708" s="95" t="str">
        <f>IFERROR(VLOOKUP(ROWS(BF$2:$BF708),$BG$2:$BI$1001,2,0),"")</f>
        <v/>
      </c>
      <c r="BG708" s="95">
        <f>IF(ISNUMBER(SEARCH("نعم",BJ708)),MAX($BG$1:BG707)+1,0)</f>
        <v>0</v>
      </c>
      <c r="BH708" s="95" t="str">
        <f t="shared" si="87"/>
        <v/>
      </c>
      <c r="BI708" s="95" t="str">
        <f t="shared" si="88"/>
        <v/>
      </c>
      <c r="BJ708" s="95" t="str">
        <f>IF(COUNTIF( BH$2:BH708, BH708 )=1,"نعم","كلا")</f>
        <v>كلا</v>
      </c>
      <c r="BL708" s="91"/>
    </row>
    <row r="709" spans="2:64">
      <c r="B709" s="91" t="str">
        <f t="shared" si="83"/>
        <v/>
      </c>
      <c r="D709" s="91" t="str">
        <f t="shared" si="84"/>
        <v/>
      </c>
      <c r="F709" s="91" t="str">
        <f t="shared" si="85"/>
        <v/>
      </c>
      <c r="H709" s="91" t="str">
        <f t="shared" si="86"/>
        <v/>
      </c>
      <c r="I709" s="92"/>
      <c r="J709" s="114" t="str">
        <f t="shared" si="82"/>
        <v/>
      </c>
      <c r="BE709" s="95" t="str">
        <f>IFERROR(VLOOKUP(ROWS(BE$2:$BE709),$BG$2:$BI$1001,3,0),"")</f>
        <v/>
      </c>
      <c r="BF709" s="95" t="str">
        <f>IFERROR(VLOOKUP(ROWS(BF$2:$BF709),$BG$2:$BI$1001,2,0),"")</f>
        <v/>
      </c>
      <c r="BG709" s="95">
        <f>IF(ISNUMBER(SEARCH("نعم",BJ709)),MAX($BG$1:BG708)+1,0)</f>
        <v>0</v>
      </c>
      <c r="BH709" s="95" t="str">
        <f t="shared" si="87"/>
        <v/>
      </c>
      <c r="BI709" s="95" t="str">
        <f t="shared" si="88"/>
        <v/>
      </c>
      <c r="BJ709" s="95" t="str">
        <f>IF(COUNTIF( BH$2:BH709, BH709 )=1,"نعم","كلا")</f>
        <v>كلا</v>
      </c>
      <c r="BL709" s="91"/>
    </row>
    <row r="710" spans="2:64">
      <c r="B710" s="91" t="str">
        <f t="shared" si="83"/>
        <v/>
      </c>
      <c r="D710" s="91" t="str">
        <f t="shared" si="84"/>
        <v/>
      </c>
      <c r="F710" s="91" t="str">
        <f t="shared" si="85"/>
        <v/>
      </c>
      <c r="H710" s="91" t="str">
        <f t="shared" si="86"/>
        <v/>
      </c>
      <c r="I710" s="92"/>
      <c r="J710" s="114" t="str">
        <f t="shared" si="82"/>
        <v/>
      </c>
      <c r="BE710" s="95" t="str">
        <f>IFERROR(VLOOKUP(ROWS(BE$2:$BE710),$BG$2:$BI$1001,3,0),"")</f>
        <v/>
      </c>
      <c r="BF710" s="95" t="str">
        <f>IFERROR(VLOOKUP(ROWS(BF$2:$BF710),$BG$2:$BI$1001,2,0),"")</f>
        <v/>
      </c>
      <c r="BG710" s="95">
        <f>IF(ISNUMBER(SEARCH("نعم",BJ710)),MAX($BG$1:BG709)+1,0)</f>
        <v>0</v>
      </c>
      <c r="BH710" s="95" t="str">
        <f t="shared" si="87"/>
        <v/>
      </c>
      <c r="BI710" s="95" t="str">
        <f t="shared" si="88"/>
        <v/>
      </c>
      <c r="BJ710" s="95" t="str">
        <f>IF(COUNTIF( BH$2:BH710, BH710 )=1,"نعم","كلا")</f>
        <v>كلا</v>
      </c>
      <c r="BL710" s="91"/>
    </row>
    <row r="711" spans="2:64">
      <c r="B711" s="91" t="str">
        <f t="shared" si="83"/>
        <v/>
      </c>
      <c r="D711" s="91" t="str">
        <f t="shared" si="84"/>
        <v/>
      </c>
      <c r="F711" s="91" t="str">
        <f t="shared" si="85"/>
        <v/>
      </c>
      <c r="H711" s="91" t="str">
        <f t="shared" si="86"/>
        <v/>
      </c>
      <c r="I711" s="92"/>
      <c r="J711" s="114" t="str">
        <f t="shared" si="82"/>
        <v/>
      </c>
      <c r="BE711" s="95" t="str">
        <f>IFERROR(VLOOKUP(ROWS(BE$2:$BE711),$BG$2:$BI$1001,3,0),"")</f>
        <v/>
      </c>
      <c r="BF711" s="95" t="str">
        <f>IFERROR(VLOOKUP(ROWS(BF$2:$BF711),$BG$2:$BI$1001,2,0),"")</f>
        <v/>
      </c>
      <c r="BG711" s="95">
        <f>IF(ISNUMBER(SEARCH("نعم",BJ711)),MAX($BG$1:BG710)+1,0)</f>
        <v>0</v>
      </c>
      <c r="BH711" s="95" t="str">
        <f t="shared" si="87"/>
        <v/>
      </c>
      <c r="BI711" s="95" t="str">
        <f t="shared" si="88"/>
        <v/>
      </c>
      <c r="BJ711" s="95" t="str">
        <f>IF(COUNTIF( BH$2:BH711, BH711 )=1,"نعم","كلا")</f>
        <v>كلا</v>
      </c>
      <c r="BL711" s="91"/>
    </row>
    <row r="712" spans="2:64">
      <c r="B712" s="91" t="str">
        <f t="shared" si="83"/>
        <v/>
      </c>
      <c r="D712" s="91" t="str">
        <f t="shared" si="84"/>
        <v/>
      </c>
      <c r="F712" s="91" t="str">
        <f t="shared" si="85"/>
        <v/>
      </c>
      <c r="H712" s="91" t="str">
        <f t="shared" si="86"/>
        <v/>
      </c>
      <c r="I712" s="92"/>
      <c r="J712" s="114" t="str">
        <f t="shared" si="82"/>
        <v/>
      </c>
      <c r="BE712" s="95" t="str">
        <f>IFERROR(VLOOKUP(ROWS(BE$2:$BE712),$BG$2:$BI$1001,3,0),"")</f>
        <v/>
      </c>
      <c r="BF712" s="95" t="str">
        <f>IFERROR(VLOOKUP(ROWS(BF$2:$BF712),$BG$2:$BI$1001,2,0),"")</f>
        <v/>
      </c>
      <c r="BG712" s="95">
        <f>IF(ISNUMBER(SEARCH("نعم",BJ712)),MAX($BG$1:BG711)+1,0)</f>
        <v>0</v>
      </c>
      <c r="BH712" s="95" t="str">
        <f t="shared" si="87"/>
        <v/>
      </c>
      <c r="BI712" s="95" t="str">
        <f t="shared" si="88"/>
        <v/>
      </c>
      <c r="BJ712" s="95" t="str">
        <f>IF(COUNTIF( BH$2:BH712, BH712 )=1,"نعم","كلا")</f>
        <v>كلا</v>
      </c>
      <c r="BL712" s="91"/>
    </row>
    <row r="713" spans="2:64">
      <c r="B713" s="91" t="str">
        <f t="shared" si="83"/>
        <v/>
      </c>
      <c r="D713" s="91" t="str">
        <f t="shared" si="84"/>
        <v/>
      </c>
      <c r="F713" s="91" t="str">
        <f t="shared" si="85"/>
        <v/>
      </c>
      <c r="H713" s="91" t="str">
        <f t="shared" si="86"/>
        <v/>
      </c>
      <c r="I713" s="92"/>
      <c r="J713" s="114" t="str">
        <f t="shared" si="82"/>
        <v/>
      </c>
      <c r="BE713" s="95" t="str">
        <f>IFERROR(VLOOKUP(ROWS(BE$2:$BE713),$BG$2:$BI$1001,3,0),"")</f>
        <v/>
      </c>
      <c r="BF713" s="95" t="str">
        <f>IFERROR(VLOOKUP(ROWS(BF$2:$BF713),$BG$2:$BI$1001,2,0),"")</f>
        <v/>
      </c>
      <c r="BG713" s="95">
        <f>IF(ISNUMBER(SEARCH("نعم",BJ713)),MAX($BG$1:BG712)+1,0)</f>
        <v>0</v>
      </c>
      <c r="BH713" s="95" t="str">
        <f t="shared" si="87"/>
        <v/>
      </c>
      <c r="BI713" s="95" t="str">
        <f t="shared" si="88"/>
        <v/>
      </c>
      <c r="BJ713" s="95" t="str">
        <f>IF(COUNTIF( BH$2:BH713, BH713 )=1,"نعم","كلا")</f>
        <v>كلا</v>
      </c>
      <c r="BL713" s="91"/>
    </row>
    <row r="714" spans="2:64">
      <c r="B714" s="91" t="str">
        <f t="shared" si="83"/>
        <v/>
      </c>
      <c r="D714" s="91" t="str">
        <f t="shared" si="84"/>
        <v/>
      </c>
      <c r="F714" s="91" t="str">
        <f t="shared" si="85"/>
        <v/>
      </c>
      <c r="H714" s="91" t="str">
        <f t="shared" si="86"/>
        <v/>
      </c>
      <c r="I714" s="92"/>
      <c r="J714" s="114" t="str">
        <f t="shared" si="82"/>
        <v/>
      </c>
      <c r="BE714" s="95" t="str">
        <f>IFERROR(VLOOKUP(ROWS(BE$2:$BE714),$BG$2:$BI$1001,3,0),"")</f>
        <v/>
      </c>
      <c r="BF714" s="95" t="str">
        <f>IFERROR(VLOOKUP(ROWS(BF$2:$BF714),$BG$2:$BI$1001,2,0),"")</f>
        <v/>
      </c>
      <c r="BG714" s="95">
        <f>IF(ISNUMBER(SEARCH("نعم",BJ714)),MAX($BG$1:BG713)+1,0)</f>
        <v>0</v>
      </c>
      <c r="BH714" s="95" t="str">
        <f t="shared" si="87"/>
        <v/>
      </c>
      <c r="BI714" s="95" t="str">
        <f t="shared" si="88"/>
        <v/>
      </c>
      <c r="BJ714" s="95" t="str">
        <f>IF(COUNTIF( BH$2:BH714, BH714 )=1,"نعم","كلا")</f>
        <v>كلا</v>
      </c>
      <c r="BL714" s="91"/>
    </row>
    <row r="715" spans="2:64">
      <c r="B715" s="91" t="str">
        <f t="shared" si="83"/>
        <v/>
      </c>
      <c r="D715" s="91" t="str">
        <f t="shared" si="84"/>
        <v/>
      </c>
      <c r="F715" s="91" t="str">
        <f t="shared" si="85"/>
        <v/>
      </c>
      <c r="H715" s="91" t="str">
        <f t="shared" si="86"/>
        <v/>
      </c>
      <c r="I715" s="92"/>
      <c r="J715" s="114" t="str">
        <f t="shared" si="82"/>
        <v/>
      </c>
      <c r="BE715" s="95" t="str">
        <f>IFERROR(VLOOKUP(ROWS(BE$2:$BE715),$BG$2:$BI$1001,3,0),"")</f>
        <v/>
      </c>
      <c r="BF715" s="95" t="str">
        <f>IFERROR(VLOOKUP(ROWS(BF$2:$BF715),$BG$2:$BI$1001,2,0),"")</f>
        <v/>
      </c>
      <c r="BG715" s="95">
        <f>IF(ISNUMBER(SEARCH("نعم",BJ715)),MAX($BG$1:BG714)+1,0)</f>
        <v>0</v>
      </c>
      <c r="BH715" s="95" t="str">
        <f t="shared" si="87"/>
        <v/>
      </c>
      <c r="BI715" s="95" t="str">
        <f t="shared" si="88"/>
        <v/>
      </c>
      <c r="BJ715" s="95" t="str">
        <f>IF(COUNTIF( BH$2:BH715, BH715 )=1,"نعم","كلا")</f>
        <v>كلا</v>
      </c>
      <c r="BL715" s="91"/>
    </row>
    <row r="716" spans="2:64">
      <c r="B716" s="91" t="str">
        <f t="shared" si="83"/>
        <v/>
      </c>
      <c r="D716" s="91" t="str">
        <f t="shared" si="84"/>
        <v/>
      </c>
      <c r="F716" s="91" t="str">
        <f t="shared" si="85"/>
        <v/>
      </c>
      <c r="H716" s="91" t="str">
        <f t="shared" si="86"/>
        <v/>
      </c>
      <c r="I716" s="92"/>
      <c r="J716" s="114" t="str">
        <f t="shared" si="82"/>
        <v/>
      </c>
      <c r="BE716" s="95" t="str">
        <f>IFERROR(VLOOKUP(ROWS(BE$2:$BE716),$BG$2:$BI$1001,3,0),"")</f>
        <v/>
      </c>
      <c r="BF716" s="95" t="str">
        <f>IFERROR(VLOOKUP(ROWS(BF$2:$BF716),$BG$2:$BI$1001,2,0),"")</f>
        <v/>
      </c>
      <c r="BG716" s="95">
        <f>IF(ISNUMBER(SEARCH("نعم",BJ716)),MAX($BG$1:BG715)+1,0)</f>
        <v>0</v>
      </c>
      <c r="BH716" s="95" t="str">
        <f t="shared" si="87"/>
        <v/>
      </c>
      <c r="BI716" s="95" t="str">
        <f t="shared" si="88"/>
        <v/>
      </c>
      <c r="BJ716" s="95" t="str">
        <f>IF(COUNTIF( BH$2:BH716, BH716 )=1,"نعم","كلا")</f>
        <v>كلا</v>
      </c>
      <c r="BL716" s="91"/>
    </row>
    <row r="717" spans="2:64">
      <c r="B717" s="91" t="str">
        <f t="shared" si="83"/>
        <v/>
      </c>
      <c r="D717" s="91" t="str">
        <f t="shared" si="84"/>
        <v/>
      </c>
      <c r="F717" s="91" t="str">
        <f t="shared" si="85"/>
        <v/>
      </c>
      <c r="H717" s="91" t="str">
        <f t="shared" si="86"/>
        <v/>
      </c>
      <c r="I717" s="92"/>
      <c r="J717" s="114" t="str">
        <f t="shared" si="82"/>
        <v/>
      </c>
      <c r="BE717" s="95" t="str">
        <f>IFERROR(VLOOKUP(ROWS(BE$2:$BE717),$BG$2:$BI$1001,3,0),"")</f>
        <v/>
      </c>
      <c r="BF717" s="95" t="str">
        <f>IFERROR(VLOOKUP(ROWS(BF$2:$BF717),$BG$2:$BI$1001,2,0),"")</f>
        <v/>
      </c>
      <c r="BG717" s="95">
        <f>IF(ISNUMBER(SEARCH("نعم",BJ717)),MAX($BG$1:BG716)+1,0)</f>
        <v>0</v>
      </c>
      <c r="BH717" s="95" t="str">
        <f t="shared" si="87"/>
        <v/>
      </c>
      <c r="BI717" s="95" t="str">
        <f t="shared" si="88"/>
        <v/>
      </c>
      <c r="BJ717" s="95" t="str">
        <f>IF(COUNTIF( BH$2:BH717, BH717 )=1,"نعم","كلا")</f>
        <v>كلا</v>
      </c>
      <c r="BL717" s="91"/>
    </row>
    <row r="718" spans="2:64">
      <c r="B718" s="91" t="str">
        <f t="shared" si="83"/>
        <v/>
      </c>
      <c r="D718" s="91" t="str">
        <f t="shared" si="84"/>
        <v/>
      </c>
      <c r="F718" s="91" t="str">
        <f t="shared" si="85"/>
        <v/>
      </c>
      <c r="H718" s="91" t="str">
        <f t="shared" si="86"/>
        <v/>
      </c>
      <c r="I718" s="92"/>
      <c r="J718" s="114" t="str">
        <f t="shared" si="82"/>
        <v/>
      </c>
      <c r="BE718" s="95" t="str">
        <f>IFERROR(VLOOKUP(ROWS(BE$2:$BE718),$BG$2:$BI$1001,3,0),"")</f>
        <v/>
      </c>
      <c r="BF718" s="95" t="str">
        <f>IFERROR(VLOOKUP(ROWS(BF$2:$BF718),$BG$2:$BI$1001,2,0),"")</f>
        <v/>
      </c>
      <c r="BG718" s="95">
        <f>IF(ISNUMBER(SEARCH("نعم",BJ718)),MAX($BG$1:BG717)+1,0)</f>
        <v>0</v>
      </c>
      <c r="BH718" s="95" t="str">
        <f t="shared" si="87"/>
        <v/>
      </c>
      <c r="BI718" s="95" t="str">
        <f t="shared" si="88"/>
        <v/>
      </c>
      <c r="BJ718" s="95" t="str">
        <f>IF(COUNTIF( BH$2:BH718, BH718 )=1,"نعم","كلا")</f>
        <v>كلا</v>
      </c>
      <c r="BL718" s="91"/>
    </row>
    <row r="719" spans="2:64">
      <c r="B719" s="91" t="str">
        <f t="shared" si="83"/>
        <v/>
      </c>
      <c r="D719" s="91" t="str">
        <f t="shared" si="84"/>
        <v/>
      </c>
      <c r="F719" s="91" t="str">
        <f t="shared" si="85"/>
        <v/>
      </c>
      <c r="H719" s="91" t="str">
        <f t="shared" si="86"/>
        <v/>
      </c>
      <c r="I719" s="92"/>
      <c r="J719" s="114" t="str">
        <f t="shared" si="82"/>
        <v/>
      </c>
      <c r="BE719" s="95" t="str">
        <f>IFERROR(VLOOKUP(ROWS(BE$2:$BE719),$BG$2:$BI$1001,3,0),"")</f>
        <v/>
      </c>
      <c r="BF719" s="95" t="str">
        <f>IFERROR(VLOOKUP(ROWS(BF$2:$BF719),$BG$2:$BI$1001,2,0),"")</f>
        <v/>
      </c>
      <c r="BG719" s="95">
        <f>IF(ISNUMBER(SEARCH("نعم",BJ719)),MAX($BG$1:BG718)+1,0)</f>
        <v>0</v>
      </c>
      <c r="BH719" s="95" t="str">
        <f t="shared" si="87"/>
        <v/>
      </c>
      <c r="BI719" s="95" t="str">
        <f t="shared" si="88"/>
        <v/>
      </c>
      <c r="BJ719" s="95" t="str">
        <f>IF(COUNTIF( BH$2:BH719, BH719 )=1,"نعم","كلا")</f>
        <v>كلا</v>
      </c>
      <c r="BL719" s="91"/>
    </row>
    <row r="720" spans="2:64">
      <c r="B720" s="91" t="str">
        <f t="shared" si="83"/>
        <v/>
      </c>
      <c r="D720" s="91" t="str">
        <f t="shared" si="84"/>
        <v/>
      </c>
      <c r="F720" s="91" t="str">
        <f t="shared" si="85"/>
        <v/>
      </c>
      <c r="H720" s="91" t="str">
        <f t="shared" si="86"/>
        <v/>
      </c>
      <c r="I720" s="92"/>
      <c r="J720" s="114" t="str">
        <f t="shared" si="82"/>
        <v/>
      </c>
      <c r="BE720" s="95" t="str">
        <f>IFERROR(VLOOKUP(ROWS(BE$2:$BE720),$BG$2:$BI$1001,3,0),"")</f>
        <v/>
      </c>
      <c r="BF720" s="95" t="str">
        <f>IFERROR(VLOOKUP(ROWS(BF$2:$BF720),$BG$2:$BI$1001,2,0),"")</f>
        <v/>
      </c>
      <c r="BG720" s="95">
        <f>IF(ISNUMBER(SEARCH("نعم",BJ720)),MAX($BG$1:BG719)+1,0)</f>
        <v>0</v>
      </c>
      <c r="BH720" s="95" t="str">
        <f t="shared" si="87"/>
        <v/>
      </c>
      <c r="BI720" s="95" t="str">
        <f t="shared" si="88"/>
        <v/>
      </c>
      <c r="BJ720" s="95" t="str">
        <f>IF(COUNTIF( BH$2:BH720, BH720 )=1,"نعم","كلا")</f>
        <v>كلا</v>
      </c>
      <c r="BL720" s="91"/>
    </row>
    <row r="721" spans="2:64">
      <c r="B721" s="91" t="str">
        <f t="shared" si="83"/>
        <v/>
      </c>
      <c r="D721" s="91" t="str">
        <f t="shared" si="84"/>
        <v/>
      </c>
      <c r="F721" s="91" t="str">
        <f t="shared" si="85"/>
        <v/>
      </c>
      <c r="H721" s="91" t="str">
        <f t="shared" si="86"/>
        <v/>
      </c>
      <c r="I721" s="92"/>
      <c r="J721" s="114" t="str">
        <f t="shared" si="82"/>
        <v/>
      </c>
      <c r="BE721" s="95" t="str">
        <f>IFERROR(VLOOKUP(ROWS(BE$2:$BE721),$BG$2:$BI$1001,3,0),"")</f>
        <v/>
      </c>
      <c r="BF721" s="95" t="str">
        <f>IFERROR(VLOOKUP(ROWS(BF$2:$BF721),$BG$2:$BI$1001,2,0),"")</f>
        <v/>
      </c>
      <c r="BG721" s="95">
        <f>IF(ISNUMBER(SEARCH("نعم",BJ721)),MAX($BG$1:BG720)+1,0)</f>
        <v>0</v>
      </c>
      <c r="BH721" s="95" t="str">
        <f t="shared" si="87"/>
        <v/>
      </c>
      <c r="BI721" s="95" t="str">
        <f t="shared" si="88"/>
        <v/>
      </c>
      <c r="BJ721" s="95" t="str">
        <f>IF(COUNTIF( BH$2:BH721, BH721 )=1,"نعم","كلا")</f>
        <v>كلا</v>
      </c>
      <c r="BL721" s="91"/>
    </row>
    <row r="722" spans="2:64">
      <c r="B722" s="91" t="str">
        <f t="shared" si="83"/>
        <v/>
      </c>
      <c r="D722" s="91" t="str">
        <f t="shared" si="84"/>
        <v/>
      </c>
      <c r="F722" s="91" t="str">
        <f t="shared" si="85"/>
        <v/>
      </c>
      <c r="H722" s="91" t="str">
        <f t="shared" si="86"/>
        <v/>
      </c>
      <c r="I722" s="92"/>
      <c r="J722" s="114" t="str">
        <f t="shared" si="82"/>
        <v/>
      </c>
      <c r="BE722" s="95" t="str">
        <f>IFERROR(VLOOKUP(ROWS(BE$2:$BE722),$BG$2:$BI$1001,3,0),"")</f>
        <v/>
      </c>
      <c r="BF722" s="95" t="str">
        <f>IFERROR(VLOOKUP(ROWS(BF$2:$BF722),$BG$2:$BI$1001,2,0),"")</f>
        <v/>
      </c>
      <c r="BG722" s="95">
        <f>IF(ISNUMBER(SEARCH("نعم",BJ722)),MAX($BG$1:BG721)+1,0)</f>
        <v>0</v>
      </c>
      <c r="BH722" s="95" t="str">
        <f t="shared" si="87"/>
        <v/>
      </c>
      <c r="BI722" s="95" t="str">
        <f t="shared" si="88"/>
        <v/>
      </c>
      <c r="BJ722" s="95" t="str">
        <f>IF(COUNTIF( BH$2:BH722, BH722 )=1,"نعم","كلا")</f>
        <v>كلا</v>
      </c>
      <c r="BL722" s="91"/>
    </row>
    <row r="723" spans="2:64">
      <c r="B723" s="91" t="str">
        <f t="shared" si="83"/>
        <v/>
      </c>
      <c r="D723" s="91" t="str">
        <f t="shared" si="84"/>
        <v/>
      </c>
      <c r="F723" s="91" t="str">
        <f t="shared" si="85"/>
        <v/>
      </c>
      <c r="H723" s="91" t="str">
        <f t="shared" si="86"/>
        <v/>
      </c>
      <c r="I723" s="92"/>
      <c r="J723" s="114" t="str">
        <f t="shared" si="82"/>
        <v/>
      </c>
      <c r="BE723" s="95" t="str">
        <f>IFERROR(VLOOKUP(ROWS(BE$2:$BE723),$BG$2:$BI$1001,3,0),"")</f>
        <v/>
      </c>
      <c r="BF723" s="95" t="str">
        <f>IFERROR(VLOOKUP(ROWS(BF$2:$BF723),$BG$2:$BI$1001,2,0),"")</f>
        <v/>
      </c>
      <c r="BG723" s="95">
        <f>IF(ISNUMBER(SEARCH("نعم",BJ723)),MAX($BG$1:BG722)+1,0)</f>
        <v>0</v>
      </c>
      <c r="BH723" s="95" t="str">
        <f t="shared" si="87"/>
        <v/>
      </c>
      <c r="BI723" s="95" t="str">
        <f t="shared" si="88"/>
        <v/>
      </c>
      <c r="BJ723" s="95" t="str">
        <f>IF(COUNTIF( BH$2:BH723, BH723 )=1,"نعم","كلا")</f>
        <v>كلا</v>
      </c>
      <c r="BL723" s="91"/>
    </row>
    <row r="724" spans="2:64">
      <c r="B724" s="91" t="str">
        <f t="shared" si="83"/>
        <v/>
      </c>
      <c r="D724" s="91" t="str">
        <f t="shared" si="84"/>
        <v/>
      </c>
      <c r="F724" s="91" t="str">
        <f t="shared" si="85"/>
        <v/>
      </c>
      <c r="H724" s="91" t="str">
        <f t="shared" si="86"/>
        <v/>
      </c>
      <c r="I724" s="92"/>
      <c r="J724" s="114" t="str">
        <f t="shared" si="82"/>
        <v/>
      </c>
      <c r="BE724" s="95" t="str">
        <f>IFERROR(VLOOKUP(ROWS(BE$2:$BE724),$BG$2:$BI$1001,3,0),"")</f>
        <v/>
      </c>
      <c r="BF724" s="95" t="str">
        <f>IFERROR(VLOOKUP(ROWS(BF$2:$BF724),$BG$2:$BI$1001,2,0),"")</f>
        <v/>
      </c>
      <c r="BG724" s="95">
        <f>IF(ISNUMBER(SEARCH("نعم",BJ724)),MAX($BG$1:BG723)+1,0)</f>
        <v>0</v>
      </c>
      <c r="BH724" s="95" t="str">
        <f t="shared" si="87"/>
        <v/>
      </c>
      <c r="BI724" s="95" t="str">
        <f t="shared" si="88"/>
        <v/>
      </c>
      <c r="BJ724" s="95" t="str">
        <f>IF(COUNTIF( BH$2:BH724, BH724 )=1,"نعم","كلا")</f>
        <v>كلا</v>
      </c>
      <c r="BL724" s="91"/>
    </row>
    <row r="725" spans="2:64">
      <c r="B725" s="91" t="str">
        <f t="shared" si="83"/>
        <v/>
      </c>
      <c r="D725" s="91" t="str">
        <f t="shared" si="84"/>
        <v/>
      </c>
      <c r="F725" s="91" t="str">
        <f t="shared" si="85"/>
        <v/>
      </c>
      <c r="H725" s="91" t="str">
        <f t="shared" si="86"/>
        <v/>
      </c>
      <c r="I725" s="92"/>
      <c r="J725" s="114" t="str">
        <f t="shared" si="82"/>
        <v/>
      </c>
      <c r="BE725" s="95" t="str">
        <f>IFERROR(VLOOKUP(ROWS(BE$2:$BE725),$BG$2:$BI$1001,3,0),"")</f>
        <v/>
      </c>
      <c r="BF725" s="95" t="str">
        <f>IFERROR(VLOOKUP(ROWS(BF$2:$BF725),$BG$2:$BI$1001,2,0),"")</f>
        <v/>
      </c>
      <c r="BG725" s="95">
        <f>IF(ISNUMBER(SEARCH("نعم",BJ725)),MAX($BG$1:BG724)+1,0)</f>
        <v>0</v>
      </c>
      <c r="BH725" s="95" t="str">
        <f t="shared" si="87"/>
        <v/>
      </c>
      <c r="BI725" s="95" t="str">
        <f t="shared" si="88"/>
        <v/>
      </c>
      <c r="BJ725" s="95" t="str">
        <f>IF(COUNTIF( BH$2:BH725, BH725 )=1,"نعم","كلا")</f>
        <v>كلا</v>
      </c>
      <c r="BL725" s="91"/>
    </row>
    <row r="726" spans="2:64">
      <c r="B726" s="91" t="str">
        <f t="shared" si="83"/>
        <v/>
      </c>
      <c r="D726" s="91" t="str">
        <f t="shared" si="84"/>
        <v/>
      </c>
      <c r="F726" s="91" t="str">
        <f t="shared" si="85"/>
        <v/>
      </c>
      <c r="H726" s="91" t="str">
        <f t="shared" si="86"/>
        <v/>
      </c>
      <c r="I726" s="92"/>
      <c r="J726" s="114" t="str">
        <f t="shared" si="82"/>
        <v/>
      </c>
      <c r="BE726" s="95" t="str">
        <f>IFERROR(VLOOKUP(ROWS(BE$2:$BE726),$BG$2:$BI$1001,3,0),"")</f>
        <v/>
      </c>
      <c r="BF726" s="95" t="str">
        <f>IFERROR(VLOOKUP(ROWS(BF$2:$BF726),$BG$2:$BI$1001,2,0),"")</f>
        <v/>
      </c>
      <c r="BG726" s="95">
        <f>IF(ISNUMBER(SEARCH("نعم",BJ726)),MAX($BG$1:BG725)+1,0)</f>
        <v>0</v>
      </c>
      <c r="BH726" s="95" t="str">
        <f t="shared" si="87"/>
        <v/>
      </c>
      <c r="BI726" s="95" t="str">
        <f t="shared" si="88"/>
        <v/>
      </c>
      <c r="BJ726" s="95" t="str">
        <f>IF(COUNTIF( BH$2:BH726, BH726 )=1,"نعم","كلا")</f>
        <v>كلا</v>
      </c>
      <c r="BL726" s="91"/>
    </row>
    <row r="727" spans="2:64">
      <c r="B727" s="91" t="str">
        <f t="shared" si="83"/>
        <v/>
      </c>
      <c r="D727" s="91" t="str">
        <f t="shared" si="84"/>
        <v/>
      </c>
      <c r="F727" s="91" t="str">
        <f t="shared" si="85"/>
        <v/>
      </c>
      <c r="H727" s="91" t="str">
        <f t="shared" si="86"/>
        <v/>
      </c>
      <c r="I727" s="92"/>
      <c r="J727" s="114" t="str">
        <f t="shared" si="82"/>
        <v/>
      </c>
      <c r="BE727" s="95" t="str">
        <f>IFERROR(VLOOKUP(ROWS(BE$2:$BE727),$BG$2:$BI$1001,3,0),"")</f>
        <v/>
      </c>
      <c r="BF727" s="95" t="str">
        <f>IFERROR(VLOOKUP(ROWS(BF$2:$BF727),$BG$2:$BI$1001,2,0),"")</f>
        <v/>
      </c>
      <c r="BG727" s="95">
        <f>IF(ISNUMBER(SEARCH("نعم",BJ727)),MAX($BG$1:BG726)+1,0)</f>
        <v>0</v>
      </c>
      <c r="BH727" s="95" t="str">
        <f t="shared" si="87"/>
        <v/>
      </c>
      <c r="BI727" s="95" t="str">
        <f t="shared" si="88"/>
        <v/>
      </c>
      <c r="BJ727" s="95" t="str">
        <f>IF(COUNTIF( BH$2:BH727, BH727 )=1,"نعم","كلا")</f>
        <v>كلا</v>
      </c>
      <c r="BL727" s="91"/>
    </row>
    <row r="728" spans="2:64">
      <c r="B728" s="91" t="str">
        <f t="shared" si="83"/>
        <v/>
      </c>
      <c r="D728" s="91" t="str">
        <f t="shared" si="84"/>
        <v/>
      </c>
      <c r="F728" s="91" t="str">
        <f t="shared" si="85"/>
        <v/>
      </c>
      <c r="H728" s="91" t="str">
        <f t="shared" si="86"/>
        <v/>
      </c>
      <c r="I728" s="92"/>
      <c r="J728" s="114" t="str">
        <f t="shared" si="82"/>
        <v/>
      </c>
      <c r="BE728" s="95" t="str">
        <f>IFERROR(VLOOKUP(ROWS(BE$2:$BE728),$BG$2:$BI$1001,3,0),"")</f>
        <v/>
      </c>
      <c r="BF728" s="95" t="str">
        <f>IFERROR(VLOOKUP(ROWS(BF$2:$BF728),$BG$2:$BI$1001,2,0),"")</f>
        <v/>
      </c>
      <c r="BG728" s="95">
        <f>IF(ISNUMBER(SEARCH("نعم",BJ728)),MAX($BG$1:BG727)+1,0)</f>
        <v>0</v>
      </c>
      <c r="BH728" s="95" t="str">
        <f t="shared" si="87"/>
        <v/>
      </c>
      <c r="BI728" s="95" t="str">
        <f t="shared" si="88"/>
        <v/>
      </c>
      <c r="BJ728" s="95" t="str">
        <f>IF(COUNTIF( BH$2:BH728, BH728 )=1,"نعم","كلا")</f>
        <v>كلا</v>
      </c>
      <c r="BL728" s="91"/>
    </row>
    <row r="729" spans="2:64">
      <c r="B729" s="91" t="str">
        <f t="shared" si="83"/>
        <v/>
      </c>
      <c r="D729" s="91" t="str">
        <f t="shared" si="84"/>
        <v/>
      </c>
      <c r="F729" s="91" t="str">
        <f t="shared" si="85"/>
        <v/>
      </c>
      <c r="H729" s="91" t="str">
        <f t="shared" si="86"/>
        <v/>
      </c>
      <c r="I729" s="92"/>
      <c r="J729" s="114" t="str">
        <f t="shared" si="82"/>
        <v/>
      </c>
      <c r="BE729" s="95" t="str">
        <f>IFERROR(VLOOKUP(ROWS(BE$2:$BE729),$BG$2:$BI$1001,3,0),"")</f>
        <v/>
      </c>
      <c r="BF729" s="95" t="str">
        <f>IFERROR(VLOOKUP(ROWS(BF$2:$BF729),$BG$2:$BI$1001,2,0),"")</f>
        <v/>
      </c>
      <c r="BG729" s="95">
        <f>IF(ISNUMBER(SEARCH("نعم",BJ729)),MAX($BG$1:BG728)+1,0)</f>
        <v>0</v>
      </c>
      <c r="BH729" s="95" t="str">
        <f t="shared" si="87"/>
        <v/>
      </c>
      <c r="BI729" s="95" t="str">
        <f t="shared" si="88"/>
        <v/>
      </c>
      <c r="BJ729" s="95" t="str">
        <f>IF(COUNTIF( BH$2:BH729, BH729 )=1,"نعم","كلا")</f>
        <v>كلا</v>
      </c>
      <c r="BL729" s="91"/>
    </row>
    <row r="730" spans="2:64">
      <c r="B730" s="91" t="str">
        <f t="shared" si="83"/>
        <v/>
      </c>
      <c r="D730" s="91" t="str">
        <f t="shared" si="84"/>
        <v/>
      </c>
      <c r="F730" s="91" t="str">
        <f t="shared" si="85"/>
        <v/>
      </c>
      <c r="H730" s="91" t="str">
        <f t="shared" si="86"/>
        <v/>
      </c>
      <c r="I730" s="92"/>
      <c r="J730" s="114" t="str">
        <f t="shared" si="82"/>
        <v/>
      </c>
      <c r="BE730" s="95" t="str">
        <f>IFERROR(VLOOKUP(ROWS(BE$2:$BE730),$BG$2:$BI$1001,3,0),"")</f>
        <v/>
      </c>
      <c r="BF730" s="95" t="str">
        <f>IFERROR(VLOOKUP(ROWS(BF$2:$BF730),$BG$2:$BI$1001,2,0),"")</f>
        <v/>
      </c>
      <c r="BG730" s="95">
        <f>IF(ISNUMBER(SEARCH("نعم",BJ730)),MAX($BG$1:BG729)+1,0)</f>
        <v>0</v>
      </c>
      <c r="BH730" s="95" t="str">
        <f t="shared" si="87"/>
        <v/>
      </c>
      <c r="BI730" s="95" t="str">
        <f t="shared" si="88"/>
        <v/>
      </c>
      <c r="BJ730" s="95" t="str">
        <f>IF(COUNTIF( BH$2:BH730, BH730 )=1,"نعم","كلا")</f>
        <v>كلا</v>
      </c>
      <c r="BL730" s="91"/>
    </row>
    <row r="731" spans="2:64">
      <c r="B731" s="91" t="str">
        <f t="shared" si="83"/>
        <v/>
      </c>
      <c r="D731" s="91" t="str">
        <f t="shared" si="84"/>
        <v/>
      </c>
      <c r="F731" s="91" t="str">
        <f t="shared" si="85"/>
        <v/>
      </c>
      <c r="H731" s="91" t="str">
        <f t="shared" si="86"/>
        <v/>
      </c>
      <c r="I731" s="92"/>
      <c r="J731" s="114" t="str">
        <f t="shared" si="82"/>
        <v/>
      </c>
      <c r="BE731" s="95" t="str">
        <f>IFERROR(VLOOKUP(ROWS(BE$2:$BE731),$BG$2:$BI$1001,3,0),"")</f>
        <v/>
      </c>
      <c r="BF731" s="95" t="str">
        <f>IFERROR(VLOOKUP(ROWS(BF$2:$BF731),$BG$2:$BI$1001,2,0),"")</f>
        <v/>
      </c>
      <c r="BG731" s="95">
        <f>IF(ISNUMBER(SEARCH("نعم",BJ731)),MAX($BG$1:BG730)+1,0)</f>
        <v>0</v>
      </c>
      <c r="BH731" s="95" t="str">
        <f t="shared" si="87"/>
        <v/>
      </c>
      <c r="BI731" s="95" t="str">
        <f t="shared" si="88"/>
        <v/>
      </c>
      <c r="BJ731" s="95" t="str">
        <f>IF(COUNTIF( BH$2:BH731, BH731 )=1,"نعم","كلا")</f>
        <v>كلا</v>
      </c>
      <c r="BL731" s="91"/>
    </row>
    <row r="732" spans="2:64">
      <c r="B732" s="91" t="str">
        <f t="shared" si="83"/>
        <v/>
      </c>
      <c r="D732" s="91" t="str">
        <f t="shared" si="84"/>
        <v/>
      </c>
      <c r="F732" s="91" t="str">
        <f t="shared" si="85"/>
        <v/>
      </c>
      <c r="H732" s="91" t="str">
        <f t="shared" si="86"/>
        <v/>
      </c>
      <c r="I732" s="92"/>
      <c r="J732" s="114" t="str">
        <f t="shared" si="82"/>
        <v/>
      </c>
      <c r="BE732" s="95" t="str">
        <f>IFERROR(VLOOKUP(ROWS(BE$2:$BE732),$BG$2:$BI$1001,3,0),"")</f>
        <v/>
      </c>
      <c r="BF732" s="95" t="str">
        <f>IFERROR(VLOOKUP(ROWS(BF$2:$BF732),$BG$2:$BI$1001,2,0),"")</f>
        <v/>
      </c>
      <c r="BG732" s="95">
        <f>IF(ISNUMBER(SEARCH("نعم",BJ732)),MAX($BG$1:BG731)+1,0)</f>
        <v>0</v>
      </c>
      <c r="BH732" s="95" t="str">
        <f t="shared" si="87"/>
        <v/>
      </c>
      <c r="BI732" s="95" t="str">
        <f t="shared" si="88"/>
        <v/>
      </c>
      <c r="BJ732" s="95" t="str">
        <f>IF(COUNTIF( BH$2:BH732, BH732 )=1,"نعم","كلا")</f>
        <v>كلا</v>
      </c>
      <c r="BL732" s="91"/>
    </row>
    <row r="733" spans="2:64">
      <c r="B733" s="91" t="str">
        <f t="shared" si="83"/>
        <v/>
      </c>
      <c r="D733" s="91" t="str">
        <f t="shared" si="84"/>
        <v/>
      </c>
      <c r="F733" s="91" t="str">
        <f t="shared" si="85"/>
        <v/>
      </c>
      <c r="H733" s="91" t="str">
        <f t="shared" si="86"/>
        <v/>
      </c>
      <c r="I733" s="92"/>
      <c r="J733" s="114" t="str">
        <f t="shared" si="82"/>
        <v/>
      </c>
      <c r="BE733" s="95" t="str">
        <f>IFERROR(VLOOKUP(ROWS(BE$2:$BE733),$BG$2:$BI$1001,3,0),"")</f>
        <v/>
      </c>
      <c r="BF733" s="95" t="str">
        <f>IFERROR(VLOOKUP(ROWS(BF$2:$BF733),$BG$2:$BI$1001,2,0),"")</f>
        <v/>
      </c>
      <c r="BG733" s="95">
        <f>IF(ISNUMBER(SEARCH("نعم",BJ733)),MAX($BG$1:BG732)+1,0)</f>
        <v>0</v>
      </c>
      <c r="BH733" s="95" t="str">
        <f t="shared" si="87"/>
        <v/>
      </c>
      <c r="BI733" s="95" t="str">
        <f t="shared" si="88"/>
        <v/>
      </c>
      <c r="BJ733" s="95" t="str">
        <f>IF(COUNTIF( BH$2:BH733, BH733 )=1,"نعم","كلا")</f>
        <v>كلا</v>
      </c>
      <c r="BL733" s="91"/>
    </row>
    <row r="734" spans="2:64">
      <c r="B734" s="91" t="str">
        <f t="shared" si="83"/>
        <v/>
      </c>
      <c r="D734" s="91" t="str">
        <f t="shared" si="84"/>
        <v/>
      </c>
      <c r="F734" s="91" t="str">
        <f t="shared" si="85"/>
        <v/>
      </c>
      <c r="H734" s="91" t="str">
        <f t="shared" si="86"/>
        <v/>
      </c>
      <c r="I734" s="92"/>
      <c r="J734" s="114" t="str">
        <f t="shared" si="82"/>
        <v/>
      </c>
      <c r="BE734" s="95" t="str">
        <f>IFERROR(VLOOKUP(ROWS(BE$2:$BE734),$BG$2:$BI$1001,3,0),"")</f>
        <v/>
      </c>
      <c r="BF734" s="95" t="str">
        <f>IFERROR(VLOOKUP(ROWS(BF$2:$BF734),$BG$2:$BI$1001,2,0),"")</f>
        <v/>
      </c>
      <c r="BG734" s="95">
        <f>IF(ISNUMBER(SEARCH("نعم",BJ734)),MAX($BG$1:BG733)+1,0)</f>
        <v>0</v>
      </c>
      <c r="BH734" s="95" t="str">
        <f t="shared" si="87"/>
        <v/>
      </c>
      <c r="BI734" s="95" t="str">
        <f t="shared" si="88"/>
        <v/>
      </c>
      <c r="BJ734" s="95" t="str">
        <f>IF(COUNTIF( BH$2:BH734, BH734 )=1,"نعم","كلا")</f>
        <v>كلا</v>
      </c>
      <c r="BL734" s="91"/>
    </row>
    <row r="735" spans="2:64">
      <c r="B735" s="91" t="str">
        <f t="shared" si="83"/>
        <v/>
      </c>
      <c r="D735" s="91" t="str">
        <f t="shared" si="84"/>
        <v/>
      </c>
      <c r="F735" s="91" t="str">
        <f t="shared" si="85"/>
        <v/>
      </c>
      <c r="H735" s="91" t="str">
        <f t="shared" si="86"/>
        <v/>
      </c>
      <c r="I735" s="92"/>
      <c r="J735" s="114" t="str">
        <f t="shared" si="82"/>
        <v/>
      </c>
      <c r="BE735" s="95" t="str">
        <f>IFERROR(VLOOKUP(ROWS(BE$2:$BE735),$BG$2:$BI$1001,3,0),"")</f>
        <v/>
      </c>
      <c r="BF735" s="95" t="str">
        <f>IFERROR(VLOOKUP(ROWS(BF$2:$BF735),$BG$2:$BI$1001,2,0),"")</f>
        <v/>
      </c>
      <c r="BG735" s="95">
        <f>IF(ISNUMBER(SEARCH("نعم",BJ735)),MAX($BG$1:BG734)+1,0)</f>
        <v>0</v>
      </c>
      <c r="BH735" s="95" t="str">
        <f t="shared" si="87"/>
        <v/>
      </c>
      <c r="BI735" s="95" t="str">
        <f t="shared" si="88"/>
        <v/>
      </c>
      <c r="BJ735" s="95" t="str">
        <f>IF(COUNTIF( BH$2:BH735, BH735 )=1,"نعم","كلا")</f>
        <v>كلا</v>
      </c>
      <c r="BL735" s="91"/>
    </row>
    <row r="736" spans="2:64">
      <c r="B736" s="91" t="str">
        <f t="shared" si="83"/>
        <v/>
      </c>
      <c r="D736" s="91" t="str">
        <f t="shared" si="84"/>
        <v/>
      </c>
      <c r="F736" s="91" t="str">
        <f t="shared" si="85"/>
        <v/>
      </c>
      <c r="H736" s="91" t="str">
        <f t="shared" si="86"/>
        <v/>
      </c>
      <c r="I736" s="92"/>
      <c r="J736" s="114" t="str">
        <f t="shared" si="82"/>
        <v/>
      </c>
      <c r="BE736" s="95" t="str">
        <f>IFERROR(VLOOKUP(ROWS(BE$2:$BE736),$BG$2:$BI$1001,3,0),"")</f>
        <v/>
      </c>
      <c r="BF736" s="95" t="str">
        <f>IFERROR(VLOOKUP(ROWS(BF$2:$BF736),$BG$2:$BI$1001,2,0),"")</f>
        <v/>
      </c>
      <c r="BG736" s="95">
        <f>IF(ISNUMBER(SEARCH("نعم",BJ736)),MAX($BG$1:BG735)+1,0)</f>
        <v>0</v>
      </c>
      <c r="BH736" s="95" t="str">
        <f t="shared" si="87"/>
        <v/>
      </c>
      <c r="BI736" s="95" t="str">
        <f t="shared" si="88"/>
        <v/>
      </c>
      <c r="BJ736" s="95" t="str">
        <f>IF(COUNTIF( BH$2:BH736, BH736 )=1,"نعم","كلا")</f>
        <v>كلا</v>
      </c>
      <c r="BL736" s="91"/>
    </row>
    <row r="737" spans="2:64">
      <c r="B737" s="91" t="str">
        <f t="shared" si="83"/>
        <v/>
      </c>
      <c r="D737" s="91" t="str">
        <f t="shared" si="84"/>
        <v/>
      </c>
      <c r="F737" s="91" t="str">
        <f t="shared" si="85"/>
        <v/>
      </c>
      <c r="H737" s="91" t="str">
        <f t="shared" si="86"/>
        <v/>
      </c>
      <c r="I737" s="92"/>
      <c r="J737" s="114" t="str">
        <f t="shared" si="82"/>
        <v/>
      </c>
      <c r="BE737" s="95" t="str">
        <f>IFERROR(VLOOKUP(ROWS(BE$2:$BE737),$BG$2:$BI$1001,3,0),"")</f>
        <v/>
      </c>
      <c r="BF737" s="95" t="str">
        <f>IFERROR(VLOOKUP(ROWS(BF$2:$BF737),$BG$2:$BI$1001,2,0),"")</f>
        <v/>
      </c>
      <c r="BG737" s="95">
        <f>IF(ISNUMBER(SEARCH("نعم",BJ737)),MAX($BG$1:BG736)+1,0)</f>
        <v>0</v>
      </c>
      <c r="BH737" s="95" t="str">
        <f t="shared" si="87"/>
        <v/>
      </c>
      <c r="BI737" s="95" t="str">
        <f t="shared" si="88"/>
        <v/>
      </c>
      <c r="BJ737" s="95" t="str">
        <f>IF(COUNTIF( BH$2:BH737, BH737 )=1,"نعم","كلا")</f>
        <v>كلا</v>
      </c>
      <c r="BL737" s="91"/>
    </row>
    <row r="738" spans="2:64">
      <c r="B738" s="91" t="str">
        <f t="shared" si="83"/>
        <v/>
      </c>
      <c r="D738" s="91" t="str">
        <f t="shared" si="84"/>
        <v/>
      </c>
      <c r="F738" s="91" t="str">
        <f t="shared" si="85"/>
        <v/>
      </c>
      <c r="H738" s="91" t="str">
        <f t="shared" si="86"/>
        <v/>
      </c>
      <c r="I738" s="92"/>
      <c r="J738" s="114" t="str">
        <f t="shared" si="82"/>
        <v/>
      </c>
      <c r="BE738" s="95" t="str">
        <f>IFERROR(VLOOKUP(ROWS(BE$2:$BE738),$BG$2:$BI$1001,3,0),"")</f>
        <v/>
      </c>
      <c r="BF738" s="95" t="str">
        <f>IFERROR(VLOOKUP(ROWS(BF$2:$BF738),$BG$2:$BI$1001,2,0),"")</f>
        <v/>
      </c>
      <c r="BG738" s="95">
        <f>IF(ISNUMBER(SEARCH("نعم",BJ738)),MAX($BG$1:BG737)+1,0)</f>
        <v>0</v>
      </c>
      <c r="BH738" s="95" t="str">
        <f t="shared" si="87"/>
        <v/>
      </c>
      <c r="BI738" s="95" t="str">
        <f t="shared" si="88"/>
        <v/>
      </c>
      <c r="BJ738" s="95" t="str">
        <f>IF(COUNTIF( BH$2:BH738, BH738 )=1,"نعم","كلا")</f>
        <v>كلا</v>
      </c>
      <c r="BL738" s="91"/>
    </row>
    <row r="739" spans="2:64">
      <c r="B739" s="91" t="str">
        <f t="shared" si="83"/>
        <v/>
      </c>
      <c r="D739" s="91" t="str">
        <f t="shared" si="84"/>
        <v/>
      </c>
      <c r="F739" s="91" t="str">
        <f t="shared" si="85"/>
        <v/>
      </c>
      <c r="H739" s="91" t="str">
        <f t="shared" si="86"/>
        <v/>
      </c>
      <c r="I739" s="92"/>
      <c r="J739" s="114" t="str">
        <f t="shared" si="82"/>
        <v/>
      </c>
      <c r="BE739" s="95" t="str">
        <f>IFERROR(VLOOKUP(ROWS(BE$2:$BE739),$BG$2:$BI$1001,3,0),"")</f>
        <v/>
      </c>
      <c r="BF739" s="95" t="str">
        <f>IFERROR(VLOOKUP(ROWS(BF$2:$BF739),$BG$2:$BI$1001,2,0),"")</f>
        <v/>
      </c>
      <c r="BG739" s="95">
        <f>IF(ISNUMBER(SEARCH("نعم",BJ739)),MAX($BG$1:BG738)+1,0)</f>
        <v>0</v>
      </c>
      <c r="BH739" s="95" t="str">
        <f t="shared" si="87"/>
        <v/>
      </c>
      <c r="BI739" s="95" t="str">
        <f t="shared" si="88"/>
        <v/>
      </c>
      <c r="BJ739" s="95" t="str">
        <f>IF(COUNTIF( BH$2:BH739, BH739 )=1,"نعم","كلا")</f>
        <v>كلا</v>
      </c>
      <c r="BL739" s="91"/>
    </row>
    <row r="740" spans="2:64">
      <c r="B740" s="91" t="str">
        <f t="shared" si="83"/>
        <v/>
      </c>
      <c r="D740" s="91" t="str">
        <f t="shared" si="84"/>
        <v/>
      </c>
      <c r="F740" s="91" t="str">
        <f t="shared" si="85"/>
        <v/>
      </c>
      <c r="H740" s="91" t="str">
        <f t="shared" si="86"/>
        <v/>
      </c>
      <c r="I740" s="92"/>
      <c r="J740" s="114" t="str">
        <f t="shared" si="82"/>
        <v/>
      </c>
      <c r="BE740" s="95" t="str">
        <f>IFERROR(VLOOKUP(ROWS(BE$2:$BE740),$BG$2:$BI$1001,3,0),"")</f>
        <v/>
      </c>
      <c r="BF740" s="95" t="str">
        <f>IFERROR(VLOOKUP(ROWS(BF$2:$BF740),$BG$2:$BI$1001,2,0),"")</f>
        <v/>
      </c>
      <c r="BG740" s="95">
        <f>IF(ISNUMBER(SEARCH("نعم",BJ740)),MAX($BG$1:BG739)+1,0)</f>
        <v>0</v>
      </c>
      <c r="BH740" s="95" t="str">
        <f t="shared" si="87"/>
        <v/>
      </c>
      <c r="BI740" s="95" t="str">
        <f t="shared" si="88"/>
        <v/>
      </c>
      <c r="BJ740" s="95" t="str">
        <f>IF(COUNTIF( BH$2:BH740, BH740 )=1,"نعم","كلا")</f>
        <v>كلا</v>
      </c>
      <c r="BL740" s="91"/>
    </row>
    <row r="741" spans="2:64">
      <c r="B741" s="91" t="str">
        <f t="shared" si="83"/>
        <v/>
      </c>
      <c r="D741" s="91" t="str">
        <f t="shared" si="84"/>
        <v/>
      </c>
      <c r="F741" s="91" t="str">
        <f t="shared" si="85"/>
        <v/>
      </c>
      <c r="H741" s="91" t="str">
        <f t="shared" si="86"/>
        <v/>
      </c>
      <c r="I741" s="92"/>
      <c r="J741" s="114" t="str">
        <f t="shared" si="82"/>
        <v/>
      </c>
      <c r="BE741" s="95" t="str">
        <f>IFERROR(VLOOKUP(ROWS(BE$2:$BE741),$BG$2:$BI$1001,3,0),"")</f>
        <v/>
      </c>
      <c r="BF741" s="95" t="str">
        <f>IFERROR(VLOOKUP(ROWS(BF$2:$BF741),$BG$2:$BI$1001,2,0),"")</f>
        <v/>
      </c>
      <c r="BG741" s="95">
        <f>IF(ISNUMBER(SEARCH("نعم",BJ741)),MAX($BG$1:BG740)+1,0)</f>
        <v>0</v>
      </c>
      <c r="BH741" s="95" t="str">
        <f t="shared" si="87"/>
        <v/>
      </c>
      <c r="BI741" s="95" t="str">
        <f t="shared" si="88"/>
        <v/>
      </c>
      <c r="BJ741" s="95" t="str">
        <f>IF(COUNTIF( BH$2:BH741, BH741 )=1,"نعم","كلا")</f>
        <v>كلا</v>
      </c>
      <c r="BL741" s="91"/>
    </row>
    <row r="742" spans="2:64">
      <c r="B742" s="91" t="str">
        <f t="shared" si="83"/>
        <v/>
      </c>
      <c r="D742" s="91" t="str">
        <f t="shared" si="84"/>
        <v/>
      </c>
      <c r="F742" s="91" t="str">
        <f t="shared" si="85"/>
        <v/>
      </c>
      <c r="H742" s="91" t="str">
        <f t="shared" si="86"/>
        <v/>
      </c>
      <c r="I742" s="92"/>
      <c r="J742" s="114" t="str">
        <f t="shared" si="82"/>
        <v/>
      </c>
      <c r="BE742" s="95" t="str">
        <f>IFERROR(VLOOKUP(ROWS(BE$2:$BE742),$BG$2:$BI$1001,3,0),"")</f>
        <v/>
      </c>
      <c r="BF742" s="95" t="str">
        <f>IFERROR(VLOOKUP(ROWS(BF$2:$BF742),$BG$2:$BI$1001,2,0),"")</f>
        <v/>
      </c>
      <c r="BG742" s="95">
        <f>IF(ISNUMBER(SEARCH("نعم",BJ742)),MAX($BG$1:BG741)+1,0)</f>
        <v>0</v>
      </c>
      <c r="BH742" s="95" t="str">
        <f t="shared" si="87"/>
        <v/>
      </c>
      <c r="BI742" s="95" t="str">
        <f t="shared" si="88"/>
        <v/>
      </c>
      <c r="BJ742" s="95" t="str">
        <f>IF(COUNTIF( BH$2:BH742, BH742 )=1,"نعم","كلا")</f>
        <v>كلا</v>
      </c>
      <c r="BL742" s="91"/>
    </row>
    <row r="743" spans="2:64">
      <c r="B743" s="91" t="str">
        <f t="shared" si="83"/>
        <v/>
      </c>
      <c r="D743" s="91" t="str">
        <f t="shared" si="84"/>
        <v/>
      </c>
      <c r="F743" s="91" t="str">
        <f t="shared" si="85"/>
        <v/>
      </c>
      <c r="H743" s="91" t="str">
        <f t="shared" si="86"/>
        <v/>
      </c>
      <c r="I743" s="92"/>
      <c r="J743" s="114" t="str">
        <f t="shared" si="82"/>
        <v/>
      </c>
      <c r="BE743" s="95" t="str">
        <f>IFERROR(VLOOKUP(ROWS(BE$2:$BE743),$BG$2:$BI$1001,3,0),"")</f>
        <v/>
      </c>
      <c r="BF743" s="95" t="str">
        <f>IFERROR(VLOOKUP(ROWS(BF$2:$BF743),$BG$2:$BI$1001,2,0),"")</f>
        <v/>
      </c>
      <c r="BG743" s="95">
        <f>IF(ISNUMBER(SEARCH("نعم",BJ743)),MAX($BG$1:BG742)+1,0)</f>
        <v>0</v>
      </c>
      <c r="BH743" s="95" t="str">
        <f t="shared" si="87"/>
        <v/>
      </c>
      <c r="BI743" s="95" t="str">
        <f t="shared" si="88"/>
        <v/>
      </c>
      <c r="BJ743" s="95" t="str">
        <f>IF(COUNTIF( BH$2:BH743, BH743 )=1,"نعم","كلا")</f>
        <v>كلا</v>
      </c>
      <c r="BL743" s="91"/>
    </row>
    <row r="744" spans="2:64">
      <c r="B744" s="91" t="str">
        <f t="shared" si="83"/>
        <v/>
      </c>
      <c r="D744" s="91" t="str">
        <f t="shared" si="84"/>
        <v/>
      </c>
      <c r="F744" s="91" t="str">
        <f t="shared" si="85"/>
        <v/>
      </c>
      <c r="H744" s="91" t="str">
        <f t="shared" si="86"/>
        <v/>
      </c>
      <c r="I744" s="92"/>
      <c r="J744" s="114" t="str">
        <f t="shared" si="82"/>
        <v/>
      </c>
      <c r="BE744" s="95" t="str">
        <f>IFERROR(VLOOKUP(ROWS(BE$2:$BE744),$BG$2:$BI$1001,3,0),"")</f>
        <v/>
      </c>
      <c r="BF744" s="95" t="str">
        <f>IFERROR(VLOOKUP(ROWS(BF$2:$BF744),$BG$2:$BI$1001,2,0),"")</f>
        <v/>
      </c>
      <c r="BG744" s="95">
        <f>IF(ISNUMBER(SEARCH("نعم",BJ744)),MAX($BG$1:BG743)+1,0)</f>
        <v>0</v>
      </c>
      <c r="BH744" s="95" t="str">
        <f t="shared" si="87"/>
        <v/>
      </c>
      <c r="BI744" s="95" t="str">
        <f t="shared" si="88"/>
        <v/>
      </c>
      <c r="BJ744" s="95" t="str">
        <f>IF(COUNTIF( BH$2:BH744, BH744 )=1,"نعم","كلا")</f>
        <v>كلا</v>
      </c>
      <c r="BL744" s="91"/>
    </row>
    <row r="745" spans="2:64">
      <c r="B745" s="91" t="str">
        <f t="shared" si="83"/>
        <v/>
      </c>
      <c r="D745" s="91" t="str">
        <f t="shared" si="84"/>
        <v/>
      </c>
      <c r="F745" s="91" t="str">
        <f t="shared" si="85"/>
        <v/>
      </c>
      <c r="H745" s="91" t="str">
        <f t="shared" si="86"/>
        <v/>
      </c>
      <c r="I745" s="92"/>
      <c r="J745" s="114" t="str">
        <f t="shared" si="82"/>
        <v/>
      </c>
      <c r="BE745" s="95" t="str">
        <f>IFERROR(VLOOKUP(ROWS(BE$2:$BE745),$BG$2:$BI$1001,3,0),"")</f>
        <v/>
      </c>
      <c r="BF745" s="95" t="str">
        <f>IFERROR(VLOOKUP(ROWS(BF$2:$BF745),$BG$2:$BI$1001,2,0),"")</f>
        <v/>
      </c>
      <c r="BG745" s="95">
        <f>IF(ISNUMBER(SEARCH("نعم",BJ745)),MAX($BG$1:BG744)+1,0)</f>
        <v>0</v>
      </c>
      <c r="BH745" s="95" t="str">
        <f t="shared" si="87"/>
        <v/>
      </c>
      <c r="BI745" s="95" t="str">
        <f t="shared" si="88"/>
        <v/>
      </c>
      <c r="BJ745" s="95" t="str">
        <f>IF(COUNTIF( BH$2:BH745, BH745 )=1,"نعم","كلا")</f>
        <v>كلا</v>
      </c>
      <c r="BL745" s="91"/>
    </row>
    <row r="746" spans="2:64">
      <c r="B746" s="91" t="str">
        <f t="shared" si="83"/>
        <v/>
      </c>
      <c r="D746" s="91" t="str">
        <f t="shared" si="84"/>
        <v/>
      </c>
      <c r="F746" s="91" t="str">
        <f t="shared" si="85"/>
        <v/>
      </c>
      <c r="H746" s="91" t="str">
        <f t="shared" si="86"/>
        <v/>
      </c>
      <c r="I746" s="92"/>
      <c r="J746" s="114" t="str">
        <f t="shared" si="82"/>
        <v/>
      </c>
      <c r="BE746" s="95" t="str">
        <f>IFERROR(VLOOKUP(ROWS(BE$2:$BE746),$BG$2:$BI$1001,3,0),"")</f>
        <v/>
      </c>
      <c r="BF746" s="95" t="str">
        <f>IFERROR(VLOOKUP(ROWS(BF$2:$BF746),$BG$2:$BI$1001,2,0),"")</f>
        <v/>
      </c>
      <c r="BG746" s="95">
        <f>IF(ISNUMBER(SEARCH("نعم",BJ746)),MAX($BG$1:BG745)+1,0)</f>
        <v>0</v>
      </c>
      <c r="BH746" s="95" t="str">
        <f t="shared" si="87"/>
        <v/>
      </c>
      <c r="BI746" s="95" t="str">
        <f t="shared" si="88"/>
        <v/>
      </c>
      <c r="BJ746" s="95" t="str">
        <f>IF(COUNTIF( BH$2:BH746, BH746 )=1,"نعم","كلا")</f>
        <v>كلا</v>
      </c>
      <c r="BL746" s="91"/>
    </row>
    <row r="747" spans="2:64">
      <c r="B747" s="91" t="str">
        <f t="shared" si="83"/>
        <v/>
      </c>
      <c r="D747" s="91" t="str">
        <f t="shared" si="84"/>
        <v/>
      </c>
      <c r="F747" s="91" t="str">
        <f t="shared" si="85"/>
        <v/>
      </c>
      <c r="H747" s="91" t="str">
        <f t="shared" si="86"/>
        <v/>
      </c>
      <c r="I747" s="92"/>
      <c r="J747" s="114" t="str">
        <f t="shared" si="82"/>
        <v/>
      </c>
      <c r="BE747" s="95" t="str">
        <f>IFERROR(VLOOKUP(ROWS(BE$2:$BE747),$BG$2:$BI$1001,3,0),"")</f>
        <v/>
      </c>
      <c r="BF747" s="95" t="str">
        <f>IFERROR(VLOOKUP(ROWS(BF$2:$BF747),$BG$2:$BI$1001,2,0),"")</f>
        <v/>
      </c>
      <c r="BG747" s="95">
        <f>IF(ISNUMBER(SEARCH("نعم",BJ747)),MAX($BG$1:BG746)+1,0)</f>
        <v>0</v>
      </c>
      <c r="BH747" s="95" t="str">
        <f t="shared" si="87"/>
        <v/>
      </c>
      <c r="BI747" s="95" t="str">
        <f t="shared" si="88"/>
        <v/>
      </c>
      <c r="BJ747" s="95" t="str">
        <f>IF(COUNTIF( BH$2:BH747, BH747 )=1,"نعم","كلا")</f>
        <v>كلا</v>
      </c>
      <c r="BL747" s="91"/>
    </row>
    <row r="748" spans="2:64">
      <c r="B748" s="91" t="str">
        <f t="shared" si="83"/>
        <v/>
      </c>
      <c r="D748" s="91" t="str">
        <f t="shared" si="84"/>
        <v/>
      </c>
      <c r="F748" s="91" t="str">
        <f t="shared" si="85"/>
        <v/>
      </c>
      <c r="H748" s="91" t="str">
        <f t="shared" si="86"/>
        <v/>
      </c>
      <c r="I748" s="92"/>
      <c r="J748" s="114" t="str">
        <f t="shared" si="82"/>
        <v/>
      </c>
      <c r="BE748" s="95" t="str">
        <f>IFERROR(VLOOKUP(ROWS(BE$2:$BE748),$BG$2:$BI$1001,3,0),"")</f>
        <v/>
      </c>
      <c r="BF748" s="95" t="str">
        <f>IFERROR(VLOOKUP(ROWS(BF$2:$BF748),$BG$2:$BI$1001,2,0),"")</f>
        <v/>
      </c>
      <c r="BG748" s="95">
        <f>IF(ISNUMBER(SEARCH("نعم",BJ748)),MAX($BG$1:BG747)+1,0)</f>
        <v>0</v>
      </c>
      <c r="BH748" s="95" t="str">
        <f t="shared" si="87"/>
        <v/>
      </c>
      <c r="BI748" s="95" t="str">
        <f t="shared" si="88"/>
        <v/>
      </c>
      <c r="BJ748" s="95" t="str">
        <f>IF(COUNTIF( BH$2:BH748, BH748 )=1,"نعم","كلا")</f>
        <v>كلا</v>
      </c>
      <c r="BL748" s="91"/>
    </row>
    <row r="749" spans="2:64">
      <c r="B749" s="91" t="str">
        <f t="shared" si="83"/>
        <v/>
      </c>
      <c r="D749" s="91" t="str">
        <f t="shared" si="84"/>
        <v/>
      </c>
      <c r="F749" s="91" t="str">
        <f t="shared" si="85"/>
        <v/>
      </c>
      <c r="H749" s="91" t="str">
        <f t="shared" si="86"/>
        <v/>
      </c>
      <c r="I749" s="92"/>
      <c r="J749" s="114" t="str">
        <f t="shared" si="82"/>
        <v/>
      </c>
      <c r="BE749" s="95" t="str">
        <f>IFERROR(VLOOKUP(ROWS(BE$2:$BE749),$BG$2:$BI$1001,3,0),"")</f>
        <v/>
      </c>
      <c r="BF749" s="95" t="str">
        <f>IFERROR(VLOOKUP(ROWS(BF$2:$BF749),$BG$2:$BI$1001,2,0),"")</f>
        <v/>
      </c>
      <c r="BG749" s="95">
        <f>IF(ISNUMBER(SEARCH("نعم",BJ749)),MAX($BG$1:BG748)+1,0)</f>
        <v>0</v>
      </c>
      <c r="BH749" s="95" t="str">
        <f t="shared" si="87"/>
        <v/>
      </c>
      <c r="BI749" s="95" t="str">
        <f t="shared" si="88"/>
        <v/>
      </c>
      <c r="BJ749" s="95" t="str">
        <f>IF(COUNTIF( BH$2:BH749, BH749 )=1,"نعم","كلا")</f>
        <v>كلا</v>
      </c>
      <c r="BL749" s="91"/>
    </row>
    <row r="750" spans="2:64">
      <c r="B750" s="91" t="str">
        <f t="shared" si="83"/>
        <v/>
      </c>
      <c r="D750" s="91" t="str">
        <f t="shared" si="84"/>
        <v/>
      </c>
      <c r="F750" s="91" t="str">
        <f t="shared" si="85"/>
        <v/>
      </c>
      <c r="H750" s="91" t="str">
        <f t="shared" si="86"/>
        <v/>
      </c>
      <c r="I750" s="92"/>
      <c r="J750" s="114" t="str">
        <f t="shared" si="82"/>
        <v/>
      </c>
      <c r="BE750" s="95" t="str">
        <f>IFERROR(VLOOKUP(ROWS(BE$2:$BE750),$BG$2:$BI$1001,3,0),"")</f>
        <v/>
      </c>
      <c r="BF750" s="95" t="str">
        <f>IFERROR(VLOOKUP(ROWS(BF$2:$BF750),$BG$2:$BI$1001,2,0),"")</f>
        <v/>
      </c>
      <c r="BG750" s="95">
        <f>IF(ISNUMBER(SEARCH("نعم",BJ750)),MAX($BG$1:BG749)+1,0)</f>
        <v>0</v>
      </c>
      <c r="BH750" s="95" t="str">
        <f t="shared" si="87"/>
        <v/>
      </c>
      <c r="BI750" s="95" t="str">
        <f t="shared" si="88"/>
        <v/>
      </c>
      <c r="BJ750" s="95" t="str">
        <f>IF(COUNTIF( BH$2:BH750, BH750 )=1,"نعم","كلا")</f>
        <v>كلا</v>
      </c>
      <c r="BL750" s="91"/>
    </row>
    <row r="751" spans="2:64">
      <c r="B751" s="91" t="str">
        <f t="shared" si="83"/>
        <v/>
      </c>
      <c r="D751" s="91" t="str">
        <f t="shared" si="84"/>
        <v/>
      </c>
      <c r="F751" s="91" t="str">
        <f t="shared" si="85"/>
        <v/>
      </c>
      <c r="H751" s="91" t="str">
        <f t="shared" si="86"/>
        <v/>
      </c>
      <c r="I751" s="92"/>
      <c r="J751" s="114" t="str">
        <f t="shared" si="82"/>
        <v/>
      </c>
      <c r="BE751" s="95" t="str">
        <f>IFERROR(VLOOKUP(ROWS(BE$2:$BE751),$BG$2:$BI$1001,3,0),"")</f>
        <v/>
      </c>
      <c r="BF751" s="95" t="str">
        <f>IFERROR(VLOOKUP(ROWS(BF$2:$BF751),$BG$2:$BI$1001,2,0),"")</f>
        <v/>
      </c>
      <c r="BG751" s="95">
        <f>IF(ISNUMBER(SEARCH("نعم",BJ751)),MAX($BG$1:BG750)+1,0)</f>
        <v>0</v>
      </c>
      <c r="BH751" s="95" t="str">
        <f t="shared" si="87"/>
        <v/>
      </c>
      <c r="BI751" s="95" t="str">
        <f t="shared" si="88"/>
        <v/>
      </c>
      <c r="BJ751" s="95" t="str">
        <f>IF(COUNTIF( BH$2:BH751, BH751 )=1,"نعم","كلا")</f>
        <v>كلا</v>
      </c>
      <c r="BL751" s="91"/>
    </row>
    <row r="752" spans="2:64">
      <c r="B752" s="91" t="str">
        <f t="shared" si="83"/>
        <v/>
      </c>
      <c r="D752" s="91" t="str">
        <f t="shared" si="84"/>
        <v/>
      </c>
      <c r="F752" s="91" t="str">
        <f t="shared" si="85"/>
        <v/>
      </c>
      <c r="H752" s="91" t="str">
        <f t="shared" si="86"/>
        <v/>
      </c>
      <c r="I752" s="92"/>
      <c r="J752" s="114" t="str">
        <f t="shared" si="82"/>
        <v/>
      </c>
      <c r="BE752" s="95" t="str">
        <f>IFERROR(VLOOKUP(ROWS(BE$2:$BE752),$BG$2:$BI$1001,3,0),"")</f>
        <v/>
      </c>
      <c r="BF752" s="95" t="str">
        <f>IFERROR(VLOOKUP(ROWS(BF$2:$BF752),$BG$2:$BI$1001,2,0),"")</f>
        <v/>
      </c>
      <c r="BG752" s="95">
        <f>IF(ISNUMBER(SEARCH("نعم",BJ752)),MAX($BG$1:BG751)+1,0)</f>
        <v>0</v>
      </c>
      <c r="BH752" s="95" t="str">
        <f t="shared" si="87"/>
        <v/>
      </c>
      <c r="BI752" s="95" t="str">
        <f t="shared" si="88"/>
        <v/>
      </c>
      <c r="BJ752" s="95" t="str">
        <f>IF(COUNTIF( BH$2:BH752, BH752 )=1,"نعم","كلا")</f>
        <v>كلا</v>
      </c>
      <c r="BL752" s="91"/>
    </row>
    <row r="753" spans="2:64">
      <c r="B753" s="91" t="str">
        <f t="shared" si="83"/>
        <v/>
      </c>
      <c r="D753" s="91" t="str">
        <f t="shared" si="84"/>
        <v/>
      </c>
      <c r="F753" s="91" t="str">
        <f t="shared" si="85"/>
        <v/>
      </c>
      <c r="H753" s="91" t="str">
        <f t="shared" si="86"/>
        <v/>
      </c>
      <c r="I753" s="92"/>
      <c r="J753" s="114" t="str">
        <f t="shared" si="82"/>
        <v/>
      </c>
      <c r="BE753" s="95" t="str">
        <f>IFERROR(VLOOKUP(ROWS(BE$2:$BE753),$BG$2:$BI$1001,3,0),"")</f>
        <v/>
      </c>
      <c r="BF753" s="95" t="str">
        <f>IFERROR(VLOOKUP(ROWS(BF$2:$BF753),$BG$2:$BI$1001,2,0),"")</f>
        <v/>
      </c>
      <c r="BG753" s="95">
        <f>IF(ISNUMBER(SEARCH("نعم",BJ753)),MAX($BG$1:BG752)+1,0)</f>
        <v>0</v>
      </c>
      <c r="BH753" s="95" t="str">
        <f t="shared" si="87"/>
        <v/>
      </c>
      <c r="BI753" s="95" t="str">
        <f t="shared" si="88"/>
        <v/>
      </c>
      <c r="BJ753" s="95" t="str">
        <f>IF(COUNTIF( BH$2:BH753, BH753 )=1,"نعم","كلا")</f>
        <v>كلا</v>
      </c>
      <c r="BL753" s="91"/>
    </row>
    <row r="754" spans="2:64">
      <c r="B754" s="91" t="str">
        <f t="shared" si="83"/>
        <v/>
      </c>
      <c r="D754" s="91" t="str">
        <f t="shared" si="84"/>
        <v/>
      </c>
      <c r="F754" s="91" t="str">
        <f t="shared" si="85"/>
        <v/>
      </c>
      <c r="H754" s="91" t="str">
        <f t="shared" si="86"/>
        <v/>
      </c>
      <c r="I754" s="92"/>
      <c r="J754" s="114" t="str">
        <f t="shared" si="82"/>
        <v/>
      </c>
      <c r="BE754" s="95" t="str">
        <f>IFERROR(VLOOKUP(ROWS(BE$2:$BE754),$BG$2:$BI$1001,3,0),"")</f>
        <v/>
      </c>
      <c r="BF754" s="95" t="str">
        <f>IFERROR(VLOOKUP(ROWS(BF$2:$BF754),$BG$2:$BI$1001,2,0),"")</f>
        <v/>
      </c>
      <c r="BG754" s="95">
        <f>IF(ISNUMBER(SEARCH("نعم",BJ754)),MAX($BG$1:BG753)+1,0)</f>
        <v>0</v>
      </c>
      <c r="BH754" s="95" t="str">
        <f t="shared" si="87"/>
        <v/>
      </c>
      <c r="BI754" s="95" t="str">
        <f t="shared" si="88"/>
        <v/>
      </c>
      <c r="BJ754" s="95" t="str">
        <f>IF(COUNTIF( BH$2:BH754, BH754 )=1,"نعم","كلا")</f>
        <v>كلا</v>
      </c>
      <c r="BL754" s="91"/>
    </row>
    <row r="755" spans="2:64">
      <c r="B755" s="91" t="str">
        <f t="shared" si="83"/>
        <v/>
      </c>
      <c r="D755" s="91" t="str">
        <f t="shared" si="84"/>
        <v/>
      </c>
      <c r="F755" s="91" t="str">
        <f t="shared" si="85"/>
        <v/>
      </c>
      <c r="H755" s="91" t="str">
        <f t="shared" si="86"/>
        <v/>
      </c>
      <c r="I755" s="92"/>
      <c r="J755" s="114" t="str">
        <f t="shared" si="82"/>
        <v/>
      </c>
      <c r="BE755" s="95" t="str">
        <f>IFERROR(VLOOKUP(ROWS(BE$2:$BE755),$BG$2:$BI$1001,3,0),"")</f>
        <v/>
      </c>
      <c r="BF755" s="95" t="str">
        <f>IFERROR(VLOOKUP(ROWS(BF$2:$BF755),$BG$2:$BI$1001,2,0),"")</f>
        <v/>
      </c>
      <c r="BG755" s="95">
        <f>IF(ISNUMBER(SEARCH("نعم",BJ755)),MAX($BG$1:BG754)+1,0)</f>
        <v>0</v>
      </c>
      <c r="BH755" s="95" t="str">
        <f t="shared" si="87"/>
        <v/>
      </c>
      <c r="BI755" s="95" t="str">
        <f t="shared" si="88"/>
        <v/>
      </c>
      <c r="BJ755" s="95" t="str">
        <f>IF(COUNTIF( BH$2:BH755, BH755 )=1,"نعم","كلا")</f>
        <v>كلا</v>
      </c>
      <c r="BL755" s="91"/>
    </row>
    <row r="756" spans="2:64">
      <c r="B756" s="91" t="str">
        <f t="shared" si="83"/>
        <v/>
      </c>
      <c r="D756" s="91" t="str">
        <f t="shared" si="84"/>
        <v/>
      </c>
      <c r="F756" s="91" t="str">
        <f t="shared" si="85"/>
        <v/>
      </c>
      <c r="H756" s="91" t="str">
        <f t="shared" si="86"/>
        <v/>
      </c>
      <c r="I756" s="92"/>
      <c r="J756" s="114" t="str">
        <f t="shared" si="82"/>
        <v/>
      </c>
      <c r="BE756" s="95" t="str">
        <f>IFERROR(VLOOKUP(ROWS(BE$2:$BE756),$BG$2:$BI$1001,3,0),"")</f>
        <v/>
      </c>
      <c r="BF756" s="95" t="str">
        <f>IFERROR(VLOOKUP(ROWS(BF$2:$BF756),$BG$2:$BI$1001,2,0),"")</f>
        <v/>
      </c>
      <c r="BG756" s="95">
        <f>IF(ISNUMBER(SEARCH("نعم",BJ756)),MAX($BG$1:BG755)+1,0)</f>
        <v>0</v>
      </c>
      <c r="BH756" s="95" t="str">
        <f t="shared" si="87"/>
        <v/>
      </c>
      <c r="BI756" s="95" t="str">
        <f t="shared" si="88"/>
        <v/>
      </c>
      <c r="BJ756" s="95" t="str">
        <f>IF(COUNTIF( BH$2:BH756, BH756 )=1,"نعم","كلا")</f>
        <v>كلا</v>
      </c>
      <c r="BL756" s="91"/>
    </row>
    <row r="757" spans="2:64">
      <c r="B757" s="91" t="str">
        <f t="shared" si="83"/>
        <v/>
      </c>
      <c r="D757" s="91" t="str">
        <f t="shared" si="84"/>
        <v/>
      </c>
      <c r="F757" s="91" t="str">
        <f t="shared" si="85"/>
        <v/>
      </c>
      <c r="H757" s="91" t="str">
        <f t="shared" si="86"/>
        <v/>
      </c>
      <c r="I757" s="92"/>
      <c r="J757" s="114" t="str">
        <f t="shared" ref="J757:J820" si="89">IFERROR(IF(OR(AND($G757="الفرنسية",$L757&lt;&gt;"نعم"),AND($G757="الانكليزية",$M757&lt;&gt;"نعم")),"هذه اللغة لا يتقنها المعلم",""),"")</f>
        <v/>
      </c>
      <c r="BE757" s="95" t="str">
        <f>IFERROR(VLOOKUP(ROWS(BE$2:$BE757),$BG$2:$BI$1001,3,0),"")</f>
        <v/>
      </c>
      <c r="BF757" s="95" t="str">
        <f>IFERROR(VLOOKUP(ROWS(BF$2:$BF757),$BG$2:$BI$1001,2,0),"")</f>
        <v/>
      </c>
      <c r="BG757" s="95">
        <f>IF(ISNUMBER(SEARCH("نعم",BJ757)),MAX($BG$1:BG756)+1,0)</f>
        <v>0</v>
      </c>
      <c r="BH757" s="95" t="str">
        <f t="shared" si="87"/>
        <v/>
      </c>
      <c r="BI757" s="95" t="str">
        <f t="shared" si="88"/>
        <v/>
      </c>
      <c r="BJ757" s="95" t="str">
        <f>IF(COUNTIF( BH$2:BH757, BH757 )=1,"نعم","كلا")</f>
        <v>كلا</v>
      </c>
      <c r="BL757" s="91"/>
    </row>
    <row r="758" spans="2:64">
      <c r="B758" s="91" t="str">
        <f t="shared" si="83"/>
        <v/>
      </c>
      <c r="D758" s="91" t="str">
        <f t="shared" si="84"/>
        <v/>
      </c>
      <c r="F758" s="91" t="str">
        <f t="shared" si="85"/>
        <v/>
      </c>
      <c r="H758" s="91" t="str">
        <f t="shared" si="86"/>
        <v/>
      </c>
      <c r="I758" s="92"/>
      <c r="J758" s="114" t="str">
        <f t="shared" si="89"/>
        <v/>
      </c>
      <c r="BE758" s="95" t="str">
        <f>IFERROR(VLOOKUP(ROWS(BE$2:$BE758),$BG$2:$BI$1001,3,0),"")</f>
        <v/>
      </c>
      <c r="BF758" s="95" t="str">
        <f>IFERROR(VLOOKUP(ROWS(BF$2:$BF758),$BG$2:$BI$1001,2,0),"")</f>
        <v/>
      </c>
      <c r="BG758" s="95">
        <f>IF(ISNUMBER(SEARCH("نعم",BJ758)),MAX($BG$1:BG757)+1,0)</f>
        <v>0</v>
      </c>
      <c r="BH758" s="95" t="str">
        <f t="shared" si="87"/>
        <v/>
      </c>
      <c r="BI758" s="95" t="str">
        <f t="shared" si="88"/>
        <v/>
      </c>
      <c r="BJ758" s="95" t="str">
        <f>IF(COUNTIF( BH$2:BH758, BH758 )=1,"نعم","كلا")</f>
        <v>كلا</v>
      </c>
      <c r="BL758" s="91"/>
    </row>
    <row r="759" spans="2:64">
      <c r="B759" s="91" t="str">
        <f t="shared" si="83"/>
        <v/>
      </c>
      <c r="D759" s="91" t="str">
        <f t="shared" si="84"/>
        <v/>
      </c>
      <c r="F759" s="91" t="str">
        <f t="shared" si="85"/>
        <v/>
      </c>
      <c r="H759" s="91" t="str">
        <f t="shared" si="86"/>
        <v/>
      </c>
      <c r="I759" s="92"/>
      <c r="J759" s="114" t="str">
        <f t="shared" si="89"/>
        <v/>
      </c>
      <c r="BE759" s="95" t="str">
        <f>IFERROR(VLOOKUP(ROWS(BE$2:$BE759),$BG$2:$BI$1001,3,0),"")</f>
        <v/>
      </c>
      <c r="BF759" s="95" t="str">
        <f>IFERROR(VLOOKUP(ROWS(BF$2:$BF759),$BG$2:$BI$1001,2,0),"")</f>
        <v/>
      </c>
      <c r="BG759" s="95">
        <f>IF(ISNUMBER(SEARCH("نعم",BJ759)),MAX($BG$1:BG758)+1,0)</f>
        <v>0</v>
      </c>
      <c r="BH759" s="95" t="str">
        <f t="shared" si="87"/>
        <v/>
      </c>
      <c r="BI759" s="95" t="str">
        <f t="shared" si="88"/>
        <v/>
      </c>
      <c r="BJ759" s="95" t="str">
        <f>IF(COUNTIF( BH$2:BH759, BH759 )=1,"نعم","كلا")</f>
        <v>كلا</v>
      </c>
      <c r="BL759" s="91"/>
    </row>
    <row r="760" spans="2:64">
      <c r="B760" s="91" t="str">
        <f t="shared" si="83"/>
        <v/>
      </c>
      <c r="D760" s="91" t="str">
        <f t="shared" si="84"/>
        <v/>
      </c>
      <c r="F760" s="91" t="str">
        <f t="shared" si="85"/>
        <v/>
      </c>
      <c r="H760" s="91" t="str">
        <f t="shared" si="86"/>
        <v/>
      </c>
      <c r="I760" s="92"/>
      <c r="J760" s="114" t="str">
        <f t="shared" si="89"/>
        <v/>
      </c>
      <c r="BE760" s="95" t="str">
        <f>IFERROR(VLOOKUP(ROWS(BE$2:$BE760),$BG$2:$BI$1001,3,0),"")</f>
        <v/>
      </c>
      <c r="BF760" s="95" t="str">
        <f>IFERROR(VLOOKUP(ROWS(BF$2:$BF760),$BG$2:$BI$1001,2,0),"")</f>
        <v/>
      </c>
      <c r="BG760" s="95">
        <f>IF(ISNUMBER(SEARCH("نعم",BJ760)),MAX($BG$1:BG759)+1,0)</f>
        <v>0</v>
      </c>
      <c r="BH760" s="95" t="str">
        <f t="shared" si="87"/>
        <v/>
      </c>
      <c r="BI760" s="95" t="str">
        <f t="shared" si="88"/>
        <v/>
      </c>
      <c r="BJ760" s="95" t="str">
        <f>IF(COUNTIF( BH$2:BH760, BH760 )=1,"نعم","كلا")</f>
        <v>كلا</v>
      </c>
      <c r="BL760" s="91"/>
    </row>
    <row r="761" spans="2:64">
      <c r="B761" s="91" t="str">
        <f t="shared" si="83"/>
        <v/>
      </c>
      <c r="D761" s="91" t="str">
        <f t="shared" si="84"/>
        <v/>
      </c>
      <c r="F761" s="91" t="str">
        <f t="shared" si="85"/>
        <v/>
      </c>
      <c r="H761" s="91" t="str">
        <f t="shared" si="86"/>
        <v/>
      </c>
      <c r="I761" s="92"/>
      <c r="J761" s="114" t="str">
        <f t="shared" si="89"/>
        <v/>
      </c>
      <c r="BE761" s="95" t="str">
        <f>IFERROR(VLOOKUP(ROWS(BE$2:$BE761),$BG$2:$BI$1001,3,0),"")</f>
        <v/>
      </c>
      <c r="BF761" s="95" t="str">
        <f>IFERROR(VLOOKUP(ROWS(BF$2:$BF761),$BG$2:$BI$1001,2,0),"")</f>
        <v/>
      </c>
      <c r="BG761" s="95">
        <f>IF(ISNUMBER(SEARCH("نعم",BJ761)),MAX($BG$1:BG760)+1,0)</f>
        <v>0</v>
      </c>
      <c r="BH761" s="95" t="str">
        <f t="shared" si="87"/>
        <v/>
      </c>
      <c r="BI761" s="95" t="str">
        <f t="shared" si="88"/>
        <v/>
      </c>
      <c r="BJ761" s="95" t="str">
        <f>IF(COUNTIF( BH$2:BH761, BH761 )=1,"نعم","كلا")</f>
        <v>كلا</v>
      </c>
      <c r="BL761" s="91"/>
    </row>
    <row r="762" spans="2:64">
      <c r="B762" s="91" t="str">
        <f t="shared" si="83"/>
        <v/>
      </c>
      <c r="D762" s="91" t="str">
        <f t="shared" si="84"/>
        <v/>
      </c>
      <c r="F762" s="91" t="str">
        <f t="shared" si="85"/>
        <v/>
      </c>
      <c r="H762" s="91" t="str">
        <f t="shared" si="86"/>
        <v/>
      </c>
      <c r="I762" s="92"/>
      <c r="J762" s="114" t="str">
        <f t="shared" si="89"/>
        <v/>
      </c>
      <c r="BE762" s="95" t="str">
        <f>IFERROR(VLOOKUP(ROWS(BE$2:$BE762),$BG$2:$BI$1001,3,0),"")</f>
        <v/>
      </c>
      <c r="BF762" s="95" t="str">
        <f>IFERROR(VLOOKUP(ROWS(BF$2:$BF762),$BG$2:$BI$1001,2,0),"")</f>
        <v/>
      </c>
      <c r="BG762" s="95">
        <f>IF(ISNUMBER(SEARCH("نعم",BJ762)),MAX($BG$1:BG761)+1,0)</f>
        <v>0</v>
      </c>
      <c r="BH762" s="95" t="str">
        <f t="shared" si="87"/>
        <v/>
      </c>
      <c r="BI762" s="95" t="str">
        <f t="shared" si="88"/>
        <v/>
      </c>
      <c r="BJ762" s="95" t="str">
        <f>IF(COUNTIF( BH$2:BH762, BH762 )=1,"نعم","كلا")</f>
        <v>كلا</v>
      </c>
      <c r="BL762" s="91"/>
    </row>
    <row r="763" spans="2:64">
      <c r="B763" s="91" t="str">
        <f t="shared" si="83"/>
        <v/>
      </c>
      <c r="D763" s="91" t="str">
        <f t="shared" si="84"/>
        <v/>
      </c>
      <c r="F763" s="91" t="str">
        <f t="shared" si="85"/>
        <v/>
      </c>
      <c r="H763" s="91" t="str">
        <f t="shared" si="86"/>
        <v/>
      </c>
      <c r="I763" s="92"/>
      <c r="J763" s="114" t="str">
        <f t="shared" si="89"/>
        <v/>
      </c>
      <c r="BE763" s="95" t="str">
        <f>IFERROR(VLOOKUP(ROWS(BE$2:$BE763),$BG$2:$BI$1001,3,0),"")</f>
        <v/>
      </c>
      <c r="BF763" s="95" t="str">
        <f>IFERROR(VLOOKUP(ROWS(BF$2:$BF763),$BG$2:$BI$1001,2,0),"")</f>
        <v/>
      </c>
      <c r="BG763" s="95">
        <f>IF(ISNUMBER(SEARCH("نعم",BJ763)),MAX($BG$1:BG762)+1,0)</f>
        <v>0</v>
      </c>
      <c r="BH763" s="95" t="str">
        <f t="shared" si="87"/>
        <v/>
      </c>
      <c r="BI763" s="95" t="str">
        <f t="shared" si="88"/>
        <v/>
      </c>
      <c r="BJ763" s="95" t="str">
        <f>IF(COUNTIF( BH$2:BH763, BH763 )=1,"نعم","كلا")</f>
        <v>كلا</v>
      </c>
      <c r="BL763" s="91"/>
    </row>
    <row r="764" spans="2:64">
      <c r="B764" s="91" t="str">
        <f t="shared" si="83"/>
        <v/>
      </c>
      <c r="D764" s="91" t="str">
        <f t="shared" si="84"/>
        <v/>
      </c>
      <c r="F764" s="91" t="str">
        <f t="shared" si="85"/>
        <v/>
      </c>
      <c r="H764" s="91" t="str">
        <f t="shared" si="86"/>
        <v/>
      </c>
      <c r="I764" s="92"/>
      <c r="J764" s="114" t="str">
        <f t="shared" si="89"/>
        <v/>
      </c>
      <c r="BE764" s="95" t="str">
        <f>IFERROR(VLOOKUP(ROWS(BE$2:$BE764),$BG$2:$BI$1001,3,0),"")</f>
        <v/>
      </c>
      <c r="BF764" s="95" t="str">
        <f>IFERROR(VLOOKUP(ROWS(BF$2:$BF764),$BG$2:$BI$1001,2,0),"")</f>
        <v/>
      </c>
      <c r="BG764" s="95">
        <f>IF(ISNUMBER(SEARCH("نعم",BJ764)),MAX($BG$1:BG763)+1,0)</f>
        <v>0</v>
      </c>
      <c r="BH764" s="95" t="str">
        <f t="shared" si="87"/>
        <v/>
      </c>
      <c r="BI764" s="95" t="str">
        <f t="shared" si="88"/>
        <v/>
      </c>
      <c r="BJ764" s="95" t="str">
        <f>IF(COUNTIF( BH$2:BH764, BH764 )=1,"نعم","كلا")</f>
        <v>كلا</v>
      </c>
      <c r="BL764" s="91"/>
    </row>
    <row r="765" spans="2:64">
      <c r="B765" s="91" t="str">
        <f t="shared" si="83"/>
        <v/>
      </c>
      <c r="D765" s="91" t="str">
        <f t="shared" si="84"/>
        <v/>
      </c>
      <c r="F765" s="91" t="str">
        <f t="shared" si="85"/>
        <v/>
      </c>
      <c r="H765" s="91" t="str">
        <f t="shared" si="86"/>
        <v/>
      </c>
      <c r="I765" s="92"/>
      <c r="J765" s="114" t="str">
        <f t="shared" si="89"/>
        <v/>
      </c>
      <c r="BE765" s="95" t="str">
        <f>IFERROR(VLOOKUP(ROWS(BE$2:$BE765),$BG$2:$BI$1001,3,0),"")</f>
        <v/>
      </c>
      <c r="BF765" s="95" t="str">
        <f>IFERROR(VLOOKUP(ROWS(BF$2:$BF765),$BG$2:$BI$1001,2,0),"")</f>
        <v/>
      </c>
      <c r="BG765" s="95">
        <f>IF(ISNUMBER(SEARCH("نعم",BJ765)),MAX($BG$1:BG764)+1,0)</f>
        <v>0</v>
      </c>
      <c r="BH765" s="95" t="str">
        <f t="shared" si="87"/>
        <v/>
      </c>
      <c r="BI765" s="95" t="str">
        <f t="shared" si="88"/>
        <v/>
      </c>
      <c r="BJ765" s="95" t="str">
        <f>IF(COUNTIF( BH$2:BH765, BH765 )=1,"نعم","كلا")</f>
        <v>كلا</v>
      </c>
      <c r="BL765" s="91"/>
    </row>
    <row r="766" spans="2:64">
      <c r="B766" s="91" t="str">
        <f t="shared" si="83"/>
        <v/>
      </c>
      <c r="D766" s="91" t="str">
        <f t="shared" si="84"/>
        <v/>
      </c>
      <c r="F766" s="91" t="str">
        <f t="shared" si="85"/>
        <v/>
      </c>
      <c r="H766" s="91" t="str">
        <f t="shared" si="86"/>
        <v/>
      </c>
      <c r="I766" s="92"/>
      <c r="J766" s="114" t="str">
        <f t="shared" si="89"/>
        <v/>
      </c>
      <c r="BE766" s="95" t="str">
        <f>IFERROR(VLOOKUP(ROWS(BE$2:$BE766),$BG$2:$BI$1001,3,0),"")</f>
        <v/>
      </c>
      <c r="BF766" s="95" t="str">
        <f>IFERROR(VLOOKUP(ROWS(BF$2:$BF766),$BG$2:$BI$1001,2,0),"")</f>
        <v/>
      </c>
      <c r="BG766" s="95">
        <f>IF(ISNUMBER(SEARCH("نعم",BJ766)),MAX($BG$1:BG765)+1,0)</f>
        <v>0</v>
      </c>
      <c r="BH766" s="95" t="str">
        <f t="shared" si="87"/>
        <v/>
      </c>
      <c r="BI766" s="95" t="str">
        <f t="shared" si="88"/>
        <v/>
      </c>
      <c r="BJ766" s="95" t="str">
        <f>IF(COUNTIF( BH$2:BH766, BH766 )=1,"نعم","كلا")</f>
        <v>كلا</v>
      </c>
      <c r="BL766" s="91"/>
    </row>
    <row r="767" spans="2:64">
      <c r="B767" s="91" t="str">
        <f t="shared" si="83"/>
        <v/>
      </c>
      <c r="D767" s="91" t="str">
        <f t="shared" si="84"/>
        <v/>
      </c>
      <c r="F767" s="91" t="str">
        <f t="shared" si="85"/>
        <v/>
      </c>
      <c r="H767" s="91" t="str">
        <f t="shared" si="86"/>
        <v/>
      </c>
      <c r="I767" s="92"/>
      <c r="J767" s="114" t="str">
        <f t="shared" si="89"/>
        <v/>
      </c>
      <c r="BE767" s="95" t="str">
        <f>IFERROR(VLOOKUP(ROWS(BE$2:$BE767),$BG$2:$BI$1001,3,0),"")</f>
        <v/>
      </c>
      <c r="BF767" s="95" t="str">
        <f>IFERROR(VLOOKUP(ROWS(BF$2:$BF767),$BG$2:$BI$1001,2,0),"")</f>
        <v/>
      </c>
      <c r="BG767" s="95">
        <f>IF(ISNUMBER(SEARCH("نعم",BJ767)),MAX($BG$1:BG766)+1,0)</f>
        <v>0</v>
      </c>
      <c r="BH767" s="95" t="str">
        <f t="shared" si="87"/>
        <v/>
      </c>
      <c r="BI767" s="95" t="str">
        <f t="shared" si="88"/>
        <v/>
      </c>
      <c r="BJ767" s="95" t="str">
        <f>IF(COUNTIF( BH$2:BH767, BH767 )=1,"نعم","كلا")</f>
        <v>كلا</v>
      </c>
      <c r="BL767" s="91"/>
    </row>
    <row r="768" spans="2:64">
      <c r="B768" s="91" t="str">
        <f t="shared" si="83"/>
        <v/>
      </c>
      <c r="D768" s="91" t="str">
        <f t="shared" si="84"/>
        <v/>
      </c>
      <c r="F768" s="91" t="str">
        <f t="shared" si="85"/>
        <v/>
      </c>
      <c r="H768" s="91" t="str">
        <f t="shared" si="86"/>
        <v/>
      </c>
      <c r="I768" s="92"/>
      <c r="J768" s="114" t="str">
        <f t="shared" si="89"/>
        <v/>
      </c>
      <c r="BE768" s="95" t="str">
        <f>IFERROR(VLOOKUP(ROWS(BE$2:$BE768),$BG$2:$BI$1001,3,0),"")</f>
        <v/>
      </c>
      <c r="BF768" s="95" t="str">
        <f>IFERROR(VLOOKUP(ROWS(BF$2:$BF768),$BG$2:$BI$1001,2,0),"")</f>
        <v/>
      </c>
      <c r="BG768" s="95">
        <f>IF(ISNUMBER(SEARCH("نعم",BJ768)),MAX($BG$1:BG767)+1,0)</f>
        <v>0</v>
      </c>
      <c r="BH768" s="95" t="str">
        <f t="shared" si="87"/>
        <v/>
      </c>
      <c r="BI768" s="95" t="str">
        <f t="shared" si="88"/>
        <v/>
      </c>
      <c r="BJ768" s="95" t="str">
        <f>IF(COUNTIF( BH$2:BH768, BH768 )=1,"نعم","كلا")</f>
        <v>كلا</v>
      </c>
      <c r="BL768" s="91"/>
    </row>
    <row r="769" spans="2:64">
      <c r="B769" s="91" t="str">
        <f t="shared" si="83"/>
        <v/>
      </c>
      <c r="D769" s="91" t="str">
        <f t="shared" si="84"/>
        <v/>
      </c>
      <c r="F769" s="91" t="str">
        <f t="shared" si="85"/>
        <v/>
      </c>
      <c r="H769" s="91" t="str">
        <f t="shared" si="86"/>
        <v/>
      </c>
      <c r="I769" s="92"/>
      <c r="J769" s="114" t="str">
        <f t="shared" si="89"/>
        <v/>
      </c>
      <c r="BE769" s="95" t="str">
        <f>IFERROR(VLOOKUP(ROWS(BE$2:$BE769),$BG$2:$BI$1001,3,0),"")</f>
        <v/>
      </c>
      <c r="BF769" s="95" t="str">
        <f>IFERROR(VLOOKUP(ROWS(BF$2:$BF769),$BG$2:$BI$1001,2,0),"")</f>
        <v/>
      </c>
      <c r="BG769" s="95">
        <f>IF(ISNUMBER(SEARCH("نعم",BJ769)),MAX($BG$1:BG768)+1,0)</f>
        <v>0</v>
      </c>
      <c r="BH769" s="95" t="str">
        <f t="shared" si="87"/>
        <v/>
      </c>
      <c r="BI769" s="95" t="str">
        <f t="shared" si="88"/>
        <v/>
      </c>
      <c r="BJ769" s="95" t="str">
        <f>IF(COUNTIF( BH$2:BH769, BH769 )=1,"نعم","كلا")</f>
        <v>كلا</v>
      </c>
      <c r="BL769" s="91"/>
    </row>
    <row r="770" spans="2:64">
      <c r="B770" s="91" t="str">
        <f t="shared" ref="B770:B833" si="90">IFERROR(VLOOKUP(A770,PROF_NAMES_CODE,2,FALSE),"")</f>
        <v/>
      </c>
      <c r="D770" s="91" t="str">
        <f t="shared" ref="D770:D833" si="91">IFERROR(VLOOKUP(C770,PARAM_CLASSES,2,FALSE),"")</f>
        <v/>
      </c>
      <c r="F770" s="91" t="str">
        <f t="shared" ref="F770:F833" si="92">IFERROR(VLOOKUP(E770,PARAM_MATIERE,2,FALSE),"")</f>
        <v/>
      </c>
      <c r="H770" s="91" t="str">
        <f t="shared" ref="H770:H833" si="93">IFERROR(VLOOKUP(G770,PARAM_LANGUE,2,FALSE),"")</f>
        <v/>
      </c>
      <c r="I770" s="92"/>
      <c r="J770" s="114" t="str">
        <f t="shared" si="89"/>
        <v/>
      </c>
      <c r="BE770" s="95" t="str">
        <f>IFERROR(VLOOKUP(ROWS(BE$2:$BE770),$BG$2:$BI$1001,3,0),"")</f>
        <v/>
      </c>
      <c r="BF770" s="95" t="str">
        <f>IFERROR(VLOOKUP(ROWS(BF$2:$BF770),$BG$2:$BI$1001,2,0),"")</f>
        <v/>
      </c>
      <c r="BG770" s="95">
        <f>IF(ISNUMBER(SEARCH("نعم",BJ770)),MAX($BG$1:BG769)+1,0)</f>
        <v>0</v>
      </c>
      <c r="BH770" s="95" t="str">
        <f t="shared" si="87"/>
        <v/>
      </c>
      <c r="BI770" s="95" t="str">
        <f t="shared" si="88"/>
        <v/>
      </c>
      <c r="BJ770" s="95" t="str">
        <f>IF(COUNTIF( BH$2:BH770, BH770 )=1,"نعم","كلا")</f>
        <v>كلا</v>
      </c>
      <c r="BL770" s="91"/>
    </row>
    <row r="771" spans="2:64">
      <c r="B771" s="91" t="str">
        <f t="shared" si="90"/>
        <v/>
      </c>
      <c r="D771" s="91" t="str">
        <f t="shared" si="91"/>
        <v/>
      </c>
      <c r="F771" s="91" t="str">
        <f t="shared" si="92"/>
        <v/>
      </c>
      <c r="H771" s="91" t="str">
        <f t="shared" si="93"/>
        <v/>
      </c>
      <c r="I771" s="92"/>
      <c r="J771" s="114" t="str">
        <f t="shared" si="89"/>
        <v/>
      </c>
      <c r="BE771" s="95" t="str">
        <f>IFERROR(VLOOKUP(ROWS(BE$2:$BE771),$BG$2:$BI$1001,3,0),"")</f>
        <v/>
      </c>
      <c r="BF771" s="95" t="str">
        <f>IFERROR(VLOOKUP(ROWS(BF$2:$BF771),$BG$2:$BI$1001,2,0),"")</f>
        <v/>
      </c>
      <c r="BG771" s="95">
        <f>IF(ISNUMBER(SEARCH("نعم",BJ771)),MAX($BG$1:BG770)+1,0)</f>
        <v>0</v>
      </c>
      <c r="BH771" s="95" t="str">
        <f t="shared" ref="BH771:BH834" si="94">IF(C771=0,"",C771)</f>
        <v/>
      </c>
      <c r="BI771" s="95" t="str">
        <f t="shared" ref="BI771:BI834" si="95">D771</f>
        <v/>
      </c>
      <c r="BJ771" s="95" t="str">
        <f>IF(COUNTIF( BH$2:BH771, BH771 )=1,"نعم","كلا")</f>
        <v>كلا</v>
      </c>
      <c r="BL771" s="91"/>
    </row>
    <row r="772" spans="2:64">
      <c r="B772" s="91" t="str">
        <f t="shared" si="90"/>
        <v/>
      </c>
      <c r="D772" s="91" t="str">
        <f t="shared" si="91"/>
        <v/>
      </c>
      <c r="F772" s="91" t="str">
        <f t="shared" si="92"/>
        <v/>
      </c>
      <c r="H772" s="91" t="str">
        <f t="shared" si="93"/>
        <v/>
      </c>
      <c r="I772" s="92"/>
      <c r="J772" s="114" t="str">
        <f t="shared" si="89"/>
        <v/>
      </c>
      <c r="BE772" s="95" t="str">
        <f>IFERROR(VLOOKUP(ROWS(BE$2:$BE772),$BG$2:$BI$1001,3,0),"")</f>
        <v/>
      </c>
      <c r="BF772" s="95" t="str">
        <f>IFERROR(VLOOKUP(ROWS(BF$2:$BF772),$BG$2:$BI$1001,2,0),"")</f>
        <v/>
      </c>
      <c r="BG772" s="95">
        <f>IF(ISNUMBER(SEARCH("نعم",BJ772)),MAX($BG$1:BG771)+1,0)</f>
        <v>0</v>
      </c>
      <c r="BH772" s="95" t="str">
        <f t="shared" si="94"/>
        <v/>
      </c>
      <c r="BI772" s="95" t="str">
        <f t="shared" si="95"/>
        <v/>
      </c>
      <c r="BJ772" s="95" t="str">
        <f>IF(COUNTIF( BH$2:BH772, BH772 )=1,"نعم","كلا")</f>
        <v>كلا</v>
      </c>
      <c r="BL772" s="91"/>
    </row>
    <row r="773" spans="2:64">
      <c r="B773" s="91" t="str">
        <f t="shared" si="90"/>
        <v/>
      </c>
      <c r="D773" s="91" t="str">
        <f t="shared" si="91"/>
        <v/>
      </c>
      <c r="F773" s="91" t="str">
        <f t="shared" si="92"/>
        <v/>
      </c>
      <c r="H773" s="91" t="str">
        <f t="shared" si="93"/>
        <v/>
      </c>
      <c r="I773" s="92"/>
      <c r="J773" s="114" t="str">
        <f t="shared" si="89"/>
        <v/>
      </c>
      <c r="BE773" s="95" t="str">
        <f>IFERROR(VLOOKUP(ROWS(BE$2:$BE773),$BG$2:$BI$1001,3,0),"")</f>
        <v/>
      </c>
      <c r="BF773" s="95" t="str">
        <f>IFERROR(VLOOKUP(ROWS(BF$2:$BF773),$BG$2:$BI$1001,2,0),"")</f>
        <v/>
      </c>
      <c r="BG773" s="95">
        <f>IF(ISNUMBER(SEARCH("نعم",BJ773)),MAX($BG$1:BG772)+1,0)</f>
        <v>0</v>
      </c>
      <c r="BH773" s="95" t="str">
        <f t="shared" si="94"/>
        <v/>
      </c>
      <c r="BI773" s="95" t="str">
        <f t="shared" si="95"/>
        <v/>
      </c>
      <c r="BJ773" s="95" t="str">
        <f>IF(COUNTIF( BH$2:BH773, BH773 )=1,"نعم","كلا")</f>
        <v>كلا</v>
      </c>
      <c r="BL773" s="91"/>
    </row>
    <row r="774" spans="2:64">
      <c r="B774" s="91" t="str">
        <f t="shared" si="90"/>
        <v/>
      </c>
      <c r="D774" s="91" t="str">
        <f t="shared" si="91"/>
        <v/>
      </c>
      <c r="F774" s="91" t="str">
        <f t="shared" si="92"/>
        <v/>
      </c>
      <c r="H774" s="91" t="str">
        <f t="shared" si="93"/>
        <v/>
      </c>
      <c r="I774" s="92"/>
      <c r="J774" s="114" t="str">
        <f t="shared" si="89"/>
        <v/>
      </c>
      <c r="BE774" s="95" t="str">
        <f>IFERROR(VLOOKUP(ROWS(BE$2:$BE774),$BG$2:$BI$1001,3,0),"")</f>
        <v/>
      </c>
      <c r="BF774" s="95" t="str">
        <f>IFERROR(VLOOKUP(ROWS(BF$2:$BF774),$BG$2:$BI$1001,2,0),"")</f>
        <v/>
      </c>
      <c r="BG774" s="95">
        <f>IF(ISNUMBER(SEARCH("نعم",BJ774)),MAX($BG$1:BG773)+1,0)</f>
        <v>0</v>
      </c>
      <c r="BH774" s="95" t="str">
        <f t="shared" si="94"/>
        <v/>
      </c>
      <c r="BI774" s="95" t="str">
        <f t="shared" si="95"/>
        <v/>
      </c>
      <c r="BJ774" s="95" t="str">
        <f>IF(COUNTIF( BH$2:BH774, BH774 )=1,"نعم","كلا")</f>
        <v>كلا</v>
      </c>
      <c r="BL774" s="91"/>
    </row>
    <row r="775" spans="2:64">
      <c r="B775" s="91" t="str">
        <f t="shared" si="90"/>
        <v/>
      </c>
      <c r="D775" s="91" t="str">
        <f t="shared" si="91"/>
        <v/>
      </c>
      <c r="F775" s="91" t="str">
        <f t="shared" si="92"/>
        <v/>
      </c>
      <c r="H775" s="91" t="str">
        <f t="shared" si="93"/>
        <v/>
      </c>
      <c r="I775" s="92"/>
      <c r="J775" s="114" t="str">
        <f t="shared" si="89"/>
        <v/>
      </c>
      <c r="BE775" s="95" t="str">
        <f>IFERROR(VLOOKUP(ROWS(BE$2:$BE775),$BG$2:$BI$1001,3,0),"")</f>
        <v/>
      </c>
      <c r="BF775" s="95" t="str">
        <f>IFERROR(VLOOKUP(ROWS(BF$2:$BF775),$BG$2:$BI$1001,2,0),"")</f>
        <v/>
      </c>
      <c r="BG775" s="95">
        <f>IF(ISNUMBER(SEARCH("نعم",BJ775)),MAX($BG$1:BG774)+1,0)</f>
        <v>0</v>
      </c>
      <c r="BH775" s="95" t="str">
        <f t="shared" si="94"/>
        <v/>
      </c>
      <c r="BI775" s="95" t="str">
        <f t="shared" si="95"/>
        <v/>
      </c>
      <c r="BJ775" s="95" t="str">
        <f>IF(COUNTIF( BH$2:BH775, BH775 )=1,"نعم","كلا")</f>
        <v>كلا</v>
      </c>
      <c r="BL775" s="91"/>
    </row>
    <row r="776" spans="2:64">
      <c r="B776" s="91" t="str">
        <f t="shared" si="90"/>
        <v/>
      </c>
      <c r="D776" s="91" t="str">
        <f t="shared" si="91"/>
        <v/>
      </c>
      <c r="F776" s="91" t="str">
        <f t="shared" si="92"/>
        <v/>
      </c>
      <c r="H776" s="91" t="str">
        <f t="shared" si="93"/>
        <v/>
      </c>
      <c r="I776" s="92"/>
      <c r="J776" s="114" t="str">
        <f t="shared" si="89"/>
        <v/>
      </c>
      <c r="BE776" s="95" t="str">
        <f>IFERROR(VLOOKUP(ROWS(BE$2:$BE776),$BG$2:$BI$1001,3,0),"")</f>
        <v/>
      </c>
      <c r="BF776" s="95" t="str">
        <f>IFERROR(VLOOKUP(ROWS(BF$2:$BF776),$BG$2:$BI$1001,2,0),"")</f>
        <v/>
      </c>
      <c r="BG776" s="95">
        <f>IF(ISNUMBER(SEARCH("نعم",BJ776)),MAX($BG$1:BG775)+1,0)</f>
        <v>0</v>
      </c>
      <c r="BH776" s="95" t="str">
        <f t="shared" si="94"/>
        <v/>
      </c>
      <c r="BI776" s="95" t="str">
        <f t="shared" si="95"/>
        <v/>
      </c>
      <c r="BJ776" s="95" t="str">
        <f>IF(COUNTIF( BH$2:BH776, BH776 )=1,"نعم","كلا")</f>
        <v>كلا</v>
      </c>
      <c r="BL776" s="91"/>
    </row>
    <row r="777" spans="2:64">
      <c r="B777" s="91" t="str">
        <f t="shared" si="90"/>
        <v/>
      </c>
      <c r="D777" s="91" t="str">
        <f t="shared" si="91"/>
        <v/>
      </c>
      <c r="F777" s="91" t="str">
        <f t="shared" si="92"/>
        <v/>
      </c>
      <c r="H777" s="91" t="str">
        <f t="shared" si="93"/>
        <v/>
      </c>
      <c r="I777" s="92"/>
      <c r="J777" s="114" t="str">
        <f t="shared" si="89"/>
        <v/>
      </c>
      <c r="BE777" s="95" t="str">
        <f>IFERROR(VLOOKUP(ROWS(BE$2:$BE777),$BG$2:$BI$1001,3,0),"")</f>
        <v/>
      </c>
      <c r="BF777" s="95" t="str">
        <f>IFERROR(VLOOKUP(ROWS(BF$2:$BF777),$BG$2:$BI$1001,2,0),"")</f>
        <v/>
      </c>
      <c r="BG777" s="95">
        <f>IF(ISNUMBER(SEARCH("نعم",BJ777)),MAX($BG$1:BG776)+1,0)</f>
        <v>0</v>
      </c>
      <c r="BH777" s="95" t="str">
        <f t="shared" si="94"/>
        <v/>
      </c>
      <c r="BI777" s="95" t="str">
        <f t="shared" si="95"/>
        <v/>
      </c>
      <c r="BJ777" s="95" t="str">
        <f>IF(COUNTIF( BH$2:BH777, BH777 )=1,"نعم","كلا")</f>
        <v>كلا</v>
      </c>
      <c r="BL777" s="91"/>
    </row>
    <row r="778" spans="2:64">
      <c r="B778" s="91" t="str">
        <f t="shared" si="90"/>
        <v/>
      </c>
      <c r="D778" s="91" t="str">
        <f t="shared" si="91"/>
        <v/>
      </c>
      <c r="F778" s="91" t="str">
        <f t="shared" si="92"/>
        <v/>
      </c>
      <c r="H778" s="91" t="str">
        <f t="shared" si="93"/>
        <v/>
      </c>
      <c r="I778" s="92"/>
      <c r="J778" s="114" t="str">
        <f t="shared" si="89"/>
        <v/>
      </c>
      <c r="BE778" s="95" t="str">
        <f>IFERROR(VLOOKUP(ROWS(BE$2:$BE778),$BG$2:$BI$1001,3,0),"")</f>
        <v/>
      </c>
      <c r="BF778" s="95" t="str">
        <f>IFERROR(VLOOKUP(ROWS(BF$2:$BF778),$BG$2:$BI$1001,2,0),"")</f>
        <v/>
      </c>
      <c r="BG778" s="95">
        <f>IF(ISNUMBER(SEARCH("نعم",BJ778)),MAX($BG$1:BG777)+1,0)</f>
        <v>0</v>
      </c>
      <c r="BH778" s="95" t="str">
        <f t="shared" si="94"/>
        <v/>
      </c>
      <c r="BI778" s="95" t="str">
        <f t="shared" si="95"/>
        <v/>
      </c>
      <c r="BJ778" s="95" t="str">
        <f>IF(COUNTIF( BH$2:BH778, BH778 )=1,"نعم","كلا")</f>
        <v>كلا</v>
      </c>
      <c r="BL778" s="91"/>
    </row>
    <row r="779" spans="2:64">
      <c r="B779" s="91" t="str">
        <f t="shared" si="90"/>
        <v/>
      </c>
      <c r="D779" s="91" t="str">
        <f t="shared" si="91"/>
        <v/>
      </c>
      <c r="F779" s="91" t="str">
        <f t="shared" si="92"/>
        <v/>
      </c>
      <c r="H779" s="91" t="str">
        <f t="shared" si="93"/>
        <v/>
      </c>
      <c r="I779" s="92"/>
      <c r="J779" s="114" t="str">
        <f t="shared" si="89"/>
        <v/>
      </c>
      <c r="BE779" s="95" t="str">
        <f>IFERROR(VLOOKUP(ROWS(BE$2:$BE779),$BG$2:$BI$1001,3,0),"")</f>
        <v/>
      </c>
      <c r="BF779" s="95" t="str">
        <f>IFERROR(VLOOKUP(ROWS(BF$2:$BF779),$BG$2:$BI$1001,2,0),"")</f>
        <v/>
      </c>
      <c r="BG779" s="95">
        <f>IF(ISNUMBER(SEARCH("نعم",BJ779)),MAX($BG$1:BG778)+1,0)</f>
        <v>0</v>
      </c>
      <c r="BH779" s="95" t="str">
        <f t="shared" si="94"/>
        <v/>
      </c>
      <c r="BI779" s="95" t="str">
        <f t="shared" si="95"/>
        <v/>
      </c>
      <c r="BJ779" s="95" t="str">
        <f>IF(COUNTIF( BH$2:BH779, BH779 )=1,"نعم","كلا")</f>
        <v>كلا</v>
      </c>
      <c r="BL779" s="91"/>
    </row>
    <row r="780" spans="2:64">
      <c r="B780" s="91" t="str">
        <f t="shared" si="90"/>
        <v/>
      </c>
      <c r="D780" s="91" t="str">
        <f t="shared" si="91"/>
        <v/>
      </c>
      <c r="F780" s="91" t="str">
        <f t="shared" si="92"/>
        <v/>
      </c>
      <c r="H780" s="91" t="str">
        <f t="shared" si="93"/>
        <v/>
      </c>
      <c r="I780" s="92"/>
      <c r="J780" s="114" t="str">
        <f t="shared" si="89"/>
        <v/>
      </c>
      <c r="BE780" s="95" t="str">
        <f>IFERROR(VLOOKUP(ROWS(BE$2:$BE780),$BG$2:$BI$1001,3,0),"")</f>
        <v/>
      </c>
      <c r="BF780" s="95" t="str">
        <f>IFERROR(VLOOKUP(ROWS(BF$2:$BF780),$BG$2:$BI$1001,2,0),"")</f>
        <v/>
      </c>
      <c r="BG780" s="95">
        <f>IF(ISNUMBER(SEARCH("نعم",BJ780)),MAX($BG$1:BG779)+1,0)</f>
        <v>0</v>
      </c>
      <c r="BH780" s="95" t="str">
        <f t="shared" si="94"/>
        <v/>
      </c>
      <c r="BI780" s="95" t="str">
        <f t="shared" si="95"/>
        <v/>
      </c>
      <c r="BJ780" s="95" t="str">
        <f>IF(COUNTIF( BH$2:BH780, BH780 )=1,"نعم","كلا")</f>
        <v>كلا</v>
      </c>
      <c r="BL780" s="91"/>
    </row>
    <row r="781" spans="2:64">
      <c r="B781" s="91" t="str">
        <f t="shared" si="90"/>
        <v/>
      </c>
      <c r="D781" s="91" t="str">
        <f t="shared" si="91"/>
        <v/>
      </c>
      <c r="F781" s="91" t="str">
        <f t="shared" si="92"/>
        <v/>
      </c>
      <c r="H781" s="91" t="str">
        <f t="shared" si="93"/>
        <v/>
      </c>
      <c r="I781" s="92"/>
      <c r="J781" s="114" t="str">
        <f t="shared" si="89"/>
        <v/>
      </c>
      <c r="BE781" s="95" t="str">
        <f>IFERROR(VLOOKUP(ROWS(BE$2:$BE781),$BG$2:$BI$1001,3,0),"")</f>
        <v/>
      </c>
      <c r="BF781" s="95" t="str">
        <f>IFERROR(VLOOKUP(ROWS(BF$2:$BF781),$BG$2:$BI$1001,2,0),"")</f>
        <v/>
      </c>
      <c r="BG781" s="95">
        <f>IF(ISNUMBER(SEARCH("نعم",BJ781)),MAX($BG$1:BG780)+1,0)</f>
        <v>0</v>
      </c>
      <c r="BH781" s="95" t="str">
        <f t="shared" si="94"/>
        <v/>
      </c>
      <c r="BI781" s="95" t="str">
        <f t="shared" si="95"/>
        <v/>
      </c>
      <c r="BJ781" s="95" t="str">
        <f>IF(COUNTIF( BH$2:BH781, BH781 )=1,"نعم","كلا")</f>
        <v>كلا</v>
      </c>
      <c r="BL781" s="91"/>
    </row>
    <row r="782" spans="2:64">
      <c r="B782" s="91" t="str">
        <f t="shared" si="90"/>
        <v/>
      </c>
      <c r="D782" s="91" t="str">
        <f t="shared" si="91"/>
        <v/>
      </c>
      <c r="F782" s="91" t="str">
        <f t="shared" si="92"/>
        <v/>
      </c>
      <c r="H782" s="91" t="str">
        <f t="shared" si="93"/>
        <v/>
      </c>
      <c r="I782" s="92"/>
      <c r="J782" s="114" t="str">
        <f t="shared" si="89"/>
        <v/>
      </c>
      <c r="BE782" s="95" t="str">
        <f>IFERROR(VLOOKUP(ROWS(BE$2:$BE782),$BG$2:$BI$1001,3,0),"")</f>
        <v/>
      </c>
      <c r="BF782" s="95" t="str">
        <f>IFERROR(VLOOKUP(ROWS(BF$2:$BF782),$BG$2:$BI$1001,2,0),"")</f>
        <v/>
      </c>
      <c r="BG782" s="95">
        <f>IF(ISNUMBER(SEARCH("نعم",BJ782)),MAX($BG$1:BG781)+1,0)</f>
        <v>0</v>
      </c>
      <c r="BH782" s="95" t="str">
        <f t="shared" si="94"/>
        <v/>
      </c>
      <c r="BI782" s="95" t="str">
        <f t="shared" si="95"/>
        <v/>
      </c>
      <c r="BJ782" s="95" t="str">
        <f>IF(COUNTIF( BH$2:BH782, BH782 )=1,"نعم","كلا")</f>
        <v>كلا</v>
      </c>
      <c r="BL782" s="91"/>
    </row>
    <row r="783" spans="2:64">
      <c r="B783" s="91" t="str">
        <f t="shared" si="90"/>
        <v/>
      </c>
      <c r="D783" s="91" t="str">
        <f t="shared" si="91"/>
        <v/>
      </c>
      <c r="F783" s="91" t="str">
        <f t="shared" si="92"/>
        <v/>
      </c>
      <c r="H783" s="91" t="str">
        <f t="shared" si="93"/>
        <v/>
      </c>
      <c r="I783" s="92"/>
      <c r="J783" s="114" t="str">
        <f t="shared" si="89"/>
        <v/>
      </c>
      <c r="BE783" s="95" t="str">
        <f>IFERROR(VLOOKUP(ROWS(BE$2:$BE783),$BG$2:$BI$1001,3,0),"")</f>
        <v/>
      </c>
      <c r="BF783" s="95" t="str">
        <f>IFERROR(VLOOKUP(ROWS(BF$2:$BF783),$BG$2:$BI$1001,2,0),"")</f>
        <v/>
      </c>
      <c r="BG783" s="95">
        <f>IF(ISNUMBER(SEARCH("نعم",BJ783)),MAX($BG$1:BG782)+1,0)</f>
        <v>0</v>
      </c>
      <c r="BH783" s="95" t="str">
        <f t="shared" si="94"/>
        <v/>
      </c>
      <c r="BI783" s="95" t="str">
        <f t="shared" si="95"/>
        <v/>
      </c>
      <c r="BJ783" s="95" t="str">
        <f>IF(COUNTIF( BH$2:BH783, BH783 )=1,"نعم","كلا")</f>
        <v>كلا</v>
      </c>
      <c r="BL783" s="91"/>
    </row>
    <row r="784" spans="2:64">
      <c r="B784" s="91" t="str">
        <f t="shared" si="90"/>
        <v/>
      </c>
      <c r="D784" s="91" t="str">
        <f t="shared" si="91"/>
        <v/>
      </c>
      <c r="F784" s="91" t="str">
        <f t="shared" si="92"/>
        <v/>
      </c>
      <c r="H784" s="91" t="str">
        <f t="shared" si="93"/>
        <v/>
      </c>
      <c r="I784" s="92"/>
      <c r="J784" s="114" t="str">
        <f t="shared" si="89"/>
        <v/>
      </c>
      <c r="BE784" s="95" t="str">
        <f>IFERROR(VLOOKUP(ROWS(BE$2:$BE784),$BG$2:$BI$1001,3,0),"")</f>
        <v/>
      </c>
      <c r="BF784" s="95" t="str">
        <f>IFERROR(VLOOKUP(ROWS(BF$2:$BF784),$BG$2:$BI$1001,2,0),"")</f>
        <v/>
      </c>
      <c r="BG784" s="95">
        <f>IF(ISNUMBER(SEARCH("نعم",BJ784)),MAX($BG$1:BG783)+1,0)</f>
        <v>0</v>
      </c>
      <c r="BH784" s="95" t="str">
        <f t="shared" si="94"/>
        <v/>
      </c>
      <c r="BI784" s="95" t="str">
        <f t="shared" si="95"/>
        <v/>
      </c>
      <c r="BJ784" s="95" t="str">
        <f>IF(COUNTIF( BH$2:BH784, BH784 )=1,"نعم","كلا")</f>
        <v>كلا</v>
      </c>
      <c r="BL784" s="91"/>
    </row>
    <row r="785" spans="2:64">
      <c r="B785" s="91" t="str">
        <f t="shared" si="90"/>
        <v/>
      </c>
      <c r="D785" s="91" t="str">
        <f t="shared" si="91"/>
        <v/>
      </c>
      <c r="F785" s="91" t="str">
        <f t="shared" si="92"/>
        <v/>
      </c>
      <c r="H785" s="91" t="str">
        <f t="shared" si="93"/>
        <v/>
      </c>
      <c r="I785" s="92"/>
      <c r="J785" s="114" t="str">
        <f t="shared" si="89"/>
        <v/>
      </c>
      <c r="BE785" s="95" t="str">
        <f>IFERROR(VLOOKUP(ROWS(BE$2:$BE785),$BG$2:$BI$1001,3,0),"")</f>
        <v/>
      </c>
      <c r="BF785" s="95" t="str">
        <f>IFERROR(VLOOKUP(ROWS(BF$2:$BF785),$BG$2:$BI$1001,2,0),"")</f>
        <v/>
      </c>
      <c r="BG785" s="95">
        <f>IF(ISNUMBER(SEARCH("نعم",BJ785)),MAX($BG$1:BG784)+1,0)</f>
        <v>0</v>
      </c>
      <c r="BH785" s="95" t="str">
        <f t="shared" si="94"/>
        <v/>
      </c>
      <c r="BI785" s="95" t="str">
        <f t="shared" si="95"/>
        <v/>
      </c>
      <c r="BJ785" s="95" t="str">
        <f>IF(COUNTIF( BH$2:BH785, BH785 )=1,"نعم","كلا")</f>
        <v>كلا</v>
      </c>
      <c r="BL785" s="91"/>
    </row>
    <row r="786" spans="2:64">
      <c r="B786" s="91" t="str">
        <f t="shared" si="90"/>
        <v/>
      </c>
      <c r="D786" s="91" t="str">
        <f t="shared" si="91"/>
        <v/>
      </c>
      <c r="F786" s="91" t="str">
        <f t="shared" si="92"/>
        <v/>
      </c>
      <c r="H786" s="91" t="str">
        <f t="shared" si="93"/>
        <v/>
      </c>
      <c r="I786" s="92"/>
      <c r="J786" s="114" t="str">
        <f t="shared" si="89"/>
        <v/>
      </c>
      <c r="BE786" s="95" t="str">
        <f>IFERROR(VLOOKUP(ROWS(BE$2:$BE786),$BG$2:$BI$1001,3,0),"")</f>
        <v/>
      </c>
      <c r="BF786" s="95" t="str">
        <f>IFERROR(VLOOKUP(ROWS(BF$2:$BF786),$BG$2:$BI$1001,2,0),"")</f>
        <v/>
      </c>
      <c r="BG786" s="95">
        <f>IF(ISNUMBER(SEARCH("نعم",BJ786)),MAX($BG$1:BG785)+1,0)</f>
        <v>0</v>
      </c>
      <c r="BH786" s="95" t="str">
        <f t="shared" si="94"/>
        <v/>
      </c>
      <c r="BI786" s="95" t="str">
        <f t="shared" si="95"/>
        <v/>
      </c>
      <c r="BJ786" s="95" t="str">
        <f>IF(COUNTIF( BH$2:BH786, BH786 )=1,"نعم","كلا")</f>
        <v>كلا</v>
      </c>
      <c r="BL786" s="91"/>
    </row>
    <row r="787" spans="2:64">
      <c r="B787" s="91" t="str">
        <f t="shared" si="90"/>
        <v/>
      </c>
      <c r="D787" s="91" t="str">
        <f t="shared" si="91"/>
        <v/>
      </c>
      <c r="F787" s="91" t="str">
        <f t="shared" si="92"/>
        <v/>
      </c>
      <c r="H787" s="91" t="str">
        <f t="shared" si="93"/>
        <v/>
      </c>
      <c r="I787" s="92"/>
      <c r="J787" s="114" t="str">
        <f t="shared" si="89"/>
        <v/>
      </c>
      <c r="BE787" s="95" t="str">
        <f>IFERROR(VLOOKUP(ROWS(BE$2:$BE787),$BG$2:$BI$1001,3,0),"")</f>
        <v/>
      </c>
      <c r="BF787" s="95" t="str">
        <f>IFERROR(VLOOKUP(ROWS(BF$2:$BF787),$BG$2:$BI$1001,2,0),"")</f>
        <v/>
      </c>
      <c r="BG787" s="95">
        <f>IF(ISNUMBER(SEARCH("نعم",BJ787)),MAX($BG$1:BG786)+1,0)</f>
        <v>0</v>
      </c>
      <c r="BH787" s="95" t="str">
        <f t="shared" si="94"/>
        <v/>
      </c>
      <c r="BI787" s="95" t="str">
        <f t="shared" si="95"/>
        <v/>
      </c>
      <c r="BJ787" s="95" t="str">
        <f>IF(COUNTIF( BH$2:BH787, BH787 )=1,"نعم","كلا")</f>
        <v>كلا</v>
      </c>
      <c r="BL787" s="91"/>
    </row>
    <row r="788" spans="2:64">
      <c r="B788" s="91" t="str">
        <f t="shared" si="90"/>
        <v/>
      </c>
      <c r="D788" s="91" t="str">
        <f t="shared" si="91"/>
        <v/>
      </c>
      <c r="F788" s="91" t="str">
        <f t="shared" si="92"/>
        <v/>
      </c>
      <c r="H788" s="91" t="str">
        <f t="shared" si="93"/>
        <v/>
      </c>
      <c r="I788" s="92"/>
      <c r="J788" s="114" t="str">
        <f t="shared" si="89"/>
        <v/>
      </c>
      <c r="BE788" s="95" t="str">
        <f>IFERROR(VLOOKUP(ROWS(BE$2:$BE788),$BG$2:$BI$1001,3,0),"")</f>
        <v/>
      </c>
      <c r="BF788" s="95" t="str">
        <f>IFERROR(VLOOKUP(ROWS(BF$2:$BF788),$BG$2:$BI$1001,2,0),"")</f>
        <v/>
      </c>
      <c r="BG788" s="95">
        <f>IF(ISNUMBER(SEARCH("نعم",BJ788)),MAX($BG$1:BG787)+1,0)</f>
        <v>0</v>
      </c>
      <c r="BH788" s="95" t="str">
        <f t="shared" si="94"/>
        <v/>
      </c>
      <c r="BI788" s="95" t="str">
        <f t="shared" si="95"/>
        <v/>
      </c>
      <c r="BJ788" s="95" t="str">
        <f>IF(COUNTIF( BH$2:BH788, BH788 )=1,"نعم","كلا")</f>
        <v>كلا</v>
      </c>
      <c r="BL788" s="91"/>
    </row>
    <row r="789" spans="2:64">
      <c r="B789" s="91" t="str">
        <f t="shared" si="90"/>
        <v/>
      </c>
      <c r="D789" s="91" t="str">
        <f t="shared" si="91"/>
        <v/>
      </c>
      <c r="F789" s="91" t="str">
        <f t="shared" si="92"/>
        <v/>
      </c>
      <c r="H789" s="91" t="str">
        <f t="shared" si="93"/>
        <v/>
      </c>
      <c r="I789" s="92"/>
      <c r="J789" s="114" t="str">
        <f t="shared" si="89"/>
        <v/>
      </c>
      <c r="BE789" s="95" t="str">
        <f>IFERROR(VLOOKUP(ROWS(BE$2:$BE789),$BG$2:$BI$1001,3,0),"")</f>
        <v/>
      </c>
      <c r="BF789" s="95" t="str">
        <f>IFERROR(VLOOKUP(ROWS(BF$2:$BF789),$BG$2:$BI$1001,2,0),"")</f>
        <v/>
      </c>
      <c r="BG789" s="95">
        <f>IF(ISNUMBER(SEARCH("نعم",BJ789)),MAX($BG$1:BG788)+1,0)</f>
        <v>0</v>
      </c>
      <c r="BH789" s="95" t="str">
        <f t="shared" si="94"/>
        <v/>
      </c>
      <c r="BI789" s="95" t="str">
        <f t="shared" si="95"/>
        <v/>
      </c>
      <c r="BJ789" s="95" t="str">
        <f>IF(COUNTIF( BH$2:BH789, BH789 )=1,"نعم","كلا")</f>
        <v>كلا</v>
      </c>
      <c r="BL789" s="91"/>
    </row>
    <row r="790" spans="2:64">
      <c r="B790" s="91" t="str">
        <f t="shared" si="90"/>
        <v/>
      </c>
      <c r="D790" s="91" t="str">
        <f t="shared" si="91"/>
        <v/>
      </c>
      <c r="F790" s="91" t="str">
        <f t="shared" si="92"/>
        <v/>
      </c>
      <c r="H790" s="91" t="str">
        <f t="shared" si="93"/>
        <v/>
      </c>
      <c r="I790" s="92"/>
      <c r="J790" s="114" t="str">
        <f t="shared" si="89"/>
        <v/>
      </c>
      <c r="BE790" s="95" t="str">
        <f>IFERROR(VLOOKUP(ROWS(BE$2:$BE790),$BG$2:$BI$1001,3,0),"")</f>
        <v/>
      </c>
      <c r="BF790" s="95" t="str">
        <f>IFERROR(VLOOKUP(ROWS(BF$2:$BF790),$BG$2:$BI$1001,2,0),"")</f>
        <v/>
      </c>
      <c r="BG790" s="95">
        <f>IF(ISNUMBER(SEARCH("نعم",BJ790)),MAX($BG$1:BG789)+1,0)</f>
        <v>0</v>
      </c>
      <c r="BH790" s="95" t="str">
        <f t="shared" si="94"/>
        <v/>
      </c>
      <c r="BI790" s="95" t="str">
        <f t="shared" si="95"/>
        <v/>
      </c>
      <c r="BJ790" s="95" t="str">
        <f>IF(COUNTIF( BH$2:BH790, BH790 )=1,"نعم","كلا")</f>
        <v>كلا</v>
      </c>
      <c r="BL790" s="91"/>
    </row>
    <row r="791" spans="2:64">
      <c r="B791" s="91" t="str">
        <f t="shared" si="90"/>
        <v/>
      </c>
      <c r="D791" s="91" t="str">
        <f t="shared" si="91"/>
        <v/>
      </c>
      <c r="F791" s="91" t="str">
        <f t="shared" si="92"/>
        <v/>
      </c>
      <c r="H791" s="91" t="str">
        <f t="shared" si="93"/>
        <v/>
      </c>
      <c r="I791" s="92"/>
      <c r="J791" s="114" t="str">
        <f t="shared" si="89"/>
        <v/>
      </c>
      <c r="BE791" s="95" t="str">
        <f>IFERROR(VLOOKUP(ROWS(BE$2:$BE791),$BG$2:$BI$1001,3,0),"")</f>
        <v/>
      </c>
      <c r="BF791" s="95" t="str">
        <f>IFERROR(VLOOKUP(ROWS(BF$2:$BF791),$BG$2:$BI$1001,2,0),"")</f>
        <v/>
      </c>
      <c r="BG791" s="95">
        <f>IF(ISNUMBER(SEARCH("نعم",BJ791)),MAX($BG$1:BG790)+1,0)</f>
        <v>0</v>
      </c>
      <c r="BH791" s="95" t="str">
        <f t="shared" si="94"/>
        <v/>
      </c>
      <c r="BI791" s="95" t="str">
        <f t="shared" si="95"/>
        <v/>
      </c>
      <c r="BJ791" s="95" t="str">
        <f>IF(COUNTIF( BH$2:BH791, BH791 )=1,"نعم","كلا")</f>
        <v>كلا</v>
      </c>
      <c r="BL791" s="91"/>
    </row>
    <row r="792" spans="2:64">
      <c r="B792" s="91" t="str">
        <f t="shared" si="90"/>
        <v/>
      </c>
      <c r="D792" s="91" t="str">
        <f t="shared" si="91"/>
        <v/>
      </c>
      <c r="F792" s="91" t="str">
        <f t="shared" si="92"/>
        <v/>
      </c>
      <c r="H792" s="91" t="str">
        <f t="shared" si="93"/>
        <v/>
      </c>
      <c r="I792" s="92"/>
      <c r="J792" s="114" t="str">
        <f t="shared" si="89"/>
        <v/>
      </c>
      <c r="BE792" s="95" t="str">
        <f>IFERROR(VLOOKUP(ROWS(BE$2:$BE792),$BG$2:$BI$1001,3,0),"")</f>
        <v/>
      </c>
      <c r="BF792" s="95" t="str">
        <f>IFERROR(VLOOKUP(ROWS(BF$2:$BF792),$BG$2:$BI$1001,2,0),"")</f>
        <v/>
      </c>
      <c r="BG792" s="95">
        <f>IF(ISNUMBER(SEARCH("نعم",BJ792)),MAX($BG$1:BG791)+1,0)</f>
        <v>0</v>
      </c>
      <c r="BH792" s="95" t="str">
        <f t="shared" si="94"/>
        <v/>
      </c>
      <c r="BI792" s="95" t="str">
        <f t="shared" si="95"/>
        <v/>
      </c>
      <c r="BJ792" s="95" t="str">
        <f>IF(COUNTIF( BH$2:BH792, BH792 )=1,"نعم","كلا")</f>
        <v>كلا</v>
      </c>
      <c r="BL792" s="91"/>
    </row>
    <row r="793" spans="2:64">
      <c r="B793" s="91" t="str">
        <f t="shared" si="90"/>
        <v/>
      </c>
      <c r="D793" s="91" t="str">
        <f t="shared" si="91"/>
        <v/>
      </c>
      <c r="F793" s="91" t="str">
        <f t="shared" si="92"/>
        <v/>
      </c>
      <c r="H793" s="91" t="str">
        <f t="shared" si="93"/>
        <v/>
      </c>
      <c r="I793" s="92"/>
      <c r="J793" s="114" t="str">
        <f t="shared" si="89"/>
        <v/>
      </c>
      <c r="BE793" s="95" t="str">
        <f>IFERROR(VLOOKUP(ROWS(BE$2:$BE793),$BG$2:$BI$1001,3,0),"")</f>
        <v/>
      </c>
      <c r="BF793" s="95" t="str">
        <f>IFERROR(VLOOKUP(ROWS(BF$2:$BF793),$BG$2:$BI$1001,2,0),"")</f>
        <v/>
      </c>
      <c r="BG793" s="95">
        <f>IF(ISNUMBER(SEARCH("نعم",BJ793)),MAX($BG$1:BG792)+1,0)</f>
        <v>0</v>
      </c>
      <c r="BH793" s="95" t="str">
        <f t="shared" si="94"/>
        <v/>
      </c>
      <c r="BI793" s="95" t="str">
        <f t="shared" si="95"/>
        <v/>
      </c>
      <c r="BJ793" s="95" t="str">
        <f>IF(COUNTIF( BH$2:BH793, BH793 )=1,"نعم","كلا")</f>
        <v>كلا</v>
      </c>
      <c r="BL793" s="91"/>
    </row>
    <row r="794" spans="2:64">
      <c r="B794" s="91" t="str">
        <f t="shared" si="90"/>
        <v/>
      </c>
      <c r="D794" s="91" t="str">
        <f t="shared" si="91"/>
        <v/>
      </c>
      <c r="F794" s="91" t="str">
        <f t="shared" si="92"/>
        <v/>
      </c>
      <c r="H794" s="91" t="str">
        <f t="shared" si="93"/>
        <v/>
      </c>
      <c r="I794" s="92"/>
      <c r="J794" s="114" t="str">
        <f t="shared" si="89"/>
        <v/>
      </c>
      <c r="BE794" s="95" t="str">
        <f>IFERROR(VLOOKUP(ROWS(BE$2:$BE794),$BG$2:$BI$1001,3,0),"")</f>
        <v/>
      </c>
      <c r="BF794" s="95" t="str">
        <f>IFERROR(VLOOKUP(ROWS(BF$2:$BF794),$BG$2:$BI$1001,2,0),"")</f>
        <v/>
      </c>
      <c r="BG794" s="95">
        <f>IF(ISNUMBER(SEARCH("نعم",BJ794)),MAX($BG$1:BG793)+1,0)</f>
        <v>0</v>
      </c>
      <c r="BH794" s="95" t="str">
        <f t="shared" si="94"/>
        <v/>
      </c>
      <c r="BI794" s="95" t="str">
        <f t="shared" si="95"/>
        <v/>
      </c>
      <c r="BJ794" s="95" t="str">
        <f>IF(COUNTIF( BH$2:BH794, BH794 )=1,"نعم","كلا")</f>
        <v>كلا</v>
      </c>
      <c r="BL794" s="91"/>
    </row>
    <row r="795" spans="2:64">
      <c r="B795" s="91" t="str">
        <f t="shared" si="90"/>
        <v/>
      </c>
      <c r="D795" s="91" t="str">
        <f t="shared" si="91"/>
        <v/>
      </c>
      <c r="F795" s="91" t="str">
        <f t="shared" si="92"/>
        <v/>
      </c>
      <c r="H795" s="91" t="str">
        <f t="shared" si="93"/>
        <v/>
      </c>
      <c r="I795" s="92"/>
      <c r="J795" s="114" t="str">
        <f t="shared" si="89"/>
        <v/>
      </c>
      <c r="BE795" s="95" t="str">
        <f>IFERROR(VLOOKUP(ROWS(BE$2:$BE795),$BG$2:$BI$1001,3,0),"")</f>
        <v/>
      </c>
      <c r="BF795" s="95" t="str">
        <f>IFERROR(VLOOKUP(ROWS(BF$2:$BF795),$BG$2:$BI$1001,2,0),"")</f>
        <v/>
      </c>
      <c r="BG795" s="95">
        <f>IF(ISNUMBER(SEARCH("نعم",BJ795)),MAX($BG$1:BG794)+1,0)</f>
        <v>0</v>
      </c>
      <c r="BH795" s="95" t="str">
        <f t="shared" si="94"/>
        <v/>
      </c>
      <c r="BI795" s="95" t="str">
        <f t="shared" si="95"/>
        <v/>
      </c>
      <c r="BJ795" s="95" t="str">
        <f>IF(COUNTIF( BH$2:BH795, BH795 )=1,"نعم","كلا")</f>
        <v>كلا</v>
      </c>
      <c r="BL795" s="91"/>
    </row>
    <row r="796" spans="2:64">
      <c r="B796" s="91" t="str">
        <f t="shared" si="90"/>
        <v/>
      </c>
      <c r="D796" s="91" t="str">
        <f t="shared" si="91"/>
        <v/>
      </c>
      <c r="F796" s="91" t="str">
        <f t="shared" si="92"/>
        <v/>
      </c>
      <c r="H796" s="91" t="str">
        <f t="shared" si="93"/>
        <v/>
      </c>
      <c r="I796" s="92"/>
      <c r="J796" s="114" t="str">
        <f t="shared" si="89"/>
        <v/>
      </c>
      <c r="BE796" s="95" t="str">
        <f>IFERROR(VLOOKUP(ROWS(BE$2:$BE796),$BG$2:$BI$1001,3,0),"")</f>
        <v/>
      </c>
      <c r="BF796" s="95" t="str">
        <f>IFERROR(VLOOKUP(ROWS(BF$2:$BF796),$BG$2:$BI$1001,2,0),"")</f>
        <v/>
      </c>
      <c r="BG796" s="95">
        <f>IF(ISNUMBER(SEARCH("نعم",BJ796)),MAX($BG$1:BG795)+1,0)</f>
        <v>0</v>
      </c>
      <c r="BH796" s="95" t="str">
        <f t="shared" si="94"/>
        <v/>
      </c>
      <c r="BI796" s="95" t="str">
        <f t="shared" si="95"/>
        <v/>
      </c>
      <c r="BJ796" s="95" t="str">
        <f>IF(COUNTIF( BH$2:BH796, BH796 )=1,"نعم","كلا")</f>
        <v>كلا</v>
      </c>
      <c r="BL796" s="91"/>
    </row>
    <row r="797" spans="2:64">
      <c r="B797" s="91" t="str">
        <f t="shared" si="90"/>
        <v/>
      </c>
      <c r="D797" s="91" t="str">
        <f t="shared" si="91"/>
        <v/>
      </c>
      <c r="F797" s="91" t="str">
        <f t="shared" si="92"/>
        <v/>
      </c>
      <c r="H797" s="91" t="str">
        <f t="shared" si="93"/>
        <v/>
      </c>
      <c r="I797" s="92"/>
      <c r="J797" s="114" t="str">
        <f t="shared" si="89"/>
        <v/>
      </c>
      <c r="BE797" s="95" t="str">
        <f>IFERROR(VLOOKUP(ROWS(BE$2:$BE797),$BG$2:$BI$1001,3,0),"")</f>
        <v/>
      </c>
      <c r="BF797" s="95" t="str">
        <f>IFERROR(VLOOKUP(ROWS(BF$2:$BF797),$BG$2:$BI$1001,2,0),"")</f>
        <v/>
      </c>
      <c r="BG797" s="95">
        <f>IF(ISNUMBER(SEARCH("نعم",BJ797)),MAX($BG$1:BG796)+1,0)</f>
        <v>0</v>
      </c>
      <c r="BH797" s="95" t="str">
        <f t="shared" si="94"/>
        <v/>
      </c>
      <c r="BI797" s="95" t="str">
        <f t="shared" si="95"/>
        <v/>
      </c>
      <c r="BJ797" s="95" t="str">
        <f>IF(COUNTIF( BH$2:BH797, BH797 )=1,"نعم","كلا")</f>
        <v>كلا</v>
      </c>
      <c r="BL797" s="91"/>
    </row>
    <row r="798" spans="2:64">
      <c r="B798" s="91" t="str">
        <f t="shared" si="90"/>
        <v/>
      </c>
      <c r="D798" s="91" t="str">
        <f t="shared" si="91"/>
        <v/>
      </c>
      <c r="F798" s="91" t="str">
        <f t="shared" si="92"/>
        <v/>
      </c>
      <c r="H798" s="91" t="str">
        <f t="shared" si="93"/>
        <v/>
      </c>
      <c r="I798" s="92"/>
      <c r="J798" s="114" t="str">
        <f t="shared" si="89"/>
        <v/>
      </c>
      <c r="BE798" s="95" t="str">
        <f>IFERROR(VLOOKUP(ROWS(BE$2:$BE798),$BG$2:$BI$1001,3,0),"")</f>
        <v/>
      </c>
      <c r="BF798" s="95" t="str">
        <f>IFERROR(VLOOKUP(ROWS(BF$2:$BF798),$BG$2:$BI$1001,2,0),"")</f>
        <v/>
      </c>
      <c r="BG798" s="95">
        <f>IF(ISNUMBER(SEARCH("نعم",BJ798)),MAX($BG$1:BG797)+1,0)</f>
        <v>0</v>
      </c>
      <c r="BH798" s="95" t="str">
        <f t="shared" si="94"/>
        <v/>
      </c>
      <c r="BI798" s="95" t="str">
        <f t="shared" si="95"/>
        <v/>
      </c>
      <c r="BJ798" s="95" t="str">
        <f>IF(COUNTIF( BH$2:BH798, BH798 )=1,"نعم","كلا")</f>
        <v>كلا</v>
      </c>
      <c r="BL798" s="91"/>
    </row>
    <row r="799" spans="2:64">
      <c r="B799" s="91" t="str">
        <f t="shared" si="90"/>
        <v/>
      </c>
      <c r="D799" s="91" t="str">
        <f t="shared" si="91"/>
        <v/>
      </c>
      <c r="F799" s="91" t="str">
        <f t="shared" si="92"/>
        <v/>
      </c>
      <c r="H799" s="91" t="str">
        <f t="shared" si="93"/>
        <v/>
      </c>
      <c r="I799" s="92"/>
      <c r="J799" s="114" t="str">
        <f t="shared" si="89"/>
        <v/>
      </c>
      <c r="BE799" s="95" t="str">
        <f>IFERROR(VLOOKUP(ROWS(BE$2:$BE799),$BG$2:$BI$1001,3,0),"")</f>
        <v/>
      </c>
      <c r="BF799" s="95" t="str">
        <f>IFERROR(VLOOKUP(ROWS(BF$2:$BF799),$BG$2:$BI$1001,2,0),"")</f>
        <v/>
      </c>
      <c r="BG799" s="95">
        <f>IF(ISNUMBER(SEARCH("نعم",BJ799)),MAX($BG$1:BG798)+1,0)</f>
        <v>0</v>
      </c>
      <c r="BH799" s="95" t="str">
        <f t="shared" si="94"/>
        <v/>
      </c>
      <c r="BI799" s="95" t="str">
        <f t="shared" si="95"/>
        <v/>
      </c>
      <c r="BJ799" s="95" t="str">
        <f>IF(COUNTIF( BH$2:BH799, BH799 )=1,"نعم","كلا")</f>
        <v>كلا</v>
      </c>
      <c r="BL799" s="91"/>
    </row>
    <row r="800" spans="2:64">
      <c r="B800" s="91" t="str">
        <f t="shared" si="90"/>
        <v/>
      </c>
      <c r="D800" s="91" t="str">
        <f t="shared" si="91"/>
        <v/>
      </c>
      <c r="F800" s="91" t="str">
        <f t="shared" si="92"/>
        <v/>
      </c>
      <c r="H800" s="91" t="str">
        <f t="shared" si="93"/>
        <v/>
      </c>
      <c r="I800" s="92"/>
      <c r="J800" s="114" t="str">
        <f t="shared" si="89"/>
        <v/>
      </c>
      <c r="BE800" s="95" t="str">
        <f>IFERROR(VLOOKUP(ROWS(BE$2:$BE800),$BG$2:$BI$1001,3,0),"")</f>
        <v/>
      </c>
      <c r="BF800" s="95" t="str">
        <f>IFERROR(VLOOKUP(ROWS(BF$2:$BF800),$BG$2:$BI$1001,2,0),"")</f>
        <v/>
      </c>
      <c r="BG800" s="95">
        <f>IF(ISNUMBER(SEARCH("نعم",BJ800)),MAX($BG$1:BG799)+1,0)</f>
        <v>0</v>
      </c>
      <c r="BH800" s="95" t="str">
        <f t="shared" si="94"/>
        <v/>
      </c>
      <c r="BI800" s="95" t="str">
        <f t="shared" si="95"/>
        <v/>
      </c>
      <c r="BJ800" s="95" t="str">
        <f>IF(COUNTIF( BH$2:BH800, BH800 )=1,"نعم","كلا")</f>
        <v>كلا</v>
      </c>
      <c r="BL800" s="91"/>
    </row>
    <row r="801" spans="2:64">
      <c r="B801" s="91" t="str">
        <f t="shared" si="90"/>
        <v/>
      </c>
      <c r="D801" s="91" t="str">
        <f t="shared" si="91"/>
        <v/>
      </c>
      <c r="F801" s="91" t="str">
        <f t="shared" si="92"/>
        <v/>
      </c>
      <c r="H801" s="91" t="str">
        <f t="shared" si="93"/>
        <v/>
      </c>
      <c r="I801" s="92"/>
      <c r="J801" s="114" t="str">
        <f t="shared" si="89"/>
        <v/>
      </c>
      <c r="BE801" s="95" t="str">
        <f>IFERROR(VLOOKUP(ROWS(BE$2:$BE801),$BG$2:$BI$1001,3,0),"")</f>
        <v/>
      </c>
      <c r="BF801" s="95" t="str">
        <f>IFERROR(VLOOKUP(ROWS(BF$2:$BF801),$BG$2:$BI$1001,2,0),"")</f>
        <v/>
      </c>
      <c r="BG801" s="95">
        <f>IF(ISNUMBER(SEARCH("نعم",BJ801)),MAX($BG$1:BG800)+1,0)</f>
        <v>0</v>
      </c>
      <c r="BH801" s="95" t="str">
        <f t="shared" si="94"/>
        <v/>
      </c>
      <c r="BI801" s="95" t="str">
        <f t="shared" si="95"/>
        <v/>
      </c>
      <c r="BJ801" s="95" t="str">
        <f>IF(COUNTIF( BH$2:BH801, BH801 )=1,"نعم","كلا")</f>
        <v>كلا</v>
      </c>
      <c r="BL801" s="91"/>
    </row>
    <row r="802" spans="2:64">
      <c r="B802" s="91" t="str">
        <f t="shared" si="90"/>
        <v/>
      </c>
      <c r="D802" s="91" t="str">
        <f t="shared" si="91"/>
        <v/>
      </c>
      <c r="F802" s="91" t="str">
        <f t="shared" si="92"/>
        <v/>
      </c>
      <c r="H802" s="91" t="str">
        <f t="shared" si="93"/>
        <v/>
      </c>
      <c r="I802" s="92"/>
      <c r="J802" s="114" t="str">
        <f t="shared" si="89"/>
        <v/>
      </c>
      <c r="BE802" s="95" t="str">
        <f>IFERROR(VLOOKUP(ROWS(BE$2:$BE802),$BG$2:$BI$1001,3,0),"")</f>
        <v/>
      </c>
      <c r="BF802" s="95" t="str">
        <f>IFERROR(VLOOKUP(ROWS(BF$2:$BF802),$BG$2:$BI$1001,2,0),"")</f>
        <v/>
      </c>
      <c r="BG802" s="95">
        <f>IF(ISNUMBER(SEARCH("نعم",BJ802)),MAX($BG$1:BG801)+1,0)</f>
        <v>0</v>
      </c>
      <c r="BH802" s="95" t="str">
        <f t="shared" si="94"/>
        <v/>
      </c>
      <c r="BI802" s="95" t="str">
        <f t="shared" si="95"/>
        <v/>
      </c>
      <c r="BJ802" s="95" t="str">
        <f>IF(COUNTIF( BH$2:BH802, BH802 )=1,"نعم","كلا")</f>
        <v>كلا</v>
      </c>
      <c r="BL802" s="91"/>
    </row>
    <row r="803" spans="2:64">
      <c r="B803" s="91" t="str">
        <f t="shared" si="90"/>
        <v/>
      </c>
      <c r="D803" s="91" t="str">
        <f t="shared" si="91"/>
        <v/>
      </c>
      <c r="F803" s="91" t="str">
        <f t="shared" si="92"/>
        <v/>
      </c>
      <c r="H803" s="91" t="str">
        <f t="shared" si="93"/>
        <v/>
      </c>
      <c r="I803" s="92"/>
      <c r="J803" s="114" t="str">
        <f t="shared" si="89"/>
        <v/>
      </c>
      <c r="BE803" s="95" t="str">
        <f>IFERROR(VLOOKUP(ROWS(BE$2:$BE803),$BG$2:$BI$1001,3,0),"")</f>
        <v/>
      </c>
      <c r="BF803" s="95" t="str">
        <f>IFERROR(VLOOKUP(ROWS(BF$2:$BF803),$BG$2:$BI$1001,2,0),"")</f>
        <v/>
      </c>
      <c r="BG803" s="95">
        <f>IF(ISNUMBER(SEARCH("نعم",BJ803)),MAX($BG$1:BG802)+1,0)</f>
        <v>0</v>
      </c>
      <c r="BH803" s="95" t="str">
        <f t="shared" si="94"/>
        <v/>
      </c>
      <c r="BI803" s="95" t="str">
        <f t="shared" si="95"/>
        <v/>
      </c>
      <c r="BJ803" s="95" t="str">
        <f>IF(COUNTIF( BH$2:BH803, BH803 )=1,"نعم","كلا")</f>
        <v>كلا</v>
      </c>
      <c r="BL803" s="91"/>
    </row>
    <row r="804" spans="2:64">
      <c r="B804" s="91" t="str">
        <f t="shared" si="90"/>
        <v/>
      </c>
      <c r="D804" s="91" t="str">
        <f t="shared" si="91"/>
        <v/>
      </c>
      <c r="F804" s="91" t="str">
        <f t="shared" si="92"/>
        <v/>
      </c>
      <c r="H804" s="91" t="str">
        <f t="shared" si="93"/>
        <v/>
      </c>
      <c r="I804" s="92"/>
      <c r="J804" s="114" t="str">
        <f t="shared" si="89"/>
        <v/>
      </c>
      <c r="BE804" s="95" t="str">
        <f>IFERROR(VLOOKUP(ROWS(BE$2:$BE804),$BG$2:$BI$1001,3,0),"")</f>
        <v/>
      </c>
      <c r="BF804" s="95" t="str">
        <f>IFERROR(VLOOKUP(ROWS(BF$2:$BF804),$BG$2:$BI$1001,2,0),"")</f>
        <v/>
      </c>
      <c r="BG804" s="95">
        <f>IF(ISNUMBER(SEARCH("نعم",BJ804)),MAX($BG$1:BG803)+1,0)</f>
        <v>0</v>
      </c>
      <c r="BH804" s="95" t="str">
        <f t="shared" si="94"/>
        <v/>
      </c>
      <c r="BI804" s="95" t="str">
        <f t="shared" si="95"/>
        <v/>
      </c>
      <c r="BJ804" s="95" t="str">
        <f>IF(COUNTIF( BH$2:BH804, BH804 )=1,"نعم","كلا")</f>
        <v>كلا</v>
      </c>
      <c r="BL804" s="91"/>
    </row>
    <row r="805" spans="2:64">
      <c r="B805" s="91" t="str">
        <f t="shared" si="90"/>
        <v/>
      </c>
      <c r="D805" s="91" t="str">
        <f t="shared" si="91"/>
        <v/>
      </c>
      <c r="F805" s="91" t="str">
        <f t="shared" si="92"/>
        <v/>
      </c>
      <c r="H805" s="91" t="str">
        <f t="shared" si="93"/>
        <v/>
      </c>
      <c r="I805" s="92"/>
      <c r="J805" s="114" t="str">
        <f t="shared" si="89"/>
        <v/>
      </c>
      <c r="BE805" s="95" t="str">
        <f>IFERROR(VLOOKUP(ROWS(BE$2:$BE805),$BG$2:$BI$1001,3,0),"")</f>
        <v/>
      </c>
      <c r="BF805" s="95" t="str">
        <f>IFERROR(VLOOKUP(ROWS(BF$2:$BF805),$BG$2:$BI$1001,2,0),"")</f>
        <v/>
      </c>
      <c r="BG805" s="95">
        <f>IF(ISNUMBER(SEARCH("نعم",BJ805)),MAX($BG$1:BG804)+1,0)</f>
        <v>0</v>
      </c>
      <c r="BH805" s="95" t="str">
        <f t="shared" si="94"/>
        <v/>
      </c>
      <c r="BI805" s="95" t="str">
        <f t="shared" si="95"/>
        <v/>
      </c>
      <c r="BJ805" s="95" t="str">
        <f>IF(COUNTIF( BH$2:BH805, BH805 )=1,"نعم","كلا")</f>
        <v>كلا</v>
      </c>
      <c r="BL805" s="91"/>
    </row>
    <row r="806" spans="2:64">
      <c r="B806" s="91" t="str">
        <f t="shared" si="90"/>
        <v/>
      </c>
      <c r="D806" s="91" t="str">
        <f t="shared" si="91"/>
        <v/>
      </c>
      <c r="F806" s="91" t="str">
        <f t="shared" si="92"/>
        <v/>
      </c>
      <c r="H806" s="91" t="str">
        <f t="shared" si="93"/>
        <v/>
      </c>
      <c r="I806" s="92"/>
      <c r="J806" s="114" t="str">
        <f t="shared" si="89"/>
        <v/>
      </c>
      <c r="BE806" s="95" t="str">
        <f>IFERROR(VLOOKUP(ROWS(BE$2:$BE806),$BG$2:$BI$1001,3,0),"")</f>
        <v/>
      </c>
      <c r="BF806" s="95" t="str">
        <f>IFERROR(VLOOKUP(ROWS(BF$2:$BF806),$BG$2:$BI$1001,2,0),"")</f>
        <v/>
      </c>
      <c r="BG806" s="95">
        <f>IF(ISNUMBER(SEARCH("نعم",BJ806)),MAX($BG$1:BG805)+1,0)</f>
        <v>0</v>
      </c>
      <c r="BH806" s="95" t="str">
        <f t="shared" si="94"/>
        <v/>
      </c>
      <c r="BI806" s="95" t="str">
        <f t="shared" si="95"/>
        <v/>
      </c>
      <c r="BJ806" s="95" t="str">
        <f>IF(COUNTIF( BH$2:BH806, BH806 )=1,"نعم","كلا")</f>
        <v>كلا</v>
      </c>
      <c r="BL806" s="91"/>
    </row>
    <row r="807" spans="2:64">
      <c r="B807" s="91" t="str">
        <f t="shared" si="90"/>
        <v/>
      </c>
      <c r="D807" s="91" t="str">
        <f t="shared" si="91"/>
        <v/>
      </c>
      <c r="F807" s="91" t="str">
        <f t="shared" si="92"/>
        <v/>
      </c>
      <c r="H807" s="91" t="str">
        <f t="shared" si="93"/>
        <v/>
      </c>
      <c r="I807" s="92"/>
      <c r="J807" s="114" t="str">
        <f t="shared" si="89"/>
        <v/>
      </c>
      <c r="BE807" s="95" t="str">
        <f>IFERROR(VLOOKUP(ROWS(BE$2:$BE807),$BG$2:$BI$1001,3,0),"")</f>
        <v/>
      </c>
      <c r="BF807" s="95" t="str">
        <f>IFERROR(VLOOKUP(ROWS(BF$2:$BF807),$BG$2:$BI$1001,2,0),"")</f>
        <v/>
      </c>
      <c r="BG807" s="95">
        <f>IF(ISNUMBER(SEARCH("نعم",BJ807)),MAX($BG$1:BG806)+1,0)</f>
        <v>0</v>
      </c>
      <c r="BH807" s="95" t="str">
        <f t="shared" si="94"/>
        <v/>
      </c>
      <c r="BI807" s="95" t="str">
        <f t="shared" si="95"/>
        <v/>
      </c>
      <c r="BJ807" s="95" t="str">
        <f>IF(COUNTIF( BH$2:BH807, BH807 )=1,"نعم","كلا")</f>
        <v>كلا</v>
      </c>
      <c r="BL807" s="91"/>
    </row>
    <row r="808" spans="2:64">
      <c r="B808" s="91" t="str">
        <f t="shared" si="90"/>
        <v/>
      </c>
      <c r="D808" s="91" t="str">
        <f t="shared" si="91"/>
        <v/>
      </c>
      <c r="F808" s="91" t="str">
        <f t="shared" si="92"/>
        <v/>
      </c>
      <c r="H808" s="91" t="str">
        <f t="shared" si="93"/>
        <v/>
      </c>
      <c r="I808" s="92"/>
      <c r="J808" s="114" t="str">
        <f t="shared" si="89"/>
        <v/>
      </c>
      <c r="BE808" s="95" t="str">
        <f>IFERROR(VLOOKUP(ROWS(BE$2:$BE808),$BG$2:$BI$1001,3,0),"")</f>
        <v/>
      </c>
      <c r="BF808" s="95" t="str">
        <f>IFERROR(VLOOKUP(ROWS(BF$2:$BF808),$BG$2:$BI$1001,2,0),"")</f>
        <v/>
      </c>
      <c r="BG808" s="95">
        <f>IF(ISNUMBER(SEARCH("نعم",BJ808)),MAX($BG$1:BG807)+1,0)</f>
        <v>0</v>
      </c>
      <c r="BH808" s="95" t="str">
        <f t="shared" si="94"/>
        <v/>
      </c>
      <c r="BI808" s="95" t="str">
        <f t="shared" si="95"/>
        <v/>
      </c>
      <c r="BJ808" s="95" t="str">
        <f>IF(COUNTIF( BH$2:BH808, BH808 )=1,"نعم","كلا")</f>
        <v>كلا</v>
      </c>
      <c r="BL808" s="91"/>
    </row>
    <row r="809" spans="2:64">
      <c r="B809" s="91" t="str">
        <f t="shared" si="90"/>
        <v/>
      </c>
      <c r="D809" s="91" t="str">
        <f t="shared" si="91"/>
        <v/>
      </c>
      <c r="F809" s="91" t="str">
        <f t="shared" si="92"/>
        <v/>
      </c>
      <c r="H809" s="91" t="str">
        <f t="shared" si="93"/>
        <v/>
      </c>
      <c r="I809" s="92"/>
      <c r="J809" s="114" t="str">
        <f t="shared" si="89"/>
        <v/>
      </c>
      <c r="BE809" s="95" t="str">
        <f>IFERROR(VLOOKUP(ROWS(BE$2:$BE809),$BG$2:$BI$1001,3,0),"")</f>
        <v/>
      </c>
      <c r="BF809" s="95" t="str">
        <f>IFERROR(VLOOKUP(ROWS(BF$2:$BF809),$BG$2:$BI$1001,2,0),"")</f>
        <v/>
      </c>
      <c r="BG809" s="95">
        <f>IF(ISNUMBER(SEARCH("نعم",BJ809)),MAX($BG$1:BG808)+1,0)</f>
        <v>0</v>
      </c>
      <c r="BH809" s="95" t="str">
        <f t="shared" si="94"/>
        <v/>
      </c>
      <c r="BI809" s="95" t="str">
        <f t="shared" si="95"/>
        <v/>
      </c>
      <c r="BJ809" s="95" t="str">
        <f>IF(COUNTIF( BH$2:BH809, BH809 )=1,"نعم","كلا")</f>
        <v>كلا</v>
      </c>
      <c r="BL809" s="91"/>
    </row>
    <row r="810" spans="2:64">
      <c r="B810" s="91" t="str">
        <f t="shared" si="90"/>
        <v/>
      </c>
      <c r="D810" s="91" t="str">
        <f t="shared" si="91"/>
        <v/>
      </c>
      <c r="F810" s="91" t="str">
        <f t="shared" si="92"/>
        <v/>
      </c>
      <c r="H810" s="91" t="str">
        <f t="shared" si="93"/>
        <v/>
      </c>
      <c r="I810" s="92"/>
      <c r="J810" s="114" t="str">
        <f t="shared" si="89"/>
        <v/>
      </c>
      <c r="BE810" s="95" t="str">
        <f>IFERROR(VLOOKUP(ROWS(BE$2:$BE810),$BG$2:$BI$1001,3,0),"")</f>
        <v/>
      </c>
      <c r="BF810" s="95" t="str">
        <f>IFERROR(VLOOKUP(ROWS(BF$2:$BF810),$BG$2:$BI$1001,2,0),"")</f>
        <v/>
      </c>
      <c r="BG810" s="95">
        <f>IF(ISNUMBER(SEARCH("نعم",BJ810)),MAX($BG$1:BG809)+1,0)</f>
        <v>0</v>
      </c>
      <c r="BH810" s="95" t="str">
        <f t="shared" si="94"/>
        <v/>
      </c>
      <c r="BI810" s="95" t="str">
        <f t="shared" si="95"/>
        <v/>
      </c>
      <c r="BJ810" s="95" t="str">
        <f>IF(COUNTIF( BH$2:BH810, BH810 )=1,"نعم","كلا")</f>
        <v>كلا</v>
      </c>
      <c r="BL810" s="91"/>
    </row>
    <row r="811" spans="2:64">
      <c r="B811" s="91" t="str">
        <f t="shared" si="90"/>
        <v/>
      </c>
      <c r="D811" s="91" t="str">
        <f t="shared" si="91"/>
        <v/>
      </c>
      <c r="F811" s="91" t="str">
        <f t="shared" si="92"/>
        <v/>
      </c>
      <c r="H811" s="91" t="str">
        <f t="shared" si="93"/>
        <v/>
      </c>
      <c r="I811" s="92"/>
      <c r="J811" s="114" t="str">
        <f t="shared" si="89"/>
        <v/>
      </c>
      <c r="BE811" s="95" t="str">
        <f>IFERROR(VLOOKUP(ROWS(BE$2:$BE811),$BG$2:$BI$1001,3,0),"")</f>
        <v/>
      </c>
      <c r="BF811" s="95" t="str">
        <f>IFERROR(VLOOKUP(ROWS(BF$2:$BF811),$BG$2:$BI$1001,2,0),"")</f>
        <v/>
      </c>
      <c r="BG811" s="95">
        <f>IF(ISNUMBER(SEARCH("نعم",BJ811)),MAX($BG$1:BG810)+1,0)</f>
        <v>0</v>
      </c>
      <c r="BH811" s="95" t="str">
        <f t="shared" si="94"/>
        <v/>
      </c>
      <c r="BI811" s="95" t="str">
        <f t="shared" si="95"/>
        <v/>
      </c>
      <c r="BJ811" s="95" t="str">
        <f>IF(COUNTIF( BH$2:BH811, BH811 )=1,"نعم","كلا")</f>
        <v>كلا</v>
      </c>
      <c r="BL811" s="91"/>
    </row>
    <row r="812" spans="2:64">
      <c r="B812" s="91" t="str">
        <f t="shared" si="90"/>
        <v/>
      </c>
      <c r="D812" s="91" t="str">
        <f t="shared" si="91"/>
        <v/>
      </c>
      <c r="F812" s="91" t="str">
        <f t="shared" si="92"/>
        <v/>
      </c>
      <c r="H812" s="91" t="str">
        <f t="shared" si="93"/>
        <v/>
      </c>
      <c r="I812" s="92"/>
      <c r="J812" s="114" t="str">
        <f t="shared" si="89"/>
        <v/>
      </c>
      <c r="BE812" s="95" t="str">
        <f>IFERROR(VLOOKUP(ROWS(BE$2:$BE812),$BG$2:$BI$1001,3,0),"")</f>
        <v/>
      </c>
      <c r="BF812" s="95" t="str">
        <f>IFERROR(VLOOKUP(ROWS(BF$2:$BF812),$BG$2:$BI$1001,2,0),"")</f>
        <v/>
      </c>
      <c r="BG812" s="95">
        <f>IF(ISNUMBER(SEARCH("نعم",BJ812)),MAX($BG$1:BG811)+1,0)</f>
        <v>0</v>
      </c>
      <c r="BH812" s="95" t="str">
        <f t="shared" si="94"/>
        <v/>
      </c>
      <c r="BI812" s="95" t="str">
        <f t="shared" si="95"/>
        <v/>
      </c>
      <c r="BJ812" s="95" t="str">
        <f>IF(COUNTIF( BH$2:BH812, BH812 )=1,"نعم","كلا")</f>
        <v>كلا</v>
      </c>
      <c r="BL812" s="91"/>
    </row>
    <row r="813" spans="2:64">
      <c r="B813" s="91" t="str">
        <f t="shared" si="90"/>
        <v/>
      </c>
      <c r="D813" s="91" t="str">
        <f t="shared" si="91"/>
        <v/>
      </c>
      <c r="F813" s="91" t="str">
        <f t="shared" si="92"/>
        <v/>
      </c>
      <c r="H813" s="91" t="str">
        <f t="shared" si="93"/>
        <v/>
      </c>
      <c r="I813" s="92"/>
      <c r="J813" s="114" t="str">
        <f t="shared" si="89"/>
        <v/>
      </c>
      <c r="BE813" s="95" t="str">
        <f>IFERROR(VLOOKUP(ROWS(BE$2:$BE813),$BG$2:$BI$1001,3,0),"")</f>
        <v/>
      </c>
      <c r="BF813" s="95" t="str">
        <f>IFERROR(VLOOKUP(ROWS(BF$2:$BF813),$BG$2:$BI$1001,2,0),"")</f>
        <v/>
      </c>
      <c r="BG813" s="95">
        <f>IF(ISNUMBER(SEARCH("نعم",BJ813)),MAX($BG$1:BG812)+1,0)</f>
        <v>0</v>
      </c>
      <c r="BH813" s="95" t="str">
        <f t="shared" si="94"/>
        <v/>
      </c>
      <c r="BI813" s="95" t="str">
        <f t="shared" si="95"/>
        <v/>
      </c>
      <c r="BJ813" s="95" t="str">
        <f>IF(COUNTIF( BH$2:BH813, BH813 )=1,"نعم","كلا")</f>
        <v>كلا</v>
      </c>
      <c r="BL813" s="91"/>
    </row>
    <row r="814" spans="2:64">
      <c r="B814" s="91" t="str">
        <f t="shared" si="90"/>
        <v/>
      </c>
      <c r="D814" s="91" t="str">
        <f t="shared" si="91"/>
        <v/>
      </c>
      <c r="F814" s="91" t="str">
        <f t="shared" si="92"/>
        <v/>
      </c>
      <c r="H814" s="91" t="str">
        <f t="shared" si="93"/>
        <v/>
      </c>
      <c r="I814" s="92"/>
      <c r="J814" s="114" t="str">
        <f t="shared" si="89"/>
        <v/>
      </c>
      <c r="BE814" s="95" t="str">
        <f>IFERROR(VLOOKUP(ROWS(BE$2:$BE814),$BG$2:$BI$1001,3,0),"")</f>
        <v/>
      </c>
      <c r="BF814" s="95" t="str">
        <f>IFERROR(VLOOKUP(ROWS(BF$2:$BF814),$BG$2:$BI$1001,2,0),"")</f>
        <v/>
      </c>
      <c r="BG814" s="95">
        <f>IF(ISNUMBER(SEARCH("نعم",BJ814)),MAX($BG$1:BG813)+1,0)</f>
        <v>0</v>
      </c>
      <c r="BH814" s="95" t="str">
        <f t="shared" si="94"/>
        <v/>
      </c>
      <c r="BI814" s="95" t="str">
        <f t="shared" si="95"/>
        <v/>
      </c>
      <c r="BJ814" s="95" t="str">
        <f>IF(COUNTIF( BH$2:BH814, BH814 )=1,"نعم","كلا")</f>
        <v>كلا</v>
      </c>
      <c r="BL814" s="91"/>
    </row>
    <row r="815" spans="2:64">
      <c r="B815" s="91" t="str">
        <f t="shared" si="90"/>
        <v/>
      </c>
      <c r="D815" s="91" t="str">
        <f t="shared" si="91"/>
        <v/>
      </c>
      <c r="F815" s="91" t="str">
        <f t="shared" si="92"/>
        <v/>
      </c>
      <c r="H815" s="91" t="str">
        <f t="shared" si="93"/>
        <v/>
      </c>
      <c r="I815" s="92"/>
      <c r="J815" s="114" t="str">
        <f t="shared" si="89"/>
        <v/>
      </c>
      <c r="BE815" s="95" t="str">
        <f>IFERROR(VLOOKUP(ROWS(BE$2:$BE815),$BG$2:$BI$1001,3,0),"")</f>
        <v/>
      </c>
      <c r="BF815" s="95" t="str">
        <f>IFERROR(VLOOKUP(ROWS(BF$2:$BF815),$BG$2:$BI$1001,2,0),"")</f>
        <v/>
      </c>
      <c r="BG815" s="95">
        <f>IF(ISNUMBER(SEARCH("نعم",BJ815)),MAX($BG$1:BG814)+1,0)</f>
        <v>0</v>
      </c>
      <c r="BH815" s="95" t="str">
        <f t="shared" si="94"/>
        <v/>
      </c>
      <c r="BI815" s="95" t="str">
        <f t="shared" si="95"/>
        <v/>
      </c>
      <c r="BJ815" s="95" t="str">
        <f>IF(COUNTIF( BH$2:BH815, BH815 )=1,"نعم","كلا")</f>
        <v>كلا</v>
      </c>
      <c r="BL815" s="91"/>
    </row>
    <row r="816" spans="2:64">
      <c r="B816" s="91" t="str">
        <f t="shared" si="90"/>
        <v/>
      </c>
      <c r="D816" s="91" t="str">
        <f t="shared" si="91"/>
        <v/>
      </c>
      <c r="F816" s="91" t="str">
        <f t="shared" si="92"/>
        <v/>
      </c>
      <c r="H816" s="91" t="str">
        <f t="shared" si="93"/>
        <v/>
      </c>
      <c r="I816" s="92"/>
      <c r="J816" s="114" t="str">
        <f t="shared" si="89"/>
        <v/>
      </c>
      <c r="BE816" s="95" t="str">
        <f>IFERROR(VLOOKUP(ROWS(BE$2:$BE816),$BG$2:$BI$1001,3,0),"")</f>
        <v/>
      </c>
      <c r="BF816" s="95" t="str">
        <f>IFERROR(VLOOKUP(ROWS(BF$2:$BF816),$BG$2:$BI$1001,2,0),"")</f>
        <v/>
      </c>
      <c r="BG816" s="95">
        <f>IF(ISNUMBER(SEARCH("نعم",BJ816)),MAX($BG$1:BG815)+1,0)</f>
        <v>0</v>
      </c>
      <c r="BH816" s="95" t="str">
        <f t="shared" si="94"/>
        <v/>
      </c>
      <c r="BI816" s="95" t="str">
        <f t="shared" si="95"/>
        <v/>
      </c>
      <c r="BJ816" s="95" t="str">
        <f>IF(COUNTIF( BH$2:BH816, BH816 )=1,"نعم","كلا")</f>
        <v>كلا</v>
      </c>
      <c r="BL816" s="91"/>
    </row>
    <row r="817" spans="2:64">
      <c r="B817" s="91" t="str">
        <f t="shared" si="90"/>
        <v/>
      </c>
      <c r="D817" s="91" t="str">
        <f t="shared" si="91"/>
        <v/>
      </c>
      <c r="F817" s="91" t="str">
        <f t="shared" si="92"/>
        <v/>
      </c>
      <c r="H817" s="91" t="str">
        <f t="shared" si="93"/>
        <v/>
      </c>
      <c r="I817" s="92"/>
      <c r="J817" s="114" t="str">
        <f t="shared" si="89"/>
        <v/>
      </c>
      <c r="BE817" s="95" t="str">
        <f>IFERROR(VLOOKUP(ROWS(BE$2:$BE817),$BG$2:$BI$1001,3,0),"")</f>
        <v/>
      </c>
      <c r="BF817" s="95" t="str">
        <f>IFERROR(VLOOKUP(ROWS(BF$2:$BF817),$BG$2:$BI$1001,2,0),"")</f>
        <v/>
      </c>
      <c r="BG817" s="95">
        <f>IF(ISNUMBER(SEARCH("نعم",BJ817)),MAX($BG$1:BG816)+1,0)</f>
        <v>0</v>
      </c>
      <c r="BH817" s="95" t="str">
        <f t="shared" si="94"/>
        <v/>
      </c>
      <c r="BI817" s="95" t="str">
        <f t="shared" si="95"/>
        <v/>
      </c>
      <c r="BJ817" s="95" t="str">
        <f>IF(COUNTIF( BH$2:BH817, BH817 )=1,"نعم","كلا")</f>
        <v>كلا</v>
      </c>
      <c r="BL817" s="91"/>
    </row>
    <row r="818" spans="2:64">
      <c r="B818" s="91" t="str">
        <f t="shared" si="90"/>
        <v/>
      </c>
      <c r="D818" s="91" t="str">
        <f t="shared" si="91"/>
        <v/>
      </c>
      <c r="F818" s="91" t="str">
        <f t="shared" si="92"/>
        <v/>
      </c>
      <c r="H818" s="91" t="str">
        <f t="shared" si="93"/>
        <v/>
      </c>
      <c r="I818" s="92"/>
      <c r="J818" s="114" t="str">
        <f t="shared" si="89"/>
        <v/>
      </c>
      <c r="BE818" s="95" t="str">
        <f>IFERROR(VLOOKUP(ROWS(BE$2:$BE818),$BG$2:$BI$1001,3,0),"")</f>
        <v/>
      </c>
      <c r="BF818" s="95" t="str">
        <f>IFERROR(VLOOKUP(ROWS(BF$2:$BF818),$BG$2:$BI$1001,2,0),"")</f>
        <v/>
      </c>
      <c r="BG818" s="95">
        <f>IF(ISNUMBER(SEARCH("نعم",BJ818)),MAX($BG$1:BG817)+1,0)</f>
        <v>0</v>
      </c>
      <c r="BH818" s="95" t="str">
        <f t="shared" si="94"/>
        <v/>
      </c>
      <c r="BI818" s="95" t="str">
        <f t="shared" si="95"/>
        <v/>
      </c>
      <c r="BJ818" s="95" t="str">
        <f>IF(COUNTIF( BH$2:BH818, BH818 )=1,"نعم","كلا")</f>
        <v>كلا</v>
      </c>
      <c r="BL818" s="91"/>
    </row>
    <row r="819" spans="2:64">
      <c r="B819" s="91" t="str">
        <f t="shared" si="90"/>
        <v/>
      </c>
      <c r="D819" s="91" t="str">
        <f t="shared" si="91"/>
        <v/>
      </c>
      <c r="F819" s="91" t="str">
        <f t="shared" si="92"/>
        <v/>
      </c>
      <c r="H819" s="91" t="str">
        <f t="shared" si="93"/>
        <v/>
      </c>
      <c r="I819" s="92"/>
      <c r="J819" s="114" t="str">
        <f t="shared" si="89"/>
        <v/>
      </c>
      <c r="BE819" s="95" t="str">
        <f>IFERROR(VLOOKUP(ROWS(BE$2:$BE819),$BG$2:$BI$1001,3,0),"")</f>
        <v/>
      </c>
      <c r="BF819" s="95" t="str">
        <f>IFERROR(VLOOKUP(ROWS(BF$2:$BF819),$BG$2:$BI$1001,2,0),"")</f>
        <v/>
      </c>
      <c r="BG819" s="95">
        <f>IF(ISNUMBER(SEARCH("نعم",BJ819)),MAX($BG$1:BG818)+1,0)</f>
        <v>0</v>
      </c>
      <c r="BH819" s="95" t="str">
        <f t="shared" si="94"/>
        <v/>
      </c>
      <c r="BI819" s="95" t="str">
        <f t="shared" si="95"/>
        <v/>
      </c>
      <c r="BJ819" s="95" t="str">
        <f>IF(COUNTIF( BH$2:BH819, BH819 )=1,"نعم","كلا")</f>
        <v>كلا</v>
      </c>
      <c r="BL819" s="91"/>
    </row>
    <row r="820" spans="2:64">
      <c r="B820" s="91" t="str">
        <f t="shared" si="90"/>
        <v/>
      </c>
      <c r="D820" s="91" t="str">
        <f t="shared" si="91"/>
        <v/>
      </c>
      <c r="F820" s="91" t="str">
        <f t="shared" si="92"/>
        <v/>
      </c>
      <c r="H820" s="91" t="str">
        <f t="shared" si="93"/>
        <v/>
      </c>
      <c r="I820" s="92"/>
      <c r="J820" s="114" t="str">
        <f t="shared" si="89"/>
        <v/>
      </c>
      <c r="BE820" s="95" t="str">
        <f>IFERROR(VLOOKUP(ROWS(BE$2:$BE820),$BG$2:$BI$1001,3,0),"")</f>
        <v/>
      </c>
      <c r="BF820" s="95" t="str">
        <f>IFERROR(VLOOKUP(ROWS(BF$2:$BF820),$BG$2:$BI$1001,2,0),"")</f>
        <v/>
      </c>
      <c r="BG820" s="95">
        <f>IF(ISNUMBER(SEARCH("نعم",BJ820)),MAX($BG$1:BG819)+1,0)</f>
        <v>0</v>
      </c>
      <c r="BH820" s="95" t="str">
        <f t="shared" si="94"/>
        <v/>
      </c>
      <c r="BI820" s="95" t="str">
        <f t="shared" si="95"/>
        <v/>
      </c>
      <c r="BJ820" s="95" t="str">
        <f>IF(COUNTIF( BH$2:BH820, BH820 )=1,"نعم","كلا")</f>
        <v>كلا</v>
      </c>
      <c r="BL820" s="91"/>
    </row>
    <row r="821" spans="2:64">
      <c r="B821" s="91" t="str">
        <f t="shared" si="90"/>
        <v/>
      </c>
      <c r="D821" s="91" t="str">
        <f t="shared" si="91"/>
        <v/>
      </c>
      <c r="F821" s="91" t="str">
        <f t="shared" si="92"/>
        <v/>
      </c>
      <c r="H821" s="91" t="str">
        <f t="shared" si="93"/>
        <v/>
      </c>
      <c r="I821" s="92"/>
      <c r="J821" s="114" t="str">
        <f t="shared" ref="J821:J884" si="96">IFERROR(IF(OR(AND($G821="الفرنسية",$L821&lt;&gt;"نعم"),AND($G821="الانكليزية",$M821&lt;&gt;"نعم")),"هذه اللغة لا يتقنها المعلم",""),"")</f>
        <v/>
      </c>
      <c r="BE821" s="95" t="str">
        <f>IFERROR(VLOOKUP(ROWS(BE$2:$BE821),$BG$2:$BI$1001,3,0),"")</f>
        <v/>
      </c>
      <c r="BF821" s="95" t="str">
        <f>IFERROR(VLOOKUP(ROWS(BF$2:$BF821),$BG$2:$BI$1001,2,0),"")</f>
        <v/>
      </c>
      <c r="BG821" s="95">
        <f>IF(ISNUMBER(SEARCH("نعم",BJ821)),MAX($BG$1:BG820)+1,0)</f>
        <v>0</v>
      </c>
      <c r="BH821" s="95" t="str">
        <f t="shared" si="94"/>
        <v/>
      </c>
      <c r="BI821" s="95" t="str">
        <f t="shared" si="95"/>
        <v/>
      </c>
      <c r="BJ821" s="95" t="str">
        <f>IF(COUNTIF( BH$2:BH821, BH821 )=1,"نعم","كلا")</f>
        <v>كلا</v>
      </c>
      <c r="BL821" s="91"/>
    </row>
    <row r="822" spans="2:64">
      <c r="B822" s="91" t="str">
        <f t="shared" si="90"/>
        <v/>
      </c>
      <c r="D822" s="91" t="str">
        <f t="shared" si="91"/>
        <v/>
      </c>
      <c r="F822" s="91" t="str">
        <f t="shared" si="92"/>
        <v/>
      </c>
      <c r="H822" s="91" t="str">
        <f t="shared" si="93"/>
        <v/>
      </c>
      <c r="I822" s="92"/>
      <c r="J822" s="114" t="str">
        <f t="shared" si="96"/>
        <v/>
      </c>
      <c r="BE822" s="95" t="str">
        <f>IFERROR(VLOOKUP(ROWS(BE$2:$BE822),$BG$2:$BI$1001,3,0),"")</f>
        <v/>
      </c>
      <c r="BF822" s="95" t="str">
        <f>IFERROR(VLOOKUP(ROWS(BF$2:$BF822),$BG$2:$BI$1001,2,0),"")</f>
        <v/>
      </c>
      <c r="BG822" s="95">
        <f>IF(ISNUMBER(SEARCH("نعم",BJ822)),MAX($BG$1:BG821)+1,0)</f>
        <v>0</v>
      </c>
      <c r="BH822" s="95" t="str">
        <f t="shared" si="94"/>
        <v/>
      </c>
      <c r="BI822" s="95" t="str">
        <f t="shared" si="95"/>
        <v/>
      </c>
      <c r="BJ822" s="95" t="str">
        <f>IF(COUNTIF( BH$2:BH822, BH822 )=1,"نعم","كلا")</f>
        <v>كلا</v>
      </c>
      <c r="BL822" s="91"/>
    </row>
    <row r="823" spans="2:64">
      <c r="B823" s="91" t="str">
        <f t="shared" si="90"/>
        <v/>
      </c>
      <c r="D823" s="91" t="str">
        <f t="shared" si="91"/>
        <v/>
      </c>
      <c r="F823" s="91" t="str">
        <f t="shared" si="92"/>
        <v/>
      </c>
      <c r="H823" s="91" t="str">
        <f t="shared" si="93"/>
        <v/>
      </c>
      <c r="I823" s="92"/>
      <c r="J823" s="114" t="str">
        <f t="shared" si="96"/>
        <v/>
      </c>
      <c r="BE823" s="95" t="str">
        <f>IFERROR(VLOOKUP(ROWS(BE$2:$BE823),$BG$2:$BI$1001,3,0),"")</f>
        <v/>
      </c>
      <c r="BF823" s="95" t="str">
        <f>IFERROR(VLOOKUP(ROWS(BF$2:$BF823),$BG$2:$BI$1001,2,0),"")</f>
        <v/>
      </c>
      <c r="BG823" s="95">
        <f>IF(ISNUMBER(SEARCH("نعم",BJ823)),MAX($BG$1:BG822)+1,0)</f>
        <v>0</v>
      </c>
      <c r="BH823" s="95" t="str">
        <f t="shared" si="94"/>
        <v/>
      </c>
      <c r="BI823" s="95" t="str">
        <f t="shared" si="95"/>
        <v/>
      </c>
      <c r="BJ823" s="95" t="str">
        <f>IF(COUNTIF( BH$2:BH823, BH823 )=1,"نعم","كلا")</f>
        <v>كلا</v>
      </c>
      <c r="BL823" s="91"/>
    </row>
    <row r="824" spans="2:64">
      <c r="B824" s="91" t="str">
        <f t="shared" si="90"/>
        <v/>
      </c>
      <c r="D824" s="91" t="str">
        <f t="shared" si="91"/>
        <v/>
      </c>
      <c r="F824" s="91" t="str">
        <f t="shared" si="92"/>
        <v/>
      </c>
      <c r="H824" s="91" t="str">
        <f t="shared" si="93"/>
        <v/>
      </c>
      <c r="I824" s="92"/>
      <c r="J824" s="114" t="str">
        <f t="shared" si="96"/>
        <v/>
      </c>
      <c r="BE824" s="95" t="str">
        <f>IFERROR(VLOOKUP(ROWS(BE$2:$BE824),$BG$2:$BI$1001,3,0),"")</f>
        <v/>
      </c>
      <c r="BF824" s="95" t="str">
        <f>IFERROR(VLOOKUP(ROWS(BF$2:$BF824),$BG$2:$BI$1001,2,0),"")</f>
        <v/>
      </c>
      <c r="BG824" s="95">
        <f>IF(ISNUMBER(SEARCH("نعم",BJ824)),MAX($BG$1:BG823)+1,0)</f>
        <v>0</v>
      </c>
      <c r="BH824" s="95" t="str">
        <f t="shared" si="94"/>
        <v/>
      </c>
      <c r="BI824" s="95" t="str">
        <f t="shared" si="95"/>
        <v/>
      </c>
      <c r="BJ824" s="95" t="str">
        <f>IF(COUNTIF( BH$2:BH824, BH824 )=1,"نعم","كلا")</f>
        <v>كلا</v>
      </c>
      <c r="BL824" s="91"/>
    </row>
    <row r="825" spans="2:64">
      <c r="B825" s="91" t="str">
        <f t="shared" si="90"/>
        <v/>
      </c>
      <c r="D825" s="91" t="str">
        <f t="shared" si="91"/>
        <v/>
      </c>
      <c r="F825" s="91" t="str">
        <f t="shared" si="92"/>
        <v/>
      </c>
      <c r="H825" s="91" t="str">
        <f t="shared" si="93"/>
        <v/>
      </c>
      <c r="I825" s="92"/>
      <c r="J825" s="114" t="str">
        <f t="shared" si="96"/>
        <v/>
      </c>
      <c r="BE825" s="95" t="str">
        <f>IFERROR(VLOOKUP(ROWS(BE$2:$BE825),$BG$2:$BI$1001,3,0),"")</f>
        <v/>
      </c>
      <c r="BF825" s="95" t="str">
        <f>IFERROR(VLOOKUP(ROWS(BF$2:$BF825),$BG$2:$BI$1001,2,0),"")</f>
        <v/>
      </c>
      <c r="BG825" s="95">
        <f>IF(ISNUMBER(SEARCH("نعم",BJ825)),MAX($BG$1:BG824)+1,0)</f>
        <v>0</v>
      </c>
      <c r="BH825" s="95" t="str">
        <f t="shared" si="94"/>
        <v/>
      </c>
      <c r="BI825" s="95" t="str">
        <f t="shared" si="95"/>
        <v/>
      </c>
      <c r="BJ825" s="95" t="str">
        <f>IF(COUNTIF( BH$2:BH825, BH825 )=1,"نعم","كلا")</f>
        <v>كلا</v>
      </c>
      <c r="BL825" s="91"/>
    </row>
    <row r="826" spans="2:64">
      <c r="B826" s="91" t="str">
        <f t="shared" si="90"/>
        <v/>
      </c>
      <c r="D826" s="91" t="str">
        <f t="shared" si="91"/>
        <v/>
      </c>
      <c r="F826" s="91" t="str">
        <f t="shared" si="92"/>
        <v/>
      </c>
      <c r="H826" s="91" t="str">
        <f t="shared" si="93"/>
        <v/>
      </c>
      <c r="I826" s="92"/>
      <c r="J826" s="114" t="str">
        <f t="shared" si="96"/>
        <v/>
      </c>
      <c r="BE826" s="95" t="str">
        <f>IFERROR(VLOOKUP(ROWS(BE$2:$BE826),$BG$2:$BI$1001,3,0),"")</f>
        <v/>
      </c>
      <c r="BF826" s="95" t="str">
        <f>IFERROR(VLOOKUP(ROWS(BF$2:$BF826),$BG$2:$BI$1001,2,0),"")</f>
        <v/>
      </c>
      <c r="BG826" s="95">
        <f>IF(ISNUMBER(SEARCH("نعم",BJ826)),MAX($BG$1:BG825)+1,0)</f>
        <v>0</v>
      </c>
      <c r="BH826" s="95" t="str">
        <f t="shared" si="94"/>
        <v/>
      </c>
      <c r="BI826" s="95" t="str">
        <f t="shared" si="95"/>
        <v/>
      </c>
      <c r="BJ826" s="95" t="str">
        <f>IF(COUNTIF( BH$2:BH826, BH826 )=1,"نعم","كلا")</f>
        <v>كلا</v>
      </c>
      <c r="BL826" s="91"/>
    </row>
    <row r="827" spans="2:64">
      <c r="B827" s="91" t="str">
        <f t="shared" si="90"/>
        <v/>
      </c>
      <c r="D827" s="91" t="str">
        <f t="shared" si="91"/>
        <v/>
      </c>
      <c r="F827" s="91" t="str">
        <f t="shared" si="92"/>
        <v/>
      </c>
      <c r="H827" s="91" t="str">
        <f t="shared" si="93"/>
        <v/>
      </c>
      <c r="I827" s="92"/>
      <c r="J827" s="114" t="str">
        <f t="shared" si="96"/>
        <v/>
      </c>
      <c r="BE827" s="95" t="str">
        <f>IFERROR(VLOOKUP(ROWS(BE$2:$BE827),$BG$2:$BI$1001,3,0),"")</f>
        <v/>
      </c>
      <c r="BF827" s="95" t="str">
        <f>IFERROR(VLOOKUP(ROWS(BF$2:$BF827),$BG$2:$BI$1001,2,0),"")</f>
        <v/>
      </c>
      <c r="BG827" s="95">
        <f>IF(ISNUMBER(SEARCH("نعم",BJ827)),MAX($BG$1:BG826)+1,0)</f>
        <v>0</v>
      </c>
      <c r="BH827" s="95" t="str">
        <f t="shared" si="94"/>
        <v/>
      </c>
      <c r="BI827" s="95" t="str">
        <f t="shared" si="95"/>
        <v/>
      </c>
      <c r="BJ827" s="95" t="str">
        <f>IF(COUNTIF( BH$2:BH827, BH827 )=1,"نعم","كلا")</f>
        <v>كلا</v>
      </c>
      <c r="BL827" s="91"/>
    </row>
    <row r="828" spans="2:64">
      <c r="B828" s="91" t="str">
        <f t="shared" si="90"/>
        <v/>
      </c>
      <c r="D828" s="91" t="str">
        <f t="shared" si="91"/>
        <v/>
      </c>
      <c r="F828" s="91" t="str">
        <f t="shared" si="92"/>
        <v/>
      </c>
      <c r="H828" s="91" t="str">
        <f t="shared" si="93"/>
        <v/>
      </c>
      <c r="I828" s="92"/>
      <c r="J828" s="114" t="str">
        <f t="shared" si="96"/>
        <v/>
      </c>
      <c r="BE828" s="95" t="str">
        <f>IFERROR(VLOOKUP(ROWS(BE$2:$BE828),$BG$2:$BI$1001,3,0),"")</f>
        <v/>
      </c>
      <c r="BF828" s="95" t="str">
        <f>IFERROR(VLOOKUP(ROWS(BF$2:$BF828),$BG$2:$BI$1001,2,0),"")</f>
        <v/>
      </c>
      <c r="BG828" s="95">
        <f>IF(ISNUMBER(SEARCH("نعم",BJ828)),MAX($BG$1:BG827)+1,0)</f>
        <v>0</v>
      </c>
      <c r="BH828" s="95" t="str">
        <f t="shared" si="94"/>
        <v/>
      </c>
      <c r="BI828" s="95" t="str">
        <f t="shared" si="95"/>
        <v/>
      </c>
      <c r="BJ828" s="95" t="str">
        <f>IF(COUNTIF( BH$2:BH828, BH828 )=1,"نعم","كلا")</f>
        <v>كلا</v>
      </c>
      <c r="BL828" s="91"/>
    </row>
    <row r="829" spans="2:64">
      <c r="B829" s="91" t="str">
        <f t="shared" si="90"/>
        <v/>
      </c>
      <c r="D829" s="91" t="str">
        <f t="shared" si="91"/>
        <v/>
      </c>
      <c r="F829" s="91" t="str">
        <f t="shared" si="92"/>
        <v/>
      </c>
      <c r="H829" s="91" t="str">
        <f t="shared" si="93"/>
        <v/>
      </c>
      <c r="I829" s="92"/>
      <c r="J829" s="114" t="str">
        <f t="shared" si="96"/>
        <v/>
      </c>
      <c r="BE829" s="95" t="str">
        <f>IFERROR(VLOOKUP(ROWS(BE$2:$BE829),$BG$2:$BI$1001,3,0),"")</f>
        <v/>
      </c>
      <c r="BF829" s="95" t="str">
        <f>IFERROR(VLOOKUP(ROWS(BF$2:$BF829),$BG$2:$BI$1001,2,0),"")</f>
        <v/>
      </c>
      <c r="BG829" s="95">
        <f>IF(ISNUMBER(SEARCH("نعم",BJ829)),MAX($BG$1:BG828)+1,0)</f>
        <v>0</v>
      </c>
      <c r="BH829" s="95" t="str">
        <f t="shared" si="94"/>
        <v/>
      </c>
      <c r="BI829" s="95" t="str">
        <f t="shared" si="95"/>
        <v/>
      </c>
      <c r="BJ829" s="95" t="str">
        <f>IF(COUNTIF( BH$2:BH829, BH829 )=1,"نعم","كلا")</f>
        <v>كلا</v>
      </c>
      <c r="BL829" s="91"/>
    </row>
    <row r="830" spans="2:64">
      <c r="B830" s="91" t="str">
        <f t="shared" si="90"/>
        <v/>
      </c>
      <c r="D830" s="91" t="str">
        <f t="shared" si="91"/>
        <v/>
      </c>
      <c r="F830" s="91" t="str">
        <f t="shared" si="92"/>
        <v/>
      </c>
      <c r="H830" s="91" t="str">
        <f t="shared" si="93"/>
        <v/>
      </c>
      <c r="I830" s="92"/>
      <c r="J830" s="114" t="str">
        <f t="shared" si="96"/>
        <v/>
      </c>
      <c r="BE830" s="95" t="str">
        <f>IFERROR(VLOOKUP(ROWS(BE$2:$BE830),$BG$2:$BI$1001,3,0),"")</f>
        <v/>
      </c>
      <c r="BF830" s="95" t="str">
        <f>IFERROR(VLOOKUP(ROWS(BF$2:$BF830),$BG$2:$BI$1001,2,0),"")</f>
        <v/>
      </c>
      <c r="BG830" s="95">
        <f>IF(ISNUMBER(SEARCH("نعم",BJ830)),MAX($BG$1:BG829)+1,0)</f>
        <v>0</v>
      </c>
      <c r="BH830" s="95" t="str">
        <f t="shared" si="94"/>
        <v/>
      </c>
      <c r="BI830" s="95" t="str">
        <f t="shared" si="95"/>
        <v/>
      </c>
      <c r="BJ830" s="95" t="str">
        <f>IF(COUNTIF( BH$2:BH830, BH830 )=1,"نعم","كلا")</f>
        <v>كلا</v>
      </c>
      <c r="BL830" s="91"/>
    </row>
    <row r="831" spans="2:64">
      <c r="B831" s="91" t="str">
        <f t="shared" si="90"/>
        <v/>
      </c>
      <c r="D831" s="91" t="str">
        <f t="shared" si="91"/>
        <v/>
      </c>
      <c r="F831" s="91" t="str">
        <f t="shared" si="92"/>
        <v/>
      </c>
      <c r="H831" s="91" t="str">
        <f t="shared" si="93"/>
        <v/>
      </c>
      <c r="I831" s="92"/>
      <c r="J831" s="114" t="str">
        <f t="shared" si="96"/>
        <v/>
      </c>
      <c r="BE831" s="95" t="str">
        <f>IFERROR(VLOOKUP(ROWS(BE$2:$BE831),$BG$2:$BI$1001,3,0),"")</f>
        <v/>
      </c>
      <c r="BF831" s="95" t="str">
        <f>IFERROR(VLOOKUP(ROWS(BF$2:$BF831),$BG$2:$BI$1001,2,0),"")</f>
        <v/>
      </c>
      <c r="BG831" s="95">
        <f>IF(ISNUMBER(SEARCH("نعم",BJ831)),MAX($BG$1:BG830)+1,0)</f>
        <v>0</v>
      </c>
      <c r="BH831" s="95" t="str">
        <f t="shared" si="94"/>
        <v/>
      </c>
      <c r="BI831" s="95" t="str">
        <f t="shared" si="95"/>
        <v/>
      </c>
      <c r="BJ831" s="95" t="str">
        <f>IF(COUNTIF( BH$2:BH831, BH831 )=1,"نعم","كلا")</f>
        <v>كلا</v>
      </c>
      <c r="BL831" s="91"/>
    </row>
    <row r="832" spans="2:64">
      <c r="B832" s="91" t="str">
        <f t="shared" si="90"/>
        <v/>
      </c>
      <c r="D832" s="91" t="str">
        <f t="shared" si="91"/>
        <v/>
      </c>
      <c r="F832" s="91" t="str">
        <f t="shared" si="92"/>
        <v/>
      </c>
      <c r="H832" s="91" t="str">
        <f t="shared" si="93"/>
        <v/>
      </c>
      <c r="I832" s="92"/>
      <c r="J832" s="114" t="str">
        <f t="shared" si="96"/>
        <v/>
      </c>
      <c r="BE832" s="95" t="str">
        <f>IFERROR(VLOOKUP(ROWS(BE$2:$BE832),$BG$2:$BI$1001,3,0),"")</f>
        <v/>
      </c>
      <c r="BF832" s="95" t="str">
        <f>IFERROR(VLOOKUP(ROWS(BF$2:$BF832),$BG$2:$BI$1001,2,0),"")</f>
        <v/>
      </c>
      <c r="BG832" s="95">
        <f>IF(ISNUMBER(SEARCH("نعم",BJ832)),MAX($BG$1:BG831)+1,0)</f>
        <v>0</v>
      </c>
      <c r="BH832" s="95" t="str">
        <f t="shared" si="94"/>
        <v/>
      </c>
      <c r="BI832" s="95" t="str">
        <f t="shared" si="95"/>
        <v/>
      </c>
      <c r="BJ832" s="95" t="str">
        <f>IF(COUNTIF( BH$2:BH832, BH832 )=1,"نعم","كلا")</f>
        <v>كلا</v>
      </c>
      <c r="BL832" s="91"/>
    </row>
    <row r="833" spans="2:64">
      <c r="B833" s="91" t="str">
        <f t="shared" si="90"/>
        <v/>
      </c>
      <c r="D833" s="91" t="str">
        <f t="shared" si="91"/>
        <v/>
      </c>
      <c r="F833" s="91" t="str">
        <f t="shared" si="92"/>
        <v/>
      </c>
      <c r="H833" s="91" t="str">
        <f t="shared" si="93"/>
        <v/>
      </c>
      <c r="I833" s="92"/>
      <c r="J833" s="114" t="str">
        <f t="shared" si="96"/>
        <v/>
      </c>
      <c r="BE833" s="95" t="str">
        <f>IFERROR(VLOOKUP(ROWS(BE$2:$BE833),$BG$2:$BI$1001,3,0),"")</f>
        <v/>
      </c>
      <c r="BF833" s="95" t="str">
        <f>IFERROR(VLOOKUP(ROWS(BF$2:$BF833),$BG$2:$BI$1001,2,0),"")</f>
        <v/>
      </c>
      <c r="BG833" s="95">
        <f>IF(ISNUMBER(SEARCH("نعم",BJ833)),MAX($BG$1:BG832)+1,0)</f>
        <v>0</v>
      </c>
      <c r="BH833" s="95" t="str">
        <f t="shared" si="94"/>
        <v/>
      </c>
      <c r="BI833" s="95" t="str">
        <f t="shared" si="95"/>
        <v/>
      </c>
      <c r="BJ833" s="95" t="str">
        <f>IF(COUNTIF( BH$2:BH833, BH833 )=1,"نعم","كلا")</f>
        <v>كلا</v>
      </c>
      <c r="BL833" s="91"/>
    </row>
    <row r="834" spans="2:64">
      <c r="B834" s="91" t="str">
        <f t="shared" ref="B834:B897" si="97">IFERROR(VLOOKUP(A834,PROF_NAMES_CODE,2,FALSE),"")</f>
        <v/>
      </c>
      <c r="D834" s="91" t="str">
        <f t="shared" ref="D834:D897" si="98">IFERROR(VLOOKUP(C834,PARAM_CLASSES,2,FALSE),"")</f>
        <v/>
      </c>
      <c r="F834" s="91" t="str">
        <f t="shared" ref="F834:F897" si="99">IFERROR(VLOOKUP(E834,PARAM_MATIERE,2,FALSE),"")</f>
        <v/>
      </c>
      <c r="H834" s="91" t="str">
        <f t="shared" ref="H834:H897" si="100">IFERROR(VLOOKUP(G834,PARAM_LANGUE,2,FALSE),"")</f>
        <v/>
      </c>
      <c r="I834" s="92"/>
      <c r="J834" s="114" t="str">
        <f t="shared" si="96"/>
        <v/>
      </c>
      <c r="BE834" s="95" t="str">
        <f>IFERROR(VLOOKUP(ROWS(BE$2:$BE834),$BG$2:$BI$1001,3,0),"")</f>
        <v/>
      </c>
      <c r="BF834" s="95" t="str">
        <f>IFERROR(VLOOKUP(ROWS(BF$2:$BF834),$BG$2:$BI$1001,2,0),"")</f>
        <v/>
      </c>
      <c r="BG834" s="95">
        <f>IF(ISNUMBER(SEARCH("نعم",BJ834)),MAX($BG$1:BG833)+1,0)</f>
        <v>0</v>
      </c>
      <c r="BH834" s="95" t="str">
        <f t="shared" si="94"/>
        <v/>
      </c>
      <c r="BI834" s="95" t="str">
        <f t="shared" si="95"/>
        <v/>
      </c>
      <c r="BJ834" s="95" t="str">
        <f>IF(COUNTIF( BH$2:BH834, BH834 )=1,"نعم","كلا")</f>
        <v>كلا</v>
      </c>
      <c r="BL834" s="91"/>
    </row>
    <row r="835" spans="2:64">
      <c r="B835" s="91" t="str">
        <f t="shared" si="97"/>
        <v/>
      </c>
      <c r="D835" s="91" t="str">
        <f t="shared" si="98"/>
        <v/>
      </c>
      <c r="F835" s="91" t="str">
        <f t="shared" si="99"/>
        <v/>
      </c>
      <c r="H835" s="91" t="str">
        <f t="shared" si="100"/>
        <v/>
      </c>
      <c r="I835" s="92"/>
      <c r="J835" s="114" t="str">
        <f t="shared" si="96"/>
        <v/>
      </c>
      <c r="BE835" s="95" t="str">
        <f>IFERROR(VLOOKUP(ROWS(BE$2:$BE835),$BG$2:$BI$1001,3,0),"")</f>
        <v/>
      </c>
      <c r="BF835" s="95" t="str">
        <f>IFERROR(VLOOKUP(ROWS(BF$2:$BF835),$BG$2:$BI$1001,2,0),"")</f>
        <v/>
      </c>
      <c r="BG835" s="95">
        <f>IF(ISNUMBER(SEARCH("نعم",BJ835)),MAX($BG$1:BG834)+1,0)</f>
        <v>0</v>
      </c>
      <c r="BH835" s="95" t="str">
        <f t="shared" ref="BH835:BH898" si="101">IF(C835=0,"",C835)</f>
        <v/>
      </c>
      <c r="BI835" s="95" t="str">
        <f t="shared" ref="BI835:BI898" si="102">D835</f>
        <v/>
      </c>
      <c r="BJ835" s="95" t="str">
        <f>IF(COUNTIF( BH$2:BH835, BH835 )=1,"نعم","كلا")</f>
        <v>كلا</v>
      </c>
      <c r="BL835" s="91"/>
    </row>
    <row r="836" spans="2:64">
      <c r="B836" s="91" t="str">
        <f t="shared" si="97"/>
        <v/>
      </c>
      <c r="D836" s="91" t="str">
        <f t="shared" si="98"/>
        <v/>
      </c>
      <c r="F836" s="91" t="str">
        <f t="shared" si="99"/>
        <v/>
      </c>
      <c r="H836" s="91" t="str">
        <f t="shared" si="100"/>
        <v/>
      </c>
      <c r="I836" s="92"/>
      <c r="J836" s="114" t="str">
        <f t="shared" si="96"/>
        <v/>
      </c>
      <c r="BE836" s="95" t="str">
        <f>IFERROR(VLOOKUP(ROWS(BE$2:$BE836),$BG$2:$BI$1001,3,0),"")</f>
        <v/>
      </c>
      <c r="BF836" s="95" t="str">
        <f>IFERROR(VLOOKUP(ROWS(BF$2:$BF836),$BG$2:$BI$1001,2,0),"")</f>
        <v/>
      </c>
      <c r="BG836" s="95">
        <f>IF(ISNUMBER(SEARCH("نعم",BJ836)),MAX($BG$1:BG835)+1,0)</f>
        <v>0</v>
      </c>
      <c r="BH836" s="95" t="str">
        <f t="shared" si="101"/>
        <v/>
      </c>
      <c r="BI836" s="95" t="str">
        <f t="shared" si="102"/>
        <v/>
      </c>
      <c r="BJ836" s="95" t="str">
        <f>IF(COUNTIF( BH$2:BH836, BH836 )=1,"نعم","كلا")</f>
        <v>كلا</v>
      </c>
      <c r="BL836" s="91"/>
    </row>
    <row r="837" spans="2:64">
      <c r="B837" s="91" t="str">
        <f t="shared" si="97"/>
        <v/>
      </c>
      <c r="D837" s="91" t="str">
        <f t="shared" si="98"/>
        <v/>
      </c>
      <c r="F837" s="91" t="str">
        <f t="shared" si="99"/>
        <v/>
      </c>
      <c r="H837" s="91" t="str">
        <f t="shared" si="100"/>
        <v/>
      </c>
      <c r="I837" s="92"/>
      <c r="J837" s="114" t="str">
        <f t="shared" si="96"/>
        <v/>
      </c>
      <c r="BE837" s="95" t="str">
        <f>IFERROR(VLOOKUP(ROWS(BE$2:$BE837),$BG$2:$BI$1001,3,0),"")</f>
        <v/>
      </c>
      <c r="BF837" s="95" t="str">
        <f>IFERROR(VLOOKUP(ROWS(BF$2:$BF837),$BG$2:$BI$1001,2,0),"")</f>
        <v/>
      </c>
      <c r="BG837" s="95">
        <f>IF(ISNUMBER(SEARCH("نعم",BJ837)),MAX($BG$1:BG836)+1,0)</f>
        <v>0</v>
      </c>
      <c r="BH837" s="95" t="str">
        <f t="shared" si="101"/>
        <v/>
      </c>
      <c r="BI837" s="95" t="str">
        <f t="shared" si="102"/>
        <v/>
      </c>
      <c r="BJ837" s="95" t="str">
        <f>IF(COUNTIF( BH$2:BH837, BH837 )=1,"نعم","كلا")</f>
        <v>كلا</v>
      </c>
      <c r="BL837" s="91"/>
    </row>
    <row r="838" spans="2:64">
      <c r="B838" s="91" t="str">
        <f t="shared" si="97"/>
        <v/>
      </c>
      <c r="D838" s="91" t="str">
        <f t="shared" si="98"/>
        <v/>
      </c>
      <c r="F838" s="91" t="str">
        <f t="shared" si="99"/>
        <v/>
      </c>
      <c r="H838" s="91" t="str">
        <f t="shared" si="100"/>
        <v/>
      </c>
      <c r="I838" s="92"/>
      <c r="J838" s="114" t="str">
        <f t="shared" si="96"/>
        <v/>
      </c>
      <c r="BE838" s="95" t="str">
        <f>IFERROR(VLOOKUP(ROWS(BE$2:$BE838),$BG$2:$BI$1001,3,0),"")</f>
        <v/>
      </c>
      <c r="BF838" s="95" t="str">
        <f>IFERROR(VLOOKUP(ROWS(BF$2:$BF838),$BG$2:$BI$1001,2,0),"")</f>
        <v/>
      </c>
      <c r="BG838" s="95">
        <f>IF(ISNUMBER(SEARCH("نعم",BJ838)),MAX($BG$1:BG837)+1,0)</f>
        <v>0</v>
      </c>
      <c r="BH838" s="95" t="str">
        <f t="shared" si="101"/>
        <v/>
      </c>
      <c r="BI838" s="95" t="str">
        <f t="shared" si="102"/>
        <v/>
      </c>
      <c r="BJ838" s="95" t="str">
        <f>IF(COUNTIF( BH$2:BH838, BH838 )=1,"نعم","كلا")</f>
        <v>كلا</v>
      </c>
      <c r="BL838" s="91"/>
    </row>
    <row r="839" spans="2:64">
      <c r="B839" s="91" t="str">
        <f t="shared" si="97"/>
        <v/>
      </c>
      <c r="D839" s="91" t="str">
        <f t="shared" si="98"/>
        <v/>
      </c>
      <c r="F839" s="91" t="str">
        <f t="shared" si="99"/>
        <v/>
      </c>
      <c r="H839" s="91" t="str">
        <f t="shared" si="100"/>
        <v/>
      </c>
      <c r="I839" s="92"/>
      <c r="J839" s="114" t="str">
        <f t="shared" si="96"/>
        <v/>
      </c>
      <c r="BE839" s="95" t="str">
        <f>IFERROR(VLOOKUP(ROWS(BE$2:$BE839),$BG$2:$BI$1001,3,0),"")</f>
        <v/>
      </c>
      <c r="BF839" s="95" t="str">
        <f>IFERROR(VLOOKUP(ROWS(BF$2:$BF839),$BG$2:$BI$1001,2,0),"")</f>
        <v/>
      </c>
      <c r="BG839" s="95">
        <f>IF(ISNUMBER(SEARCH("نعم",BJ839)),MAX($BG$1:BG838)+1,0)</f>
        <v>0</v>
      </c>
      <c r="BH839" s="95" t="str">
        <f t="shared" si="101"/>
        <v/>
      </c>
      <c r="BI839" s="95" t="str">
        <f t="shared" si="102"/>
        <v/>
      </c>
      <c r="BJ839" s="95" t="str">
        <f>IF(COUNTIF( BH$2:BH839, BH839 )=1,"نعم","كلا")</f>
        <v>كلا</v>
      </c>
      <c r="BL839" s="91"/>
    </row>
    <row r="840" spans="2:64">
      <c r="B840" s="91" t="str">
        <f t="shared" si="97"/>
        <v/>
      </c>
      <c r="D840" s="91" t="str">
        <f t="shared" si="98"/>
        <v/>
      </c>
      <c r="F840" s="91" t="str">
        <f t="shared" si="99"/>
        <v/>
      </c>
      <c r="H840" s="91" t="str">
        <f t="shared" si="100"/>
        <v/>
      </c>
      <c r="I840" s="92"/>
      <c r="J840" s="114" t="str">
        <f t="shared" si="96"/>
        <v/>
      </c>
      <c r="BE840" s="95" t="str">
        <f>IFERROR(VLOOKUP(ROWS(BE$2:$BE840),$BG$2:$BI$1001,3,0),"")</f>
        <v/>
      </c>
      <c r="BF840" s="95" t="str">
        <f>IFERROR(VLOOKUP(ROWS(BF$2:$BF840),$BG$2:$BI$1001,2,0),"")</f>
        <v/>
      </c>
      <c r="BG840" s="95">
        <f>IF(ISNUMBER(SEARCH("نعم",BJ840)),MAX($BG$1:BG839)+1,0)</f>
        <v>0</v>
      </c>
      <c r="BH840" s="95" t="str">
        <f t="shared" si="101"/>
        <v/>
      </c>
      <c r="BI840" s="95" t="str">
        <f t="shared" si="102"/>
        <v/>
      </c>
      <c r="BJ840" s="95" t="str">
        <f>IF(COUNTIF( BH$2:BH840, BH840 )=1,"نعم","كلا")</f>
        <v>كلا</v>
      </c>
      <c r="BL840" s="91"/>
    </row>
    <row r="841" spans="2:64">
      <c r="B841" s="91" t="str">
        <f t="shared" si="97"/>
        <v/>
      </c>
      <c r="D841" s="91" t="str">
        <f t="shared" si="98"/>
        <v/>
      </c>
      <c r="F841" s="91" t="str">
        <f t="shared" si="99"/>
        <v/>
      </c>
      <c r="H841" s="91" t="str">
        <f t="shared" si="100"/>
        <v/>
      </c>
      <c r="I841" s="92"/>
      <c r="J841" s="114" t="str">
        <f t="shared" si="96"/>
        <v/>
      </c>
      <c r="BE841" s="95" t="str">
        <f>IFERROR(VLOOKUP(ROWS(BE$2:$BE841),$BG$2:$BI$1001,3,0),"")</f>
        <v/>
      </c>
      <c r="BF841" s="95" t="str">
        <f>IFERROR(VLOOKUP(ROWS(BF$2:$BF841),$BG$2:$BI$1001,2,0),"")</f>
        <v/>
      </c>
      <c r="BG841" s="95">
        <f>IF(ISNUMBER(SEARCH("نعم",BJ841)),MAX($BG$1:BG840)+1,0)</f>
        <v>0</v>
      </c>
      <c r="BH841" s="95" t="str">
        <f t="shared" si="101"/>
        <v/>
      </c>
      <c r="BI841" s="95" t="str">
        <f t="shared" si="102"/>
        <v/>
      </c>
      <c r="BJ841" s="95" t="str">
        <f>IF(COUNTIF( BH$2:BH841, BH841 )=1,"نعم","كلا")</f>
        <v>كلا</v>
      </c>
      <c r="BL841" s="91"/>
    </row>
    <row r="842" spans="2:64">
      <c r="B842" s="91" t="str">
        <f t="shared" si="97"/>
        <v/>
      </c>
      <c r="D842" s="91" t="str">
        <f t="shared" si="98"/>
        <v/>
      </c>
      <c r="F842" s="91" t="str">
        <f t="shared" si="99"/>
        <v/>
      </c>
      <c r="H842" s="91" t="str">
        <f t="shared" si="100"/>
        <v/>
      </c>
      <c r="I842" s="92"/>
      <c r="J842" s="114" t="str">
        <f t="shared" si="96"/>
        <v/>
      </c>
      <c r="BE842" s="95" t="str">
        <f>IFERROR(VLOOKUP(ROWS(BE$2:$BE842),$BG$2:$BI$1001,3,0),"")</f>
        <v/>
      </c>
      <c r="BF842" s="95" t="str">
        <f>IFERROR(VLOOKUP(ROWS(BF$2:$BF842),$BG$2:$BI$1001,2,0),"")</f>
        <v/>
      </c>
      <c r="BG842" s="95">
        <f>IF(ISNUMBER(SEARCH("نعم",BJ842)),MAX($BG$1:BG841)+1,0)</f>
        <v>0</v>
      </c>
      <c r="BH842" s="95" t="str">
        <f t="shared" si="101"/>
        <v/>
      </c>
      <c r="BI842" s="95" t="str">
        <f t="shared" si="102"/>
        <v/>
      </c>
      <c r="BJ842" s="95" t="str">
        <f>IF(COUNTIF( BH$2:BH842, BH842 )=1,"نعم","كلا")</f>
        <v>كلا</v>
      </c>
      <c r="BL842" s="91"/>
    </row>
    <row r="843" spans="2:64">
      <c r="B843" s="91" t="str">
        <f t="shared" si="97"/>
        <v/>
      </c>
      <c r="D843" s="91" t="str">
        <f t="shared" si="98"/>
        <v/>
      </c>
      <c r="F843" s="91" t="str">
        <f t="shared" si="99"/>
        <v/>
      </c>
      <c r="H843" s="91" t="str">
        <f t="shared" si="100"/>
        <v/>
      </c>
      <c r="I843" s="92"/>
      <c r="J843" s="114" t="str">
        <f t="shared" si="96"/>
        <v/>
      </c>
      <c r="BE843" s="95" t="str">
        <f>IFERROR(VLOOKUP(ROWS(BE$2:$BE843),$BG$2:$BI$1001,3,0),"")</f>
        <v/>
      </c>
      <c r="BF843" s="95" t="str">
        <f>IFERROR(VLOOKUP(ROWS(BF$2:$BF843),$BG$2:$BI$1001,2,0),"")</f>
        <v/>
      </c>
      <c r="BG843" s="95">
        <f>IF(ISNUMBER(SEARCH("نعم",BJ843)),MAX($BG$1:BG842)+1,0)</f>
        <v>0</v>
      </c>
      <c r="BH843" s="95" t="str">
        <f t="shared" si="101"/>
        <v/>
      </c>
      <c r="BI843" s="95" t="str">
        <f t="shared" si="102"/>
        <v/>
      </c>
      <c r="BJ843" s="95" t="str">
        <f>IF(COUNTIF( BH$2:BH843, BH843 )=1,"نعم","كلا")</f>
        <v>كلا</v>
      </c>
      <c r="BL843" s="91"/>
    </row>
    <row r="844" spans="2:64">
      <c r="B844" s="91" t="str">
        <f t="shared" si="97"/>
        <v/>
      </c>
      <c r="D844" s="91" t="str">
        <f t="shared" si="98"/>
        <v/>
      </c>
      <c r="F844" s="91" t="str">
        <f t="shared" si="99"/>
        <v/>
      </c>
      <c r="H844" s="91" t="str">
        <f t="shared" si="100"/>
        <v/>
      </c>
      <c r="I844" s="92"/>
      <c r="J844" s="114" t="str">
        <f t="shared" si="96"/>
        <v/>
      </c>
      <c r="BE844" s="95" t="str">
        <f>IFERROR(VLOOKUP(ROWS(BE$2:$BE844),$BG$2:$BI$1001,3,0),"")</f>
        <v/>
      </c>
      <c r="BF844" s="95" t="str">
        <f>IFERROR(VLOOKUP(ROWS(BF$2:$BF844),$BG$2:$BI$1001,2,0),"")</f>
        <v/>
      </c>
      <c r="BG844" s="95">
        <f>IF(ISNUMBER(SEARCH("نعم",BJ844)),MAX($BG$1:BG843)+1,0)</f>
        <v>0</v>
      </c>
      <c r="BH844" s="95" t="str">
        <f t="shared" si="101"/>
        <v/>
      </c>
      <c r="BI844" s="95" t="str">
        <f t="shared" si="102"/>
        <v/>
      </c>
      <c r="BJ844" s="95" t="str">
        <f>IF(COUNTIF( BH$2:BH844, BH844 )=1,"نعم","كلا")</f>
        <v>كلا</v>
      </c>
      <c r="BL844" s="91"/>
    </row>
    <row r="845" spans="2:64">
      <c r="B845" s="91" t="str">
        <f t="shared" si="97"/>
        <v/>
      </c>
      <c r="D845" s="91" t="str">
        <f t="shared" si="98"/>
        <v/>
      </c>
      <c r="F845" s="91" t="str">
        <f t="shared" si="99"/>
        <v/>
      </c>
      <c r="H845" s="91" t="str">
        <f t="shared" si="100"/>
        <v/>
      </c>
      <c r="I845" s="92"/>
      <c r="J845" s="114" t="str">
        <f t="shared" si="96"/>
        <v/>
      </c>
      <c r="BE845" s="95" t="str">
        <f>IFERROR(VLOOKUP(ROWS(BE$2:$BE845),$BG$2:$BI$1001,3,0),"")</f>
        <v/>
      </c>
      <c r="BF845" s="95" t="str">
        <f>IFERROR(VLOOKUP(ROWS(BF$2:$BF845),$BG$2:$BI$1001,2,0),"")</f>
        <v/>
      </c>
      <c r="BG845" s="95">
        <f>IF(ISNUMBER(SEARCH("نعم",BJ845)),MAX($BG$1:BG844)+1,0)</f>
        <v>0</v>
      </c>
      <c r="BH845" s="95" t="str">
        <f t="shared" si="101"/>
        <v/>
      </c>
      <c r="BI845" s="95" t="str">
        <f t="shared" si="102"/>
        <v/>
      </c>
      <c r="BJ845" s="95" t="str">
        <f>IF(COUNTIF( BH$2:BH845, BH845 )=1,"نعم","كلا")</f>
        <v>كلا</v>
      </c>
      <c r="BL845" s="91"/>
    </row>
    <row r="846" spans="2:64">
      <c r="B846" s="91" t="str">
        <f t="shared" si="97"/>
        <v/>
      </c>
      <c r="D846" s="91" t="str">
        <f t="shared" si="98"/>
        <v/>
      </c>
      <c r="F846" s="91" t="str">
        <f t="shared" si="99"/>
        <v/>
      </c>
      <c r="H846" s="91" t="str">
        <f t="shared" si="100"/>
        <v/>
      </c>
      <c r="I846" s="92"/>
      <c r="J846" s="114" t="str">
        <f t="shared" si="96"/>
        <v/>
      </c>
      <c r="BE846" s="95" t="str">
        <f>IFERROR(VLOOKUP(ROWS(BE$2:$BE846),$BG$2:$BI$1001,3,0),"")</f>
        <v/>
      </c>
      <c r="BF846" s="95" t="str">
        <f>IFERROR(VLOOKUP(ROWS(BF$2:$BF846),$BG$2:$BI$1001,2,0),"")</f>
        <v/>
      </c>
      <c r="BG846" s="95">
        <f>IF(ISNUMBER(SEARCH("نعم",BJ846)),MAX($BG$1:BG845)+1,0)</f>
        <v>0</v>
      </c>
      <c r="BH846" s="95" t="str">
        <f t="shared" si="101"/>
        <v/>
      </c>
      <c r="BI846" s="95" t="str">
        <f t="shared" si="102"/>
        <v/>
      </c>
      <c r="BJ846" s="95" t="str">
        <f>IF(COUNTIF( BH$2:BH846, BH846 )=1,"نعم","كلا")</f>
        <v>كلا</v>
      </c>
      <c r="BL846" s="91"/>
    </row>
    <row r="847" spans="2:64">
      <c r="B847" s="91" t="str">
        <f t="shared" si="97"/>
        <v/>
      </c>
      <c r="D847" s="91" t="str">
        <f t="shared" si="98"/>
        <v/>
      </c>
      <c r="F847" s="91" t="str">
        <f t="shared" si="99"/>
        <v/>
      </c>
      <c r="H847" s="91" t="str">
        <f t="shared" si="100"/>
        <v/>
      </c>
      <c r="I847" s="92"/>
      <c r="J847" s="114" t="str">
        <f t="shared" si="96"/>
        <v/>
      </c>
      <c r="BE847" s="95" t="str">
        <f>IFERROR(VLOOKUP(ROWS(BE$2:$BE847),$BG$2:$BI$1001,3,0),"")</f>
        <v/>
      </c>
      <c r="BF847" s="95" t="str">
        <f>IFERROR(VLOOKUP(ROWS(BF$2:$BF847),$BG$2:$BI$1001,2,0),"")</f>
        <v/>
      </c>
      <c r="BG847" s="95">
        <f>IF(ISNUMBER(SEARCH("نعم",BJ847)),MAX($BG$1:BG846)+1,0)</f>
        <v>0</v>
      </c>
      <c r="BH847" s="95" t="str">
        <f t="shared" si="101"/>
        <v/>
      </c>
      <c r="BI847" s="95" t="str">
        <f t="shared" si="102"/>
        <v/>
      </c>
      <c r="BJ847" s="95" t="str">
        <f>IF(COUNTIF( BH$2:BH847, BH847 )=1,"نعم","كلا")</f>
        <v>كلا</v>
      </c>
      <c r="BL847" s="91"/>
    </row>
    <row r="848" spans="2:64">
      <c r="B848" s="91" t="str">
        <f t="shared" si="97"/>
        <v/>
      </c>
      <c r="D848" s="91" t="str">
        <f t="shared" si="98"/>
        <v/>
      </c>
      <c r="F848" s="91" t="str">
        <f t="shared" si="99"/>
        <v/>
      </c>
      <c r="H848" s="91" t="str">
        <f t="shared" si="100"/>
        <v/>
      </c>
      <c r="I848" s="92"/>
      <c r="J848" s="114" t="str">
        <f t="shared" si="96"/>
        <v/>
      </c>
      <c r="BE848" s="95" t="str">
        <f>IFERROR(VLOOKUP(ROWS(BE$2:$BE848),$BG$2:$BI$1001,3,0),"")</f>
        <v/>
      </c>
      <c r="BF848" s="95" t="str">
        <f>IFERROR(VLOOKUP(ROWS(BF$2:$BF848),$BG$2:$BI$1001,2,0),"")</f>
        <v/>
      </c>
      <c r="BG848" s="95">
        <f>IF(ISNUMBER(SEARCH("نعم",BJ848)),MAX($BG$1:BG847)+1,0)</f>
        <v>0</v>
      </c>
      <c r="BH848" s="95" t="str">
        <f t="shared" si="101"/>
        <v/>
      </c>
      <c r="BI848" s="95" t="str">
        <f t="shared" si="102"/>
        <v/>
      </c>
      <c r="BJ848" s="95" t="str">
        <f>IF(COUNTIF( BH$2:BH848, BH848 )=1,"نعم","كلا")</f>
        <v>كلا</v>
      </c>
      <c r="BL848" s="91"/>
    </row>
    <row r="849" spans="2:64">
      <c r="B849" s="91" t="str">
        <f t="shared" si="97"/>
        <v/>
      </c>
      <c r="D849" s="91" t="str">
        <f t="shared" si="98"/>
        <v/>
      </c>
      <c r="F849" s="91" t="str">
        <f t="shared" si="99"/>
        <v/>
      </c>
      <c r="H849" s="91" t="str">
        <f t="shared" si="100"/>
        <v/>
      </c>
      <c r="I849" s="92"/>
      <c r="J849" s="114" t="str">
        <f t="shared" si="96"/>
        <v/>
      </c>
      <c r="BE849" s="95" t="str">
        <f>IFERROR(VLOOKUP(ROWS(BE$2:$BE849),$BG$2:$BI$1001,3,0),"")</f>
        <v/>
      </c>
      <c r="BF849" s="95" t="str">
        <f>IFERROR(VLOOKUP(ROWS(BF$2:$BF849),$BG$2:$BI$1001,2,0),"")</f>
        <v/>
      </c>
      <c r="BG849" s="95">
        <f>IF(ISNUMBER(SEARCH("نعم",BJ849)),MAX($BG$1:BG848)+1,0)</f>
        <v>0</v>
      </c>
      <c r="BH849" s="95" t="str">
        <f t="shared" si="101"/>
        <v/>
      </c>
      <c r="BI849" s="95" t="str">
        <f t="shared" si="102"/>
        <v/>
      </c>
      <c r="BJ849" s="95" t="str">
        <f>IF(COUNTIF( BH$2:BH849, BH849 )=1,"نعم","كلا")</f>
        <v>كلا</v>
      </c>
      <c r="BL849" s="91"/>
    </row>
    <row r="850" spans="2:64">
      <c r="B850" s="91" t="str">
        <f t="shared" si="97"/>
        <v/>
      </c>
      <c r="D850" s="91" t="str">
        <f t="shared" si="98"/>
        <v/>
      </c>
      <c r="F850" s="91" t="str">
        <f t="shared" si="99"/>
        <v/>
      </c>
      <c r="H850" s="91" t="str">
        <f t="shared" si="100"/>
        <v/>
      </c>
      <c r="I850" s="92"/>
      <c r="J850" s="114" t="str">
        <f t="shared" si="96"/>
        <v/>
      </c>
      <c r="BE850" s="95" t="str">
        <f>IFERROR(VLOOKUP(ROWS(BE$2:$BE850),$BG$2:$BI$1001,3,0),"")</f>
        <v/>
      </c>
      <c r="BF850" s="95" t="str">
        <f>IFERROR(VLOOKUP(ROWS(BF$2:$BF850),$BG$2:$BI$1001,2,0),"")</f>
        <v/>
      </c>
      <c r="BG850" s="95">
        <f>IF(ISNUMBER(SEARCH("نعم",BJ850)),MAX($BG$1:BG849)+1,0)</f>
        <v>0</v>
      </c>
      <c r="BH850" s="95" t="str">
        <f t="shared" si="101"/>
        <v/>
      </c>
      <c r="BI850" s="95" t="str">
        <f t="shared" si="102"/>
        <v/>
      </c>
      <c r="BJ850" s="95" t="str">
        <f>IF(COUNTIF( BH$2:BH850, BH850 )=1,"نعم","كلا")</f>
        <v>كلا</v>
      </c>
      <c r="BL850" s="91"/>
    </row>
    <row r="851" spans="2:64">
      <c r="B851" s="91" t="str">
        <f t="shared" si="97"/>
        <v/>
      </c>
      <c r="D851" s="91" t="str">
        <f t="shared" si="98"/>
        <v/>
      </c>
      <c r="F851" s="91" t="str">
        <f t="shared" si="99"/>
        <v/>
      </c>
      <c r="H851" s="91" t="str">
        <f t="shared" si="100"/>
        <v/>
      </c>
      <c r="I851" s="92"/>
      <c r="J851" s="114" t="str">
        <f t="shared" si="96"/>
        <v/>
      </c>
      <c r="BE851" s="95" t="str">
        <f>IFERROR(VLOOKUP(ROWS(BE$2:$BE851),$BG$2:$BI$1001,3,0),"")</f>
        <v/>
      </c>
      <c r="BF851" s="95" t="str">
        <f>IFERROR(VLOOKUP(ROWS(BF$2:$BF851),$BG$2:$BI$1001,2,0),"")</f>
        <v/>
      </c>
      <c r="BG851" s="95">
        <f>IF(ISNUMBER(SEARCH("نعم",BJ851)),MAX($BG$1:BG850)+1,0)</f>
        <v>0</v>
      </c>
      <c r="BH851" s="95" t="str">
        <f t="shared" si="101"/>
        <v/>
      </c>
      <c r="BI851" s="95" t="str">
        <f t="shared" si="102"/>
        <v/>
      </c>
      <c r="BJ851" s="95" t="str">
        <f>IF(COUNTIF( BH$2:BH851, BH851 )=1,"نعم","كلا")</f>
        <v>كلا</v>
      </c>
      <c r="BL851" s="91"/>
    </row>
    <row r="852" spans="2:64">
      <c r="B852" s="91" t="str">
        <f t="shared" si="97"/>
        <v/>
      </c>
      <c r="D852" s="91" t="str">
        <f t="shared" si="98"/>
        <v/>
      </c>
      <c r="F852" s="91" t="str">
        <f t="shared" si="99"/>
        <v/>
      </c>
      <c r="H852" s="91" t="str">
        <f t="shared" si="100"/>
        <v/>
      </c>
      <c r="I852" s="92"/>
      <c r="J852" s="114" t="str">
        <f t="shared" si="96"/>
        <v/>
      </c>
      <c r="BE852" s="95" t="str">
        <f>IFERROR(VLOOKUP(ROWS(BE$2:$BE852),$BG$2:$BI$1001,3,0),"")</f>
        <v/>
      </c>
      <c r="BF852" s="95" t="str">
        <f>IFERROR(VLOOKUP(ROWS(BF$2:$BF852),$BG$2:$BI$1001,2,0),"")</f>
        <v/>
      </c>
      <c r="BG852" s="95">
        <f>IF(ISNUMBER(SEARCH("نعم",BJ852)),MAX($BG$1:BG851)+1,0)</f>
        <v>0</v>
      </c>
      <c r="BH852" s="95" t="str">
        <f t="shared" si="101"/>
        <v/>
      </c>
      <c r="BI852" s="95" t="str">
        <f t="shared" si="102"/>
        <v/>
      </c>
      <c r="BJ852" s="95" t="str">
        <f>IF(COUNTIF( BH$2:BH852, BH852 )=1,"نعم","كلا")</f>
        <v>كلا</v>
      </c>
      <c r="BL852" s="91"/>
    </row>
    <row r="853" spans="2:64">
      <c r="B853" s="91" t="str">
        <f t="shared" si="97"/>
        <v/>
      </c>
      <c r="D853" s="91" t="str">
        <f t="shared" si="98"/>
        <v/>
      </c>
      <c r="F853" s="91" t="str">
        <f t="shared" si="99"/>
        <v/>
      </c>
      <c r="H853" s="91" t="str">
        <f t="shared" si="100"/>
        <v/>
      </c>
      <c r="I853" s="92"/>
      <c r="J853" s="114" t="str">
        <f t="shared" si="96"/>
        <v/>
      </c>
      <c r="BE853" s="95" t="str">
        <f>IFERROR(VLOOKUP(ROWS(BE$2:$BE853),$BG$2:$BI$1001,3,0),"")</f>
        <v/>
      </c>
      <c r="BF853" s="95" t="str">
        <f>IFERROR(VLOOKUP(ROWS(BF$2:$BF853),$BG$2:$BI$1001,2,0),"")</f>
        <v/>
      </c>
      <c r="BG853" s="95">
        <f>IF(ISNUMBER(SEARCH("نعم",BJ853)),MAX($BG$1:BG852)+1,0)</f>
        <v>0</v>
      </c>
      <c r="BH853" s="95" t="str">
        <f t="shared" si="101"/>
        <v/>
      </c>
      <c r="BI853" s="95" t="str">
        <f t="shared" si="102"/>
        <v/>
      </c>
      <c r="BJ853" s="95" t="str">
        <f>IF(COUNTIF( BH$2:BH853, BH853 )=1,"نعم","كلا")</f>
        <v>كلا</v>
      </c>
      <c r="BL853" s="91"/>
    </row>
    <row r="854" spans="2:64">
      <c r="B854" s="91" t="str">
        <f t="shared" si="97"/>
        <v/>
      </c>
      <c r="D854" s="91" t="str">
        <f t="shared" si="98"/>
        <v/>
      </c>
      <c r="F854" s="91" t="str">
        <f t="shared" si="99"/>
        <v/>
      </c>
      <c r="H854" s="91" t="str">
        <f t="shared" si="100"/>
        <v/>
      </c>
      <c r="I854" s="92"/>
      <c r="J854" s="114" t="str">
        <f t="shared" si="96"/>
        <v/>
      </c>
      <c r="BE854" s="95" t="str">
        <f>IFERROR(VLOOKUP(ROWS(BE$2:$BE854),$BG$2:$BI$1001,3,0),"")</f>
        <v/>
      </c>
      <c r="BF854" s="95" t="str">
        <f>IFERROR(VLOOKUP(ROWS(BF$2:$BF854),$BG$2:$BI$1001,2,0),"")</f>
        <v/>
      </c>
      <c r="BG854" s="95">
        <f>IF(ISNUMBER(SEARCH("نعم",BJ854)),MAX($BG$1:BG853)+1,0)</f>
        <v>0</v>
      </c>
      <c r="BH854" s="95" t="str">
        <f t="shared" si="101"/>
        <v/>
      </c>
      <c r="BI854" s="95" t="str">
        <f t="shared" si="102"/>
        <v/>
      </c>
      <c r="BJ854" s="95" t="str">
        <f>IF(COUNTIF( BH$2:BH854, BH854 )=1,"نعم","كلا")</f>
        <v>كلا</v>
      </c>
      <c r="BL854" s="91"/>
    </row>
    <row r="855" spans="2:64">
      <c r="B855" s="91" t="str">
        <f t="shared" si="97"/>
        <v/>
      </c>
      <c r="D855" s="91" t="str">
        <f t="shared" si="98"/>
        <v/>
      </c>
      <c r="F855" s="91" t="str">
        <f t="shared" si="99"/>
        <v/>
      </c>
      <c r="H855" s="91" t="str">
        <f t="shared" si="100"/>
        <v/>
      </c>
      <c r="I855" s="92"/>
      <c r="J855" s="114" t="str">
        <f t="shared" si="96"/>
        <v/>
      </c>
      <c r="BE855" s="95" t="str">
        <f>IFERROR(VLOOKUP(ROWS(BE$2:$BE855),$BG$2:$BI$1001,3,0),"")</f>
        <v/>
      </c>
      <c r="BF855" s="95" t="str">
        <f>IFERROR(VLOOKUP(ROWS(BF$2:$BF855),$BG$2:$BI$1001,2,0),"")</f>
        <v/>
      </c>
      <c r="BG855" s="95">
        <f>IF(ISNUMBER(SEARCH("نعم",BJ855)),MAX($BG$1:BG854)+1,0)</f>
        <v>0</v>
      </c>
      <c r="BH855" s="95" t="str">
        <f t="shared" si="101"/>
        <v/>
      </c>
      <c r="BI855" s="95" t="str">
        <f t="shared" si="102"/>
        <v/>
      </c>
      <c r="BJ855" s="95" t="str">
        <f>IF(COUNTIF( BH$2:BH855, BH855 )=1,"نعم","كلا")</f>
        <v>كلا</v>
      </c>
      <c r="BL855" s="91"/>
    </row>
    <row r="856" spans="2:64">
      <c r="B856" s="91" t="str">
        <f t="shared" si="97"/>
        <v/>
      </c>
      <c r="D856" s="91" t="str">
        <f t="shared" si="98"/>
        <v/>
      </c>
      <c r="F856" s="91" t="str">
        <f t="shared" si="99"/>
        <v/>
      </c>
      <c r="H856" s="91" t="str">
        <f t="shared" si="100"/>
        <v/>
      </c>
      <c r="I856" s="92"/>
      <c r="J856" s="114" t="str">
        <f t="shared" si="96"/>
        <v/>
      </c>
      <c r="BE856" s="95" t="str">
        <f>IFERROR(VLOOKUP(ROWS(BE$2:$BE856),$BG$2:$BI$1001,3,0),"")</f>
        <v/>
      </c>
      <c r="BF856" s="95" t="str">
        <f>IFERROR(VLOOKUP(ROWS(BF$2:$BF856),$BG$2:$BI$1001,2,0),"")</f>
        <v/>
      </c>
      <c r="BG856" s="95">
        <f>IF(ISNUMBER(SEARCH("نعم",BJ856)),MAX($BG$1:BG855)+1,0)</f>
        <v>0</v>
      </c>
      <c r="BH856" s="95" t="str">
        <f t="shared" si="101"/>
        <v/>
      </c>
      <c r="BI856" s="95" t="str">
        <f t="shared" si="102"/>
        <v/>
      </c>
      <c r="BJ856" s="95" t="str">
        <f>IF(COUNTIF( BH$2:BH856, BH856 )=1,"نعم","كلا")</f>
        <v>كلا</v>
      </c>
      <c r="BL856" s="91"/>
    </row>
    <row r="857" spans="2:64">
      <c r="B857" s="91" t="str">
        <f t="shared" si="97"/>
        <v/>
      </c>
      <c r="D857" s="91" t="str">
        <f t="shared" si="98"/>
        <v/>
      </c>
      <c r="F857" s="91" t="str">
        <f t="shared" si="99"/>
        <v/>
      </c>
      <c r="H857" s="91" t="str">
        <f t="shared" si="100"/>
        <v/>
      </c>
      <c r="I857" s="92"/>
      <c r="J857" s="114" t="str">
        <f t="shared" si="96"/>
        <v/>
      </c>
      <c r="BE857" s="95" t="str">
        <f>IFERROR(VLOOKUP(ROWS(BE$2:$BE857),$BG$2:$BI$1001,3,0),"")</f>
        <v/>
      </c>
      <c r="BF857" s="95" t="str">
        <f>IFERROR(VLOOKUP(ROWS(BF$2:$BF857),$BG$2:$BI$1001,2,0),"")</f>
        <v/>
      </c>
      <c r="BG857" s="95">
        <f>IF(ISNUMBER(SEARCH("نعم",BJ857)),MAX($BG$1:BG856)+1,0)</f>
        <v>0</v>
      </c>
      <c r="BH857" s="95" t="str">
        <f t="shared" si="101"/>
        <v/>
      </c>
      <c r="BI857" s="95" t="str">
        <f t="shared" si="102"/>
        <v/>
      </c>
      <c r="BJ857" s="95" t="str">
        <f>IF(COUNTIF( BH$2:BH857, BH857 )=1,"نعم","كلا")</f>
        <v>كلا</v>
      </c>
      <c r="BL857" s="91"/>
    </row>
    <row r="858" spans="2:64">
      <c r="B858" s="91" t="str">
        <f t="shared" si="97"/>
        <v/>
      </c>
      <c r="D858" s="91" t="str">
        <f t="shared" si="98"/>
        <v/>
      </c>
      <c r="F858" s="91" t="str">
        <f t="shared" si="99"/>
        <v/>
      </c>
      <c r="H858" s="91" t="str">
        <f t="shared" si="100"/>
        <v/>
      </c>
      <c r="I858" s="92"/>
      <c r="J858" s="114" t="str">
        <f t="shared" si="96"/>
        <v/>
      </c>
      <c r="BE858" s="95" t="str">
        <f>IFERROR(VLOOKUP(ROWS(BE$2:$BE858),$BG$2:$BI$1001,3,0),"")</f>
        <v/>
      </c>
      <c r="BF858" s="95" t="str">
        <f>IFERROR(VLOOKUP(ROWS(BF$2:$BF858),$BG$2:$BI$1001,2,0),"")</f>
        <v/>
      </c>
      <c r="BG858" s="95">
        <f>IF(ISNUMBER(SEARCH("نعم",BJ858)),MAX($BG$1:BG857)+1,0)</f>
        <v>0</v>
      </c>
      <c r="BH858" s="95" t="str">
        <f t="shared" si="101"/>
        <v/>
      </c>
      <c r="BI858" s="95" t="str">
        <f t="shared" si="102"/>
        <v/>
      </c>
      <c r="BJ858" s="95" t="str">
        <f>IF(COUNTIF( BH$2:BH858, BH858 )=1,"نعم","كلا")</f>
        <v>كلا</v>
      </c>
      <c r="BL858" s="91"/>
    </row>
    <row r="859" spans="2:64">
      <c r="B859" s="91" t="str">
        <f t="shared" si="97"/>
        <v/>
      </c>
      <c r="D859" s="91" t="str">
        <f t="shared" si="98"/>
        <v/>
      </c>
      <c r="F859" s="91" t="str">
        <f t="shared" si="99"/>
        <v/>
      </c>
      <c r="H859" s="91" t="str">
        <f t="shared" si="100"/>
        <v/>
      </c>
      <c r="I859" s="92"/>
      <c r="J859" s="114" t="str">
        <f t="shared" si="96"/>
        <v/>
      </c>
      <c r="BE859" s="95" t="str">
        <f>IFERROR(VLOOKUP(ROWS(BE$2:$BE859),$BG$2:$BI$1001,3,0),"")</f>
        <v/>
      </c>
      <c r="BF859" s="95" t="str">
        <f>IFERROR(VLOOKUP(ROWS(BF$2:$BF859),$BG$2:$BI$1001,2,0),"")</f>
        <v/>
      </c>
      <c r="BG859" s="95">
        <f>IF(ISNUMBER(SEARCH("نعم",BJ859)),MAX($BG$1:BG858)+1,0)</f>
        <v>0</v>
      </c>
      <c r="BH859" s="95" t="str">
        <f t="shared" si="101"/>
        <v/>
      </c>
      <c r="BI859" s="95" t="str">
        <f t="shared" si="102"/>
        <v/>
      </c>
      <c r="BJ859" s="95" t="str">
        <f>IF(COUNTIF( BH$2:BH859, BH859 )=1,"نعم","كلا")</f>
        <v>كلا</v>
      </c>
      <c r="BL859" s="91"/>
    </row>
    <row r="860" spans="2:64">
      <c r="B860" s="91" t="str">
        <f t="shared" si="97"/>
        <v/>
      </c>
      <c r="D860" s="91" t="str">
        <f t="shared" si="98"/>
        <v/>
      </c>
      <c r="F860" s="91" t="str">
        <f t="shared" si="99"/>
        <v/>
      </c>
      <c r="H860" s="91" t="str">
        <f t="shared" si="100"/>
        <v/>
      </c>
      <c r="I860" s="92"/>
      <c r="J860" s="114" t="str">
        <f t="shared" si="96"/>
        <v/>
      </c>
      <c r="BE860" s="95" t="str">
        <f>IFERROR(VLOOKUP(ROWS(BE$2:$BE860),$BG$2:$BI$1001,3,0),"")</f>
        <v/>
      </c>
      <c r="BF860" s="95" t="str">
        <f>IFERROR(VLOOKUP(ROWS(BF$2:$BF860),$BG$2:$BI$1001,2,0),"")</f>
        <v/>
      </c>
      <c r="BG860" s="95">
        <f>IF(ISNUMBER(SEARCH("نعم",BJ860)),MAX($BG$1:BG859)+1,0)</f>
        <v>0</v>
      </c>
      <c r="BH860" s="95" t="str">
        <f t="shared" si="101"/>
        <v/>
      </c>
      <c r="BI860" s="95" t="str">
        <f t="shared" si="102"/>
        <v/>
      </c>
      <c r="BJ860" s="95" t="str">
        <f>IF(COUNTIF( BH$2:BH860, BH860 )=1,"نعم","كلا")</f>
        <v>كلا</v>
      </c>
      <c r="BL860" s="91"/>
    </row>
    <row r="861" spans="2:64">
      <c r="B861" s="91" t="str">
        <f t="shared" si="97"/>
        <v/>
      </c>
      <c r="D861" s="91" t="str">
        <f t="shared" si="98"/>
        <v/>
      </c>
      <c r="F861" s="91" t="str">
        <f t="shared" si="99"/>
        <v/>
      </c>
      <c r="H861" s="91" t="str">
        <f t="shared" si="100"/>
        <v/>
      </c>
      <c r="I861" s="92"/>
      <c r="J861" s="114" t="str">
        <f t="shared" si="96"/>
        <v/>
      </c>
      <c r="BE861" s="95" t="str">
        <f>IFERROR(VLOOKUP(ROWS(BE$2:$BE861),$BG$2:$BI$1001,3,0),"")</f>
        <v/>
      </c>
      <c r="BF861" s="95" t="str">
        <f>IFERROR(VLOOKUP(ROWS(BF$2:$BF861),$BG$2:$BI$1001,2,0),"")</f>
        <v/>
      </c>
      <c r="BG861" s="95">
        <f>IF(ISNUMBER(SEARCH("نعم",BJ861)),MAX($BG$1:BG860)+1,0)</f>
        <v>0</v>
      </c>
      <c r="BH861" s="95" t="str">
        <f t="shared" si="101"/>
        <v/>
      </c>
      <c r="BI861" s="95" t="str">
        <f t="shared" si="102"/>
        <v/>
      </c>
      <c r="BJ861" s="95" t="str">
        <f>IF(COUNTIF( BH$2:BH861, BH861 )=1,"نعم","كلا")</f>
        <v>كلا</v>
      </c>
      <c r="BL861" s="91"/>
    </row>
    <row r="862" spans="2:64">
      <c r="B862" s="91" t="str">
        <f t="shared" si="97"/>
        <v/>
      </c>
      <c r="D862" s="91" t="str">
        <f t="shared" si="98"/>
        <v/>
      </c>
      <c r="F862" s="91" t="str">
        <f t="shared" si="99"/>
        <v/>
      </c>
      <c r="H862" s="91" t="str">
        <f t="shared" si="100"/>
        <v/>
      </c>
      <c r="I862" s="92"/>
      <c r="J862" s="114" t="str">
        <f t="shared" si="96"/>
        <v/>
      </c>
      <c r="BE862" s="95" t="str">
        <f>IFERROR(VLOOKUP(ROWS(BE$2:$BE862),$BG$2:$BI$1001,3,0),"")</f>
        <v/>
      </c>
      <c r="BF862" s="95" t="str">
        <f>IFERROR(VLOOKUP(ROWS(BF$2:$BF862),$BG$2:$BI$1001,2,0),"")</f>
        <v/>
      </c>
      <c r="BG862" s="95">
        <f>IF(ISNUMBER(SEARCH("نعم",BJ862)),MAX($BG$1:BG861)+1,0)</f>
        <v>0</v>
      </c>
      <c r="BH862" s="95" t="str">
        <f t="shared" si="101"/>
        <v/>
      </c>
      <c r="BI862" s="95" t="str">
        <f t="shared" si="102"/>
        <v/>
      </c>
      <c r="BJ862" s="95" t="str">
        <f>IF(COUNTIF( BH$2:BH862, BH862 )=1,"نعم","كلا")</f>
        <v>كلا</v>
      </c>
      <c r="BL862" s="91"/>
    </row>
    <row r="863" spans="2:64">
      <c r="B863" s="91" t="str">
        <f t="shared" si="97"/>
        <v/>
      </c>
      <c r="D863" s="91" t="str">
        <f t="shared" si="98"/>
        <v/>
      </c>
      <c r="F863" s="91" t="str">
        <f t="shared" si="99"/>
        <v/>
      </c>
      <c r="H863" s="91" t="str">
        <f t="shared" si="100"/>
        <v/>
      </c>
      <c r="I863" s="92"/>
      <c r="J863" s="114" t="str">
        <f t="shared" si="96"/>
        <v/>
      </c>
      <c r="BE863" s="95" t="str">
        <f>IFERROR(VLOOKUP(ROWS(BE$2:$BE863),$BG$2:$BI$1001,3,0),"")</f>
        <v/>
      </c>
      <c r="BF863" s="95" t="str">
        <f>IFERROR(VLOOKUP(ROWS(BF$2:$BF863),$BG$2:$BI$1001,2,0),"")</f>
        <v/>
      </c>
      <c r="BG863" s="95">
        <f>IF(ISNUMBER(SEARCH("نعم",BJ863)),MAX($BG$1:BG862)+1,0)</f>
        <v>0</v>
      </c>
      <c r="BH863" s="95" t="str">
        <f t="shared" si="101"/>
        <v/>
      </c>
      <c r="BI863" s="95" t="str">
        <f t="shared" si="102"/>
        <v/>
      </c>
      <c r="BJ863" s="95" t="str">
        <f>IF(COUNTIF( BH$2:BH863, BH863 )=1,"نعم","كلا")</f>
        <v>كلا</v>
      </c>
      <c r="BL863" s="91"/>
    </row>
    <row r="864" spans="2:64">
      <c r="B864" s="91" t="str">
        <f t="shared" si="97"/>
        <v/>
      </c>
      <c r="D864" s="91" t="str">
        <f t="shared" si="98"/>
        <v/>
      </c>
      <c r="F864" s="91" t="str">
        <f t="shared" si="99"/>
        <v/>
      </c>
      <c r="H864" s="91" t="str">
        <f t="shared" si="100"/>
        <v/>
      </c>
      <c r="I864" s="92"/>
      <c r="J864" s="114" t="str">
        <f t="shared" si="96"/>
        <v/>
      </c>
      <c r="BE864" s="95" t="str">
        <f>IFERROR(VLOOKUP(ROWS(BE$2:$BE864),$BG$2:$BI$1001,3,0),"")</f>
        <v/>
      </c>
      <c r="BF864" s="95" t="str">
        <f>IFERROR(VLOOKUP(ROWS(BF$2:$BF864),$BG$2:$BI$1001,2,0),"")</f>
        <v/>
      </c>
      <c r="BG864" s="95">
        <f>IF(ISNUMBER(SEARCH("نعم",BJ864)),MAX($BG$1:BG863)+1,0)</f>
        <v>0</v>
      </c>
      <c r="BH864" s="95" t="str">
        <f t="shared" si="101"/>
        <v/>
      </c>
      <c r="BI864" s="95" t="str">
        <f t="shared" si="102"/>
        <v/>
      </c>
      <c r="BJ864" s="95" t="str">
        <f>IF(COUNTIF( BH$2:BH864, BH864 )=1,"نعم","كلا")</f>
        <v>كلا</v>
      </c>
      <c r="BL864" s="91"/>
    </row>
    <row r="865" spans="2:64">
      <c r="B865" s="91" t="str">
        <f t="shared" si="97"/>
        <v/>
      </c>
      <c r="D865" s="91" t="str">
        <f t="shared" si="98"/>
        <v/>
      </c>
      <c r="F865" s="91" t="str">
        <f t="shared" si="99"/>
        <v/>
      </c>
      <c r="H865" s="91" t="str">
        <f t="shared" si="100"/>
        <v/>
      </c>
      <c r="I865" s="92"/>
      <c r="J865" s="114" t="str">
        <f t="shared" si="96"/>
        <v/>
      </c>
      <c r="BE865" s="95" t="str">
        <f>IFERROR(VLOOKUP(ROWS(BE$2:$BE865),$BG$2:$BI$1001,3,0),"")</f>
        <v/>
      </c>
      <c r="BF865" s="95" t="str">
        <f>IFERROR(VLOOKUP(ROWS(BF$2:$BF865),$BG$2:$BI$1001,2,0),"")</f>
        <v/>
      </c>
      <c r="BG865" s="95">
        <f>IF(ISNUMBER(SEARCH("نعم",BJ865)),MAX($BG$1:BG864)+1,0)</f>
        <v>0</v>
      </c>
      <c r="BH865" s="95" t="str">
        <f t="shared" si="101"/>
        <v/>
      </c>
      <c r="BI865" s="95" t="str">
        <f t="shared" si="102"/>
        <v/>
      </c>
      <c r="BJ865" s="95" t="str">
        <f>IF(COUNTIF( BH$2:BH865, BH865 )=1,"نعم","كلا")</f>
        <v>كلا</v>
      </c>
      <c r="BL865" s="91"/>
    </row>
    <row r="866" spans="2:64">
      <c r="B866" s="91" t="str">
        <f t="shared" si="97"/>
        <v/>
      </c>
      <c r="D866" s="91" t="str">
        <f t="shared" si="98"/>
        <v/>
      </c>
      <c r="F866" s="91" t="str">
        <f t="shared" si="99"/>
        <v/>
      </c>
      <c r="H866" s="91" t="str">
        <f t="shared" si="100"/>
        <v/>
      </c>
      <c r="I866" s="92"/>
      <c r="J866" s="114" t="str">
        <f t="shared" si="96"/>
        <v/>
      </c>
      <c r="BE866" s="95" t="str">
        <f>IFERROR(VLOOKUP(ROWS(BE$2:$BE866),$BG$2:$BI$1001,3,0),"")</f>
        <v/>
      </c>
      <c r="BF866" s="95" t="str">
        <f>IFERROR(VLOOKUP(ROWS(BF$2:$BF866),$BG$2:$BI$1001,2,0),"")</f>
        <v/>
      </c>
      <c r="BG866" s="95">
        <f>IF(ISNUMBER(SEARCH("نعم",BJ866)),MAX($BG$1:BG865)+1,0)</f>
        <v>0</v>
      </c>
      <c r="BH866" s="95" t="str">
        <f t="shared" si="101"/>
        <v/>
      </c>
      <c r="BI866" s="95" t="str">
        <f t="shared" si="102"/>
        <v/>
      </c>
      <c r="BJ866" s="95" t="str">
        <f>IF(COUNTIF( BH$2:BH866, BH866 )=1,"نعم","كلا")</f>
        <v>كلا</v>
      </c>
      <c r="BL866" s="91"/>
    </row>
    <row r="867" spans="2:64">
      <c r="B867" s="91" t="str">
        <f t="shared" si="97"/>
        <v/>
      </c>
      <c r="D867" s="91" t="str">
        <f t="shared" si="98"/>
        <v/>
      </c>
      <c r="F867" s="91" t="str">
        <f t="shared" si="99"/>
        <v/>
      </c>
      <c r="H867" s="91" t="str">
        <f t="shared" si="100"/>
        <v/>
      </c>
      <c r="I867" s="92"/>
      <c r="J867" s="114" t="str">
        <f t="shared" si="96"/>
        <v/>
      </c>
      <c r="BE867" s="95" t="str">
        <f>IFERROR(VLOOKUP(ROWS(BE$2:$BE867),$BG$2:$BI$1001,3,0),"")</f>
        <v/>
      </c>
      <c r="BF867" s="95" t="str">
        <f>IFERROR(VLOOKUP(ROWS(BF$2:$BF867),$BG$2:$BI$1001,2,0),"")</f>
        <v/>
      </c>
      <c r="BG867" s="95">
        <f>IF(ISNUMBER(SEARCH("نعم",BJ867)),MAX($BG$1:BG866)+1,0)</f>
        <v>0</v>
      </c>
      <c r="BH867" s="95" t="str">
        <f t="shared" si="101"/>
        <v/>
      </c>
      <c r="BI867" s="95" t="str">
        <f t="shared" si="102"/>
        <v/>
      </c>
      <c r="BJ867" s="95" t="str">
        <f>IF(COUNTIF( BH$2:BH867, BH867 )=1,"نعم","كلا")</f>
        <v>كلا</v>
      </c>
      <c r="BL867" s="91"/>
    </row>
    <row r="868" spans="2:64">
      <c r="B868" s="91" t="str">
        <f t="shared" si="97"/>
        <v/>
      </c>
      <c r="D868" s="91" t="str">
        <f t="shared" si="98"/>
        <v/>
      </c>
      <c r="F868" s="91" t="str">
        <f t="shared" si="99"/>
        <v/>
      </c>
      <c r="H868" s="91" t="str">
        <f t="shared" si="100"/>
        <v/>
      </c>
      <c r="I868" s="92"/>
      <c r="J868" s="114" t="str">
        <f t="shared" si="96"/>
        <v/>
      </c>
      <c r="BE868" s="95" t="str">
        <f>IFERROR(VLOOKUP(ROWS(BE$2:$BE868),$BG$2:$BI$1001,3,0),"")</f>
        <v/>
      </c>
      <c r="BF868" s="95" t="str">
        <f>IFERROR(VLOOKUP(ROWS(BF$2:$BF868),$BG$2:$BI$1001,2,0),"")</f>
        <v/>
      </c>
      <c r="BG868" s="95">
        <f>IF(ISNUMBER(SEARCH("نعم",BJ868)),MAX($BG$1:BG867)+1,0)</f>
        <v>0</v>
      </c>
      <c r="BH868" s="95" t="str">
        <f t="shared" si="101"/>
        <v/>
      </c>
      <c r="BI868" s="95" t="str">
        <f t="shared" si="102"/>
        <v/>
      </c>
      <c r="BJ868" s="95" t="str">
        <f>IF(COUNTIF( BH$2:BH868, BH868 )=1,"نعم","كلا")</f>
        <v>كلا</v>
      </c>
      <c r="BL868" s="91"/>
    </row>
    <row r="869" spans="2:64">
      <c r="B869" s="91" t="str">
        <f t="shared" si="97"/>
        <v/>
      </c>
      <c r="D869" s="91" t="str">
        <f t="shared" si="98"/>
        <v/>
      </c>
      <c r="F869" s="91" t="str">
        <f t="shared" si="99"/>
        <v/>
      </c>
      <c r="H869" s="91" t="str">
        <f t="shared" si="100"/>
        <v/>
      </c>
      <c r="I869" s="92"/>
      <c r="J869" s="114" t="str">
        <f t="shared" si="96"/>
        <v/>
      </c>
      <c r="BE869" s="95" t="str">
        <f>IFERROR(VLOOKUP(ROWS(BE$2:$BE869),$BG$2:$BI$1001,3,0),"")</f>
        <v/>
      </c>
      <c r="BF869" s="95" t="str">
        <f>IFERROR(VLOOKUP(ROWS(BF$2:$BF869),$BG$2:$BI$1001,2,0),"")</f>
        <v/>
      </c>
      <c r="BG869" s="95">
        <f>IF(ISNUMBER(SEARCH("نعم",BJ869)),MAX($BG$1:BG868)+1,0)</f>
        <v>0</v>
      </c>
      <c r="BH869" s="95" t="str">
        <f t="shared" si="101"/>
        <v/>
      </c>
      <c r="BI869" s="95" t="str">
        <f t="shared" si="102"/>
        <v/>
      </c>
      <c r="BJ869" s="95" t="str">
        <f>IF(COUNTIF( BH$2:BH869, BH869 )=1,"نعم","كلا")</f>
        <v>كلا</v>
      </c>
      <c r="BL869" s="91"/>
    </row>
    <row r="870" spans="2:64">
      <c r="B870" s="91" t="str">
        <f t="shared" si="97"/>
        <v/>
      </c>
      <c r="D870" s="91" t="str">
        <f t="shared" si="98"/>
        <v/>
      </c>
      <c r="F870" s="91" t="str">
        <f t="shared" si="99"/>
        <v/>
      </c>
      <c r="H870" s="91" t="str">
        <f t="shared" si="100"/>
        <v/>
      </c>
      <c r="I870" s="92"/>
      <c r="J870" s="114" t="str">
        <f t="shared" si="96"/>
        <v/>
      </c>
      <c r="BE870" s="95" t="str">
        <f>IFERROR(VLOOKUP(ROWS(BE$2:$BE870),$BG$2:$BI$1001,3,0),"")</f>
        <v/>
      </c>
      <c r="BF870" s="95" t="str">
        <f>IFERROR(VLOOKUP(ROWS(BF$2:$BF870),$BG$2:$BI$1001,2,0),"")</f>
        <v/>
      </c>
      <c r="BG870" s="95">
        <f>IF(ISNUMBER(SEARCH("نعم",BJ870)),MAX($BG$1:BG869)+1,0)</f>
        <v>0</v>
      </c>
      <c r="BH870" s="95" t="str">
        <f t="shared" si="101"/>
        <v/>
      </c>
      <c r="BI870" s="95" t="str">
        <f t="shared" si="102"/>
        <v/>
      </c>
      <c r="BJ870" s="95" t="str">
        <f>IF(COUNTIF( BH$2:BH870, BH870 )=1,"نعم","كلا")</f>
        <v>كلا</v>
      </c>
      <c r="BL870" s="91"/>
    </row>
    <row r="871" spans="2:64">
      <c r="B871" s="91" t="str">
        <f t="shared" si="97"/>
        <v/>
      </c>
      <c r="D871" s="91" t="str">
        <f t="shared" si="98"/>
        <v/>
      </c>
      <c r="F871" s="91" t="str">
        <f t="shared" si="99"/>
        <v/>
      </c>
      <c r="H871" s="91" t="str">
        <f t="shared" si="100"/>
        <v/>
      </c>
      <c r="I871" s="92"/>
      <c r="J871" s="114" t="str">
        <f t="shared" si="96"/>
        <v/>
      </c>
      <c r="BE871" s="95" t="str">
        <f>IFERROR(VLOOKUP(ROWS(BE$2:$BE871),$BG$2:$BI$1001,3,0),"")</f>
        <v/>
      </c>
      <c r="BF871" s="95" t="str">
        <f>IFERROR(VLOOKUP(ROWS(BF$2:$BF871),$BG$2:$BI$1001,2,0),"")</f>
        <v/>
      </c>
      <c r="BG871" s="95">
        <f>IF(ISNUMBER(SEARCH("نعم",BJ871)),MAX($BG$1:BG870)+1,0)</f>
        <v>0</v>
      </c>
      <c r="BH871" s="95" t="str">
        <f t="shared" si="101"/>
        <v/>
      </c>
      <c r="BI871" s="95" t="str">
        <f t="shared" si="102"/>
        <v/>
      </c>
      <c r="BJ871" s="95" t="str">
        <f>IF(COUNTIF( BH$2:BH871, BH871 )=1,"نعم","كلا")</f>
        <v>كلا</v>
      </c>
      <c r="BL871" s="91"/>
    </row>
    <row r="872" spans="2:64">
      <c r="B872" s="91" t="str">
        <f t="shared" si="97"/>
        <v/>
      </c>
      <c r="D872" s="91" t="str">
        <f t="shared" si="98"/>
        <v/>
      </c>
      <c r="F872" s="91" t="str">
        <f t="shared" si="99"/>
        <v/>
      </c>
      <c r="H872" s="91" t="str">
        <f t="shared" si="100"/>
        <v/>
      </c>
      <c r="I872" s="92"/>
      <c r="J872" s="114" t="str">
        <f t="shared" si="96"/>
        <v/>
      </c>
      <c r="BE872" s="95" t="str">
        <f>IFERROR(VLOOKUP(ROWS(BE$2:$BE872),$BG$2:$BI$1001,3,0),"")</f>
        <v/>
      </c>
      <c r="BF872" s="95" t="str">
        <f>IFERROR(VLOOKUP(ROWS(BF$2:$BF872),$BG$2:$BI$1001,2,0),"")</f>
        <v/>
      </c>
      <c r="BG872" s="95">
        <f>IF(ISNUMBER(SEARCH("نعم",BJ872)),MAX($BG$1:BG871)+1,0)</f>
        <v>0</v>
      </c>
      <c r="BH872" s="95" t="str">
        <f t="shared" si="101"/>
        <v/>
      </c>
      <c r="BI872" s="95" t="str">
        <f t="shared" si="102"/>
        <v/>
      </c>
      <c r="BJ872" s="95" t="str">
        <f>IF(COUNTIF( BH$2:BH872, BH872 )=1,"نعم","كلا")</f>
        <v>كلا</v>
      </c>
      <c r="BL872" s="91"/>
    </row>
    <row r="873" spans="2:64">
      <c r="B873" s="91" t="str">
        <f t="shared" si="97"/>
        <v/>
      </c>
      <c r="D873" s="91" t="str">
        <f t="shared" si="98"/>
        <v/>
      </c>
      <c r="F873" s="91" t="str">
        <f t="shared" si="99"/>
        <v/>
      </c>
      <c r="H873" s="91" t="str">
        <f t="shared" si="100"/>
        <v/>
      </c>
      <c r="I873" s="92"/>
      <c r="J873" s="114" t="str">
        <f t="shared" si="96"/>
        <v/>
      </c>
      <c r="BE873" s="95" t="str">
        <f>IFERROR(VLOOKUP(ROWS(BE$2:$BE873),$BG$2:$BI$1001,3,0),"")</f>
        <v/>
      </c>
      <c r="BF873" s="95" t="str">
        <f>IFERROR(VLOOKUP(ROWS(BF$2:$BF873),$BG$2:$BI$1001,2,0),"")</f>
        <v/>
      </c>
      <c r="BG873" s="95">
        <f>IF(ISNUMBER(SEARCH("نعم",BJ873)),MAX($BG$1:BG872)+1,0)</f>
        <v>0</v>
      </c>
      <c r="BH873" s="95" t="str">
        <f t="shared" si="101"/>
        <v/>
      </c>
      <c r="BI873" s="95" t="str">
        <f t="shared" si="102"/>
        <v/>
      </c>
      <c r="BJ873" s="95" t="str">
        <f>IF(COUNTIF( BH$2:BH873, BH873 )=1,"نعم","كلا")</f>
        <v>كلا</v>
      </c>
      <c r="BL873" s="91"/>
    </row>
    <row r="874" spans="2:64">
      <c r="B874" s="91" t="str">
        <f t="shared" si="97"/>
        <v/>
      </c>
      <c r="D874" s="91" t="str">
        <f t="shared" si="98"/>
        <v/>
      </c>
      <c r="F874" s="91" t="str">
        <f t="shared" si="99"/>
        <v/>
      </c>
      <c r="H874" s="91" t="str">
        <f t="shared" si="100"/>
        <v/>
      </c>
      <c r="I874" s="92"/>
      <c r="J874" s="114" t="str">
        <f t="shared" si="96"/>
        <v/>
      </c>
      <c r="BE874" s="95" t="str">
        <f>IFERROR(VLOOKUP(ROWS(BE$2:$BE874),$BG$2:$BI$1001,3,0),"")</f>
        <v/>
      </c>
      <c r="BF874" s="95" t="str">
        <f>IFERROR(VLOOKUP(ROWS(BF$2:$BF874),$BG$2:$BI$1001,2,0),"")</f>
        <v/>
      </c>
      <c r="BG874" s="95">
        <f>IF(ISNUMBER(SEARCH("نعم",BJ874)),MAX($BG$1:BG873)+1,0)</f>
        <v>0</v>
      </c>
      <c r="BH874" s="95" t="str">
        <f t="shared" si="101"/>
        <v/>
      </c>
      <c r="BI874" s="95" t="str">
        <f t="shared" si="102"/>
        <v/>
      </c>
      <c r="BJ874" s="95" t="str">
        <f>IF(COUNTIF( BH$2:BH874, BH874 )=1,"نعم","كلا")</f>
        <v>كلا</v>
      </c>
      <c r="BL874" s="91"/>
    </row>
    <row r="875" spans="2:64">
      <c r="B875" s="91" t="str">
        <f t="shared" si="97"/>
        <v/>
      </c>
      <c r="D875" s="91" t="str">
        <f t="shared" si="98"/>
        <v/>
      </c>
      <c r="F875" s="91" t="str">
        <f t="shared" si="99"/>
        <v/>
      </c>
      <c r="H875" s="91" t="str">
        <f t="shared" si="100"/>
        <v/>
      </c>
      <c r="I875" s="92"/>
      <c r="J875" s="114" t="str">
        <f t="shared" si="96"/>
        <v/>
      </c>
      <c r="BE875" s="95" t="str">
        <f>IFERROR(VLOOKUP(ROWS(BE$2:$BE875),$BG$2:$BI$1001,3,0),"")</f>
        <v/>
      </c>
      <c r="BF875" s="95" t="str">
        <f>IFERROR(VLOOKUP(ROWS(BF$2:$BF875),$BG$2:$BI$1001,2,0),"")</f>
        <v/>
      </c>
      <c r="BG875" s="95">
        <f>IF(ISNUMBER(SEARCH("نعم",BJ875)),MAX($BG$1:BG874)+1,0)</f>
        <v>0</v>
      </c>
      <c r="BH875" s="95" t="str">
        <f t="shared" si="101"/>
        <v/>
      </c>
      <c r="BI875" s="95" t="str">
        <f t="shared" si="102"/>
        <v/>
      </c>
      <c r="BJ875" s="95" t="str">
        <f>IF(COUNTIF( BH$2:BH875, BH875 )=1,"نعم","كلا")</f>
        <v>كلا</v>
      </c>
      <c r="BL875" s="91"/>
    </row>
    <row r="876" spans="2:64">
      <c r="B876" s="91" t="str">
        <f t="shared" si="97"/>
        <v/>
      </c>
      <c r="D876" s="91" t="str">
        <f t="shared" si="98"/>
        <v/>
      </c>
      <c r="F876" s="91" t="str">
        <f t="shared" si="99"/>
        <v/>
      </c>
      <c r="H876" s="91" t="str">
        <f t="shared" si="100"/>
        <v/>
      </c>
      <c r="I876" s="92"/>
      <c r="J876" s="114" t="str">
        <f t="shared" si="96"/>
        <v/>
      </c>
      <c r="BE876" s="95" t="str">
        <f>IFERROR(VLOOKUP(ROWS(BE$2:$BE876),$BG$2:$BI$1001,3,0),"")</f>
        <v/>
      </c>
      <c r="BF876" s="95" t="str">
        <f>IFERROR(VLOOKUP(ROWS(BF$2:$BF876),$BG$2:$BI$1001,2,0),"")</f>
        <v/>
      </c>
      <c r="BG876" s="95">
        <f>IF(ISNUMBER(SEARCH("نعم",BJ876)),MAX($BG$1:BG875)+1,0)</f>
        <v>0</v>
      </c>
      <c r="BH876" s="95" t="str">
        <f t="shared" si="101"/>
        <v/>
      </c>
      <c r="BI876" s="95" t="str">
        <f t="shared" si="102"/>
        <v/>
      </c>
      <c r="BJ876" s="95" t="str">
        <f>IF(COUNTIF( BH$2:BH876, BH876 )=1,"نعم","كلا")</f>
        <v>كلا</v>
      </c>
      <c r="BL876" s="91"/>
    </row>
    <row r="877" spans="2:64">
      <c r="B877" s="91" t="str">
        <f t="shared" si="97"/>
        <v/>
      </c>
      <c r="D877" s="91" t="str">
        <f t="shared" si="98"/>
        <v/>
      </c>
      <c r="F877" s="91" t="str">
        <f t="shared" si="99"/>
        <v/>
      </c>
      <c r="H877" s="91" t="str">
        <f t="shared" si="100"/>
        <v/>
      </c>
      <c r="I877" s="92"/>
      <c r="J877" s="114" t="str">
        <f t="shared" si="96"/>
        <v/>
      </c>
      <c r="BE877" s="95" t="str">
        <f>IFERROR(VLOOKUP(ROWS(BE$2:$BE877),$BG$2:$BI$1001,3,0),"")</f>
        <v/>
      </c>
      <c r="BF877" s="95" t="str">
        <f>IFERROR(VLOOKUP(ROWS(BF$2:$BF877),$BG$2:$BI$1001,2,0),"")</f>
        <v/>
      </c>
      <c r="BG877" s="95">
        <f>IF(ISNUMBER(SEARCH("نعم",BJ877)),MAX($BG$1:BG876)+1,0)</f>
        <v>0</v>
      </c>
      <c r="BH877" s="95" t="str">
        <f t="shared" si="101"/>
        <v/>
      </c>
      <c r="BI877" s="95" t="str">
        <f t="shared" si="102"/>
        <v/>
      </c>
      <c r="BJ877" s="95" t="str">
        <f>IF(COUNTIF( BH$2:BH877, BH877 )=1,"نعم","كلا")</f>
        <v>كلا</v>
      </c>
      <c r="BL877" s="91"/>
    </row>
    <row r="878" spans="2:64">
      <c r="B878" s="91" t="str">
        <f t="shared" si="97"/>
        <v/>
      </c>
      <c r="D878" s="91" t="str">
        <f t="shared" si="98"/>
        <v/>
      </c>
      <c r="F878" s="91" t="str">
        <f t="shared" si="99"/>
        <v/>
      </c>
      <c r="H878" s="91" t="str">
        <f t="shared" si="100"/>
        <v/>
      </c>
      <c r="I878" s="92"/>
      <c r="J878" s="114" t="str">
        <f t="shared" si="96"/>
        <v/>
      </c>
      <c r="BE878" s="95" t="str">
        <f>IFERROR(VLOOKUP(ROWS(BE$2:$BE878),$BG$2:$BI$1001,3,0),"")</f>
        <v/>
      </c>
      <c r="BF878" s="95" t="str">
        <f>IFERROR(VLOOKUP(ROWS(BF$2:$BF878),$BG$2:$BI$1001,2,0),"")</f>
        <v/>
      </c>
      <c r="BG878" s="95">
        <f>IF(ISNUMBER(SEARCH("نعم",BJ878)),MAX($BG$1:BG877)+1,0)</f>
        <v>0</v>
      </c>
      <c r="BH878" s="95" t="str">
        <f t="shared" si="101"/>
        <v/>
      </c>
      <c r="BI878" s="95" t="str">
        <f t="shared" si="102"/>
        <v/>
      </c>
      <c r="BJ878" s="95" t="str">
        <f>IF(COUNTIF( BH$2:BH878, BH878 )=1,"نعم","كلا")</f>
        <v>كلا</v>
      </c>
      <c r="BL878" s="91"/>
    </row>
    <row r="879" spans="2:64">
      <c r="B879" s="91" t="str">
        <f t="shared" si="97"/>
        <v/>
      </c>
      <c r="D879" s="91" t="str">
        <f t="shared" si="98"/>
        <v/>
      </c>
      <c r="F879" s="91" t="str">
        <f t="shared" si="99"/>
        <v/>
      </c>
      <c r="H879" s="91" t="str">
        <f t="shared" si="100"/>
        <v/>
      </c>
      <c r="I879" s="92"/>
      <c r="J879" s="114" t="str">
        <f t="shared" si="96"/>
        <v/>
      </c>
      <c r="BE879" s="95" t="str">
        <f>IFERROR(VLOOKUP(ROWS(BE$2:$BE879),$BG$2:$BI$1001,3,0),"")</f>
        <v/>
      </c>
      <c r="BF879" s="95" t="str">
        <f>IFERROR(VLOOKUP(ROWS(BF$2:$BF879),$BG$2:$BI$1001,2,0),"")</f>
        <v/>
      </c>
      <c r="BG879" s="95">
        <f>IF(ISNUMBER(SEARCH("نعم",BJ879)),MAX($BG$1:BG878)+1,0)</f>
        <v>0</v>
      </c>
      <c r="BH879" s="95" t="str">
        <f t="shared" si="101"/>
        <v/>
      </c>
      <c r="BI879" s="95" t="str">
        <f t="shared" si="102"/>
        <v/>
      </c>
      <c r="BJ879" s="95" t="str">
        <f>IF(COUNTIF( BH$2:BH879, BH879 )=1,"نعم","كلا")</f>
        <v>كلا</v>
      </c>
      <c r="BL879" s="91"/>
    </row>
    <row r="880" spans="2:64">
      <c r="B880" s="91" t="str">
        <f t="shared" si="97"/>
        <v/>
      </c>
      <c r="D880" s="91" t="str">
        <f t="shared" si="98"/>
        <v/>
      </c>
      <c r="F880" s="91" t="str">
        <f t="shared" si="99"/>
        <v/>
      </c>
      <c r="H880" s="91" t="str">
        <f t="shared" si="100"/>
        <v/>
      </c>
      <c r="I880" s="92"/>
      <c r="J880" s="114" t="str">
        <f t="shared" si="96"/>
        <v/>
      </c>
      <c r="BE880" s="95" t="str">
        <f>IFERROR(VLOOKUP(ROWS(BE$2:$BE880),$BG$2:$BI$1001,3,0),"")</f>
        <v/>
      </c>
      <c r="BF880" s="95" t="str">
        <f>IFERROR(VLOOKUP(ROWS(BF$2:$BF880),$BG$2:$BI$1001,2,0),"")</f>
        <v/>
      </c>
      <c r="BG880" s="95">
        <f>IF(ISNUMBER(SEARCH("نعم",BJ880)),MAX($BG$1:BG879)+1,0)</f>
        <v>0</v>
      </c>
      <c r="BH880" s="95" t="str">
        <f t="shared" si="101"/>
        <v/>
      </c>
      <c r="BI880" s="95" t="str">
        <f t="shared" si="102"/>
        <v/>
      </c>
      <c r="BJ880" s="95" t="str">
        <f>IF(COUNTIF( BH$2:BH880, BH880 )=1,"نعم","كلا")</f>
        <v>كلا</v>
      </c>
      <c r="BL880" s="91"/>
    </row>
    <row r="881" spans="2:64">
      <c r="B881" s="91" t="str">
        <f t="shared" si="97"/>
        <v/>
      </c>
      <c r="D881" s="91" t="str">
        <f t="shared" si="98"/>
        <v/>
      </c>
      <c r="F881" s="91" t="str">
        <f t="shared" si="99"/>
        <v/>
      </c>
      <c r="H881" s="91" t="str">
        <f t="shared" si="100"/>
        <v/>
      </c>
      <c r="I881" s="92"/>
      <c r="J881" s="114" t="str">
        <f t="shared" si="96"/>
        <v/>
      </c>
      <c r="BE881" s="95" t="str">
        <f>IFERROR(VLOOKUP(ROWS(BE$2:$BE881),$BG$2:$BI$1001,3,0),"")</f>
        <v/>
      </c>
      <c r="BF881" s="95" t="str">
        <f>IFERROR(VLOOKUP(ROWS(BF$2:$BF881),$BG$2:$BI$1001,2,0),"")</f>
        <v/>
      </c>
      <c r="BG881" s="95">
        <f>IF(ISNUMBER(SEARCH("نعم",BJ881)),MAX($BG$1:BG880)+1,0)</f>
        <v>0</v>
      </c>
      <c r="BH881" s="95" t="str">
        <f t="shared" si="101"/>
        <v/>
      </c>
      <c r="BI881" s="95" t="str">
        <f t="shared" si="102"/>
        <v/>
      </c>
      <c r="BJ881" s="95" t="str">
        <f>IF(COUNTIF( BH$2:BH881, BH881 )=1,"نعم","كلا")</f>
        <v>كلا</v>
      </c>
      <c r="BL881" s="91"/>
    </row>
    <row r="882" spans="2:64">
      <c r="B882" s="91" t="str">
        <f t="shared" si="97"/>
        <v/>
      </c>
      <c r="D882" s="91" t="str">
        <f t="shared" si="98"/>
        <v/>
      </c>
      <c r="F882" s="91" t="str">
        <f t="shared" si="99"/>
        <v/>
      </c>
      <c r="H882" s="91" t="str">
        <f t="shared" si="100"/>
        <v/>
      </c>
      <c r="I882" s="92"/>
      <c r="J882" s="114" t="str">
        <f t="shared" si="96"/>
        <v/>
      </c>
      <c r="BE882" s="95" t="str">
        <f>IFERROR(VLOOKUP(ROWS(BE$2:$BE882),$BG$2:$BI$1001,3,0),"")</f>
        <v/>
      </c>
      <c r="BF882" s="95" t="str">
        <f>IFERROR(VLOOKUP(ROWS(BF$2:$BF882),$BG$2:$BI$1001,2,0),"")</f>
        <v/>
      </c>
      <c r="BG882" s="95">
        <f>IF(ISNUMBER(SEARCH("نعم",BJ882)),MAX($BG$1:BG881)+1,0)</f>
        <v>0</v>
      </c>
      <c r="BH882" s="95" t="str">
        <f t="shared" si="101"/>
        <v/>
      </c>
      <c r="BI882" s="95" t="str">
        <f t="shared" si="102"/>
        <v/>
      </c>
      <c r="BJ882" s="95" t="str">
        <f>IF(COUNTIF( BH$2:BH882, BH882 )=1,"نعم","كلا")</f>
        <v>كلا</v>
      </c>
      <c r="BL882" s="91"/>
    </row>
    <row r="883" spans="2:64">
      <c r="B883" s="91" t="str">
        <f t="shared" si="97"/>
        <v/>
      </c>
      <c r="D883" s="91" t="str">
        <f t="shared" si="98"/>
        <v/>
      </c>
      <c r="F883" s="91" t="str">
        <f t="shared" si="99"/>
        <v/>
      </c>
      <c r="H883" s="91" t="str">
        <f t="shared" si="100"/>
        <v/>
      </c>
      <c r="I883" s="92"/>
      <c r="J883" s="114" t="str">
        <f t="shared" si="96"/>
        <v/>
      </c>
      <c r="BE883" s="95" t="str">
        <f>IFERROR(VLOOKUP(ROWS(BE$2:$BE883),$BG$2:$BI$1001,3,0),"")</f>
        <v/>
      </c>
      <c r="BF883" s="95" t="str">
        <f>IFERROR(VLOOKUP(ROWS(BF$2:$BF883),$BG$2:$BI$1001,2,0),"")</f>
        <v/>
      </c>
      <c r="BG883" s="95">
        <f>IF(ISNUMBER(SEARCH("نعم",BJ883)),MAX($BG$1:BG882)+1,0)</f>
        <v>0</v>
      </c>
      <c r="BH883" s="95" t="str">
        <f t="shared" si="101"/>
        <v/>
      </c>
      <c r="BI883" s="95" t="str">
        <f t="shared" si="102"/>
        <v/>
      </c>
      <c r="BJ883" s="95" t="str">
        <f>IF(COUNTIF( BH$2:BH883, BH883 )=1,"نعم","كلا")</f>
        <v>كلا</v>
      </c>
      <c r="BL883" s="91"/>
    </row>
    <row r="884" spans="2:64">
      <c r="B884" s="91" t="str">
        <f t="shared" si="97"/>
        <v/>
      </c>
      <c r="D884" s="91" t="str">
        <f t="shared" si="98"/>
        <v/>
      </c>
      <c r="F884" s="91" t="str">
        <f t="shared" si="99"/>
        <v/>
      </c>
      <c r="H884" s="91" t="str">
        <f t="shared" si="100"/>
        <v/>
      </c>
      <c r="I884" s="92"/>
      <c r="J884" s="114" t="str">
        <f t="shared" si="96"/>
        <v/>
      </c>
      <c r="BE884" s="95" t="str">
        <f>IFERROR(VLOOKUP(ROWS(BE$2:$BE884),$BG$2:$BI$1001,3,0),"")</f>
        <v/>
      </c>
      <c r="BF884" s="95" t="str">
        <f>IFERROR(VLOOKUP(ROWS(BF$2:$BF884),$BG$2:$BI$1001,2,0),"")</f>
        <v/>
      </c>
      <c r="BG884" s="95">
        <f>IF(ISNUMBER(SEARCH("نعم",BJ884)),MAX($BG$1:BG883)+1,0)</f>
        <v>0</v>
      </c>
      <c r="BH884" s="95" t="str">
        <f t="shared" si="101"/>
        <v/>
      </c>
      <c r="BI884" s="95" t="str">
        <f t="shared" si="102"/>
        <v/>
      </c>
      <c r="BJ884" s="95" t="str">
        <f>IF(COUNTIF( BH$2:BH884, BH884 )=1,"نعم","كلا")</f>
        <v>كلا</v>
      </c>
      <c r="BL884" s="91"/>
    </row>
    <row r="885" spans="2:64">
      <c r="B885" s="91" t="str">
        <f t="shared" si="97"/>
        <v/>
      </c>
      <c r="D885" s="91" t="str">
        <f t="shared" si="98"/>
        <v/>
      </c>
      <c r="F885" s="91" t="str">
        <f t="shared" si="99"/>
        <v/>
      </c>
      <c r="H885" s="91" t="str">
        <f t="shared" si="100"/>
        <v/>
      </c>
      <c r="I885" s="92"/>
      <c r="J885" s="114" t="str">
        <f t="shared" ref="J885:J948" si="103">IFERROR(IF(OR(AND($G885="الفرنسية",$L885&lt;&gt;"نعم"),AND($G885="الانكليزية",$M885&lt;&gt;"نعم")),"هذه اللغة لا يتقنها المعلم",""),"")</f>
        <v/>
      </c>
      <c r="BE885" s="95" t="str">
        <f>IFERROR(VLOOKUP(ROWS(BE$2:$BE885),$BG$2:$BI$1001,3,0),"")</f>
        <v/>
      </c>
      <c r="BF885" s="95" t="str">
        <f>IFERROR(VLOOKUP(ROWS(BF$2:$BF885),$BG$2:$BI$1001,2,0),"")</f>
        <v/>
      </c>
      <c r="BG885" s="95">
        <f>IF(ISNUMBER(SEARCH("نعم",BJ885)),MAX($BG$1:BG884)+1,0)</f>
        <v>0</v>
      </c>
      <c r="BH885" s="95" t="str">
        <f t="shared" si="101"/>
        <v/>
      </c>
      <c r="BI885" s="95" t="str">
        <f t="shared" si="102"/>
        <v/>
      </c>
      <c r="BJ885" s="95" t="str">
        <f>IF(COUNTIF( BH$2:BH885, BH885 )=1,"نعم","كلا")</f>
        <v>كلا</v>
      </c>
      <c r="BL885" s="91"/>
    </row>
    <row r="886" spans="2:64">
      <c r="B886" s="91" t="str">
        <f t="shared" si="97"/>
        <v/>
      </c>
      <c r="D886" s="91" t="str">
        <f t="shared" si="98"/>
        <v/>
      </c>
      <c r="F886" s="91" t="str">
        <f t="shared" si="99"/>
        <v/>
      </c>
      <c r="H886" s="91" t="str">
        <f t="shared" si="100"/>
        <v/>
      </c>
      <c r="I886" s="92"/>
      <c r="J886" s="114" t="str">
        <f t="shared" si="103"/>
        <v/>
      </c>
      <c r="BE886" s="95" t="str">
        <f>IFERROR(VLOOKUP(ROWS(BE$2:$BE886),$BG$2:$BI$1001,3,0),"")</f>
        <v/>
      </c>
      <c r="BF886" s="95" t="str">
        <f>IFERROR(VLOOKUP(ROWS(BF$2:$BF886),$BG$2:$BI$1001,2,0),"")</f>
        <v/>
      </c>
      <c r="BG886" s="95">
        <f>IF(ISNUMBER(SEARCH("نعم",BJ886)),MAX($BG$1:BG885)+1,0)</f>
        <v>0</v>
      </c>
      <c r="BH886" s="95" t="str">
        <f t="shared" si="101"/>
        <v/>
      </c>
      <c r="BI886" s="95" t="str">
        <f t="shared" si="102"/>
        <v/>
      </c>
      <c r="BJ886" s="95" t="str">
        <f>IF(COUNTIF( BH$2:BH886, BH886 )=1,"نعم","كلا")</f>
        <v>كلا</v>
      </c>
      <c r="BL886" s="91"/>
    </row>
    <row r="887" spans="2:64">
      <c r="B887" s="91" t="str">
        <f t="shared" si="97"/>
        <v/>
      </c>
      <c r="D887" s="91" t="str">
        <f t="shared" si="98"/>
        <v/>
      </c>
      <c r="F887" s="91" t="str">
        <f t="shared" si="99"/>
        <v/>
      </c>
      <c r="H887" s="91" t="str">
        <f t="shared" si="100"/>
        <v/>
      </c>
      <c r="I887" s="92"/>
      <c r="J887" s="114" t="str">
        <f t="shared" si="103"/>
        <v/>
      </c>
      <c r="BE887" s="95" t="str">
        <f>IFERROR(VLOOKUP(ROWS(BE$2:$BE887),$BG$2:$BI$1001,3,0),"")</f>
        <v/>
      </c>
      <c r="BF887" s="95" t="str">
        <f>IFERROR(VLOOKUP(ROWS(BF$2:$BF887),$BG$2:$BI$1001,2,0),"")</f>
        <v/>
      </c>
      <c r="BG887" s="95">
        <f>IF(ISNUMBER(SEARCH("نعم",BJ887)),MAX($BG$1:BG886)+1,0)</f>
        <v>0</v>
      </c>
      <c r="BH887" s="95" t="str">
        <f t="shared" si="101"/>
        <v/>
      </c>
      <c r="BI887" s="95" t="str">
        <f t="shared" si="102"/>
        <v/>
      </c>
      <c r="BJ887" s="95" t="str">
        <f>IF(COUNTIF( BH$2:BH887, BH887 )=1,"نعم","كلا")</f>
        <v>كلا</v>
      </c>
      <c r="BL887" s="91"/>
    </row>
    <row r="888" spans="2:64">
      <c r="B888" s="91" t="str">
        <f t="shared" si="97"/>
        <v/>
      </c>
      <c r="D888" s="91" t="str">
        <f t="shared" si="98"/>
        <v/>
      </c>
      <c r="F888" s="91" t="str">
        <f t="shared" si="99"/>
        <v/>
      </c>
      <c r="H888" s="91" t="str">
        <f t="shared" si="100"/>
        <v/>
      </c>
      <c r="I888" s="92"/>
      <c r="J888" s="114" t="str">
        <f t="shared" si="103"/>
        <v/>
      </c>
      <c r="BE888" s="95" t="str">
        <f>IFERROR(VLOOKUP(ROWS(BE$2:$BE888),$BG$2:$BI$1001,3,0),"")</f>
        <v/>
      </c>
      <c r="BF888" s="95" t="str">
        <f>IFERROR(VLOOKUP(ROWS(BF$2:$BF888),$BG$2:$BI$1001,2,0),"")</f>
        <v/>
      </c>
      <c r="BG888" s="95">
        <f>IF(ISNUMBER(SEARCH("نعم",BJ888)),MAX($BG$1:BG887)+1,0)</f>
        <v>0</v>
      </c>
      <c r="BH888" s="95" t="str">
        <f t="shared" si="101"/>
        <v/>
      </c>
      <c r="BI888" s="95" t="str">
        <f t="shared" si="102"/>
        <v/>
      </c>
      <c r="BJ888" s="95" t="str">
        <f>IF(COUNTIF( BH$2:BH888, BH888 )=1,"نعم","كلا")</f>
        <v>كلا</v>
      </c>
      <c r="BL888" s="91"/>
    </row>
    <row r="889" spans="2:64">
      <c r="B889" s="91" t="str">
        <f t="shared" si="97"/>
        <v/>
      </c>
      <c r="D889" s="91" t="str">
        <f t="shared" si="98"/>
        <v/>
      </c>
      <c r="F889" s="91" t="str">
        <f t="shared" si="99"/>
        <v/>
      </c>
      <c r="H889" s="91" t="str">
        <f t="shared" si="100"/>
        <v/>
      </c>
      <c r="I889" s="92"/>
      <c r="J889" s="114" t="str">
        <f t="shared" si="103"/>
        <v/>
      </c>
      <c r="BE889" s="95" t="str">
        <f>IFERROR(VLOOKUP(ROWS(BE$2:$BE889),$BG$2:$BI$1001,3,0),"")</f>
        <v/>
      </c>
      <c r="BF889" s="95" t="str">
        <f>IFERROR(VLOOKUP(ROWS(BF$2:$BF889),$BG$2:$BI$1001,2,0),"")</f>
        <v/>
      </c>
      <c r="BG889" s="95">
        <f>IF(ISNUMBER(SEARCH("نعم",BJ889)),MAX($BG$1:BG888)+1,0)</f>
        <v>0</v>
      </c>
      <c r="BH889" s="95" t="str">
        <f t="shared" si="101"/>
        <v/>
      </c>
      <c r="BI889" s="95" t="str">
        <f t="shared" si="102"/>
        <v/>
      </c>
      <c r="BJ889" s="95" t="str">
        <f>IF(COUNTIF( BH$2:BH889, BH889 )=1,"نعم","كلا")</f>
        <v>كلا</v>
      </c>
      <c r="BL889" s="91"/>
    </row>
    <row r="890" spans="2:64">
      <c r="B890" s="91" t="str">
        <f t="shared" si="97"/>
        <v/>
      </c>
      <c r="D890" s="91" t="str">
        <f t="shared" si="98"/>
        <v/>
      </c>
      <c r="F890" s="91" t="str">
        <f t="shared" si="99"/>
        <v/>
      </c>
      <c r="H890" s="91" t="str">
        <f t="shared" si="100"/>
        <v/>
      </c>
      <c r="I890" s="92"/>
      <c r="J890" s="114" t="str">
        <f t="shared" si="103"/>
        <v/>
      </c>
      <c r="BE890" s="95" t="str">
        <f>IFERROR(VLOOKUP(ROWS(BE$2:$BE890),$BG$2:$BI$1001,3,0),"")</f>
        <v/>
      </c>
      <c r="BF890" s="95" t="str">
        <f>IFERROR(VLOOKUP(ROWS(BF$2:$BF890),$BG$2:$BI$1001,2,0),"")</f>
        <v/>
      </c>
      <c r="BG890" s="95">
        <f>IF(ISNUMBER(SEARCH("نعم",BJ890)),MAX($BG$1:BG889)+1,0)</f>
        <v>0</v>
      </c>
      <c r="BH890" s="95" t="str">
        <f t="shared" si="101"/>
        <v/>
      </c>
      <c r="BI890" s="95" t="str">
        <f t="shared" si="102"/>
        <v/>
      </c>
      <c r="BJ890" s="95" t="str">
        <f>IF(COUNTIF( BH$2:BH890, BH890 )=1,"نعم","كلا")</f>
        <v>كلا</v>
      </c>
      <c r="BL890" s="91"/>
    </row>
    <row r="891" spans="2:64">
      <c r="B891" s="91" t="str">
        <f t="shared" si="97"/>
        <v/>
      </c>
      <c r="D891" s="91" t="str">
        <f t="shared" si="98"/>
        <v/>
      </c>
      <c r="F891" s="91" t="str">
        <f t="shared" si="99"/>
        <v/>
      </c>
      <c r="H891" s="91" t="str">
        <f t="shared" si="100"/>
        <v/>
      </c>
      <c r="I891" s="92"/>
      <c r="J891" s="114" t="str">
        <f t="shared" si="103"/>
        <v/>
      </c>
      <c r="BE891" s="95" t="str">
        <f>IFERROR(VLOOKUP(ROWS(BE$2:$BE891),$BG$2:$BI$1001,3,0),"")</f>
        <v/>
      </c>
      <c r="BF891" s="95" t="str">
        <f>IFERROR(VLOOKUP(ROWS(BF$2:$BF891),$BG$2:$BI$1001,2,0),"")</f>
        <v/>
      </c>
      <c r="BG891" s="95">
        <f>IF(ISNUMBER(SEARCH("نعم",BJ891)),MAX($BG$1:BG890)+1,0)</f>
        <v>0</v>
      </c>
      <c r="BH891" s="95" t="str">
        <f t="shared" si="101"/>
        <v/>
      </c>
      <c r="BI891" s="95" t="str">
        <f t="shared" si="102"/>
        <v/>
      </c>
      <c r="BJ891" s="95" t="str">
        <f>IF(COUNTIF( BH$2:BH891, BH891 )=1,"نعم","كلا")</f>
        <v>كلا</v>
      </c>
      <c r="BL891" s="91"/>
    </row>
    <row r="892" spans="2:64">
      <c r="B892" s="91" t="str">
        <f t="shared" si="97"/>
        <v/>
      </c>
      <c r="D892" s="91" t="str">
        <f t="shared" si="98"/>
        <v/>
      </c>
      <c r="F892" s="91" t="str">
        <f t="shared" si="99"/>
        <v/>
      </c>
      <c r="H892" s="91" t="str">
        <f t="shared" si="100"/>
        <v/>
      </c>
      <c r="I892" s="92"/>
      <c r="J892" s="114" t="str">
        <f t="shared" si="103"/>
        <v/>
      </c>
      <c r="BE892" s="95" t="str">
        <f>IFERROR(VLOOKUP(ROWS(BE$2:$BE892),$BG$2:$BI$1001,3,0),"")</f>
        <v/>
      </c>
      <c r="BF892" s="95" t="str">
        <f>IFERROR(VLOOKUP(ROWS(BF$2:$BF892),$BG$2:$BI$1001,2,0),"")</f>
        <v/>
      </c>
      <c r="BG892" s="95">
        <f>IF(ISNUMBER(SEARCH("نعم",BJ892)),MAX($BG$1:BG891)+1,0)</f>
        <v>0</v>
      </c>
      <c r="BH892" s="95" t="str">
        <f t="shared" si="101"/>
        <v/>
      </c>
      <c r="BI892" s="95" t="str">
        <f t="shared" si="102"/>
        <v/>
      </c>
      <c r="BJ892" s="95" t="str">
        <f>IF(COUNTIF( BH$2:BH892, BH892 )=1,"نعم","كلا")</f>
        <v>كلا</v>
      </c>
      <c r="BL892" s="91"/>
    </row>
    <row r="893" spans="2:64">
      <c r="B893" s="91" t="str">
        <f t="shared" si="97"/>
        <v/>
      </c>
      <c r="D893" s="91" t="str">
        <f t="shared" si="98"/>
        <v/>
      </c>
      <c r="F893" s="91" t="str">
        <f t="shared" si="99"/>
        <v/>
      </c>
      <c r="H893" s="91" t="str">
        <f t="shared" si="100"/>
        <v/>
      </c>
      <c r="I893" s="92"/>
      <c r="J893" s="114" t="str">
        <f t="shared" si="103"/>
        <v/>
      </c>
      <c r="BE893" s="95" t="str">
        <f>IFERROR(VLOOKUP(ROWS(BE$2:$BE893),$BG$2:$BI$1001,3,0),"")</f>
        <v/>
      </c>
      <c r="BF893" s="95" t="str">
        <f>IFERROR(VLOOKUP(ROWS(BF$2:$BF893),$BG$2:$BI$1001,2,0),"")</f>
        <v/>
      </c>
      <c r="BG893" s="95">
        <f>IF(ISNUMBER(SEARCH("نعم",BJ893)),MAX($BG$1:BG892)+1,0)</f>
        <v>0</v>
      </c>
      <c r="BH893" s="95" t="str">
        <f t="shared" si="101"/>
        <v/>
      </c>
      <c r="BI893" s="95" t="str">
        <f t="shared" si="102"/>
        <v/>
      </c>
      <c r="BJ893" s="95" t="str">
        <f>IF(COUNTIF( BH$2:BH893, BH893 )=1,"نعم","كلا")</f>
        <v>كلا</v>
      </c>
      <c r="BL893" s="91"/>
    </row>
    <row r="894" spans="2:64">
      <c r="B894" s="91" t="str">
        <f t="shared" si="97"/>
        <v/>
      </c>
      <c r="D894" s="91" t="str">
        <f t="shared" si="98"/>
        <v/>
      </c>
      <c r="F894" s="91" t="str">
        <f t="shared" si="99"/>
        <v/>
      </c>
      <c r="H894" s="91" t="str">
        <f t="shared" si="100"/>
        <v/>
      </c>
      <c r="I894" s="92"/>
      <c r="J894" s="114" t="str">
        <f t="shared" si="103"/>
        <v/>
      </c>
      <c r="BE894" s="95" t="str">
        <f>IFERROR(VLOOKUP(ROWS(BE$2:$BE894),$BG$2:$BI$1001,3,0),"")</f>
        <v/>
      </c>
      <c r="BF894" s="95" t="str">
        <f>IFERROR(VLOOKUP(ROWS(BF$2:$BF894),$BG$2:$BI$1001,2,0),"")</f>
        <v/>
      </c>
      <c r="BG894" s="95">
        <f>IF(ISNUMBER(SEARCH("نعم",BJ894)),MAX($BG$1:BG893)+1,0)</f>
        <v>0</v>
      </c>
      <c r="BH894" s="95" t="str">
        <f t="shared" si="101"/>
        <v/>
      </c>
      <c r="BI894" s="95" t="str">
        <f t="shared" si="102"/>
        <v/>
      </c>
      <c r="BJ894" s="95" t="str">
        <f>IF(COUNTIF( BH$2:BH894, BH894 )=1,"نعم","كلا")</f>
        <v>كلا</v>
      </c>
      <c r="BL894" s="91"/>
    </row>
    <row r="895" spans="2:64">
      <c r="B895" s="91" t="str">
        <f t="shared" si="97"/>
        <v/>
      </c>
      <c r="D895" s="91" t="str">
        <f t="shared" si="98"/>
        <v/>
      </c>
      <c r="F895" s="91" t="str">
        <f t="shared" si="99"/>
        <v/>
      </c>
      <c r="H895" s="91" t="str">
        <f t="shared" si="100"/>
        <v/>
      </c>
      <c r="I895" s="92"/>
      <c r="J895" s="114" t="str">
        <f t="shared" si="103"/>
        <v/>
      </c>
      <c r="BE895" s="95" t="str">
        <f>IFERROR(VLOOKUP(ROWS(BE$2:$BE895),$BG$2:$BI$1001,3,0),"")</f>
        <v/>
      </c>
      <c r="BF895" s="95" t="str">
        <f>IFERROR(VLOOKUP(ROWS(BF$2:$BF895),$BG$2:$BI$1001,2,0),"")</f>
        <v/>
      </c>
      <c r="BG895" s="95">
        <f>IF(ISNUMBER(SEARCH("نعم",BJ895)),MAX($BG$1:BG894)+1,0)</f>
        <v>0</v>
      </c>
      <c r="BH895" s="95" t="str">
        <f t="shared" si="101"/>
        <v/>
      </c>
      <c r="BI895" s="95" t="str">
        <f t="shared" si="102"/>
        <v/>
      </c>
      <c r="BJ895" s="95" t="str">
        <f>IF(COUNTIF( BH$2:BH895, BH895 )=1,"نعم","كلا")</f>
        <v>كلا</v>
      </c>
      <c r="BL895" s="91"/>
    </row>
    <row r="896" spans="2:64">
      <c r="B896" s="91" t="str">
        <f t="shared" si="97"/>
        <v/>
      </c>
      <c r="D896" s="91" t="str">
        <f t="shared" si="98"/>
        <v/>
      </c>
      <c r="F896" s="91" t="str">
        <f t="shared" si="99"/>
        <v/>
      </c>
      <c r="H896" s="91" t="str">
        <f t="shared" si="100"/>
        <v/>
      </c>
      <c r="I896" s="92"/>
      <c r="J896" s="114" t="str">
        <f t="shared" si="103"/>
        <v/>
      </c>
      <c r="BE896" s="95" t="str">
        <f>IFERROR(VLOOKUP(ROWS(BE$2:$BE896),$BG$2:$BI$1001,3,0),"")</f>
        <v/>
      </c>
      <c r="BF896" s="95" t="str">
        <f>IFERROR(VLOOKUP(ROWS(BF$2:$BF896),$BG$2:$BI$1001,2,0),"")</f>
        <v/>
      </c>
      <c r="BG896" s="95">
        <f>IF(ISNUMBER(SEARCH("نعم",BJ896)),MAX($BG$1:BG895)+1,0)</f>
        <v>0</v>
      </c>
      <c r="BH896" s="95" t="str">
        <f t="shared" si="101"/>
        <v/>
      </c>
      <c r="BI896" s="95" t="str">
        <f t="shared" si="102"/>
        <v/>
      </c>
      <c r="BJ896" s="95" t="str">
        <f>IF(COUNTIF( BH$2:BH896, BH896 )=1,"نعم","كلا")</f>
        <v>كلا</v>
      </c>
      <c r="BL896" s="91"/>
    </row>
    <row r="897" spans="2:64">
      <c r="B897" s="91" t="str">
        <f t="shared" si="97"/>
        <v/>
      </c>
      <c r="D897" s="91" t="str">
        <f t="shared" si="98"/>
        <v/>
      </c>
      <c r="F897" s="91" t="str">
        <f t="shared" si="99"/>
        <v/>
      </c>
      <c r="H897" s="91" t="str">
        <f t="shared" si="100"/>
        <v/>
      </c>
      <c r="I897" s="92"/>
      <c r="J897" s="114" t="str">
        <f t="shared" si="103"/>
        <v/>
      </c>
      <c r="BE897" s="95" t="str">
        <f>IFERROR(VLOOKUP(ROWS(BE$2:$BE897),$BG$2:$BI$1001,3,0),"")</f>
        <v/>
      </c>
      <c r="BF897" s="95" t="str">
        <f>IFERROR(VLOOKUP(ROWS(BF$2:$BF897),$BG$2:$BI$1001,2,0),"")</f>
        <v/>
      </c>
      <c r="BG897" s="95">
        <f>IF(ISNUMBER(SEARCH("نعم",BJ897)),MAX($BG$1:BG896)+1,0)</f>
        <v>0</v>
      </c>
      <c r="BH897" s="95" t="str">
        <f t="shared" si="101"/>
        <v/>
      </c>
      <c r="BI897" s="95" t="str">
        <f t="shared" si="102"/>
        <v/>
      </c>
      <c r="BJ897" s="95" t="str">
        <f>IF(COUNTIF( BH$2:BH897, BH897 )=1,"نعم","كلا")</f>
        <v>كلا</v>
      </c>
      <c r="BL897" s="91"/>
    </row>
    <row r="898" spans="2:64">
      <c r="B898" s="91" t="str">
        <f t="shared" ref="B898:B961" si="104">IFERROR(VLOOKUP(A898,PROF_NAMES_CODE,2,FALSE),"")</f>
        <v/>
      </c>
      <c r="D898" s="91" t="str">
        <f t="shared" ref="D898:D961" si="105">IFERROR(VLOOKUP(C898,PARAM_CLASSES,2,FALSE),"")</f>
        <v/>
      </c>
      <c r="F898" s="91" t="str">
        <f t="shared" ref="F898:F961" si="106">IFERROR(VLOOKUP(E898,PARAM_MATIERE,2,FALSE),"")</f>
        <v/>
      </c>
      <c r="H898" s="91" t="str">
        <f t="shared" ref="H898:H961" si="107">IFERROR(VLOOKUP(G898,PARAM_LANGUE,2,FALSE),"")</f>
        <v/>
      </c>
      <c r="I898" s="92"/>
      <c r="J898" s="114" t="str">
        <f t="shared" si="103"/>
        <v/>
      </c>
      <c r="BE898" s="95" t="str">
        <f>IFERROR(VLOOKUP(ROWS(BE$2:$BE898),$BG$2:$BI$1001,3,0),"")</f>
        <v/>
      </c>
      <c r="BF898" s="95" t="str">
        <f>IFERROR(VLOOKUP(ROWS(BF$2:$BF898),$BG$2:$BI$1001,2,0),"")</f>
        <v/>
      </c>
      <c r="BG898" s="95">
        <f>IF(ISNUMBER(SEARCH("نعم",BJ898)),MAX($BG$1:BG897)+1,0)</f>
        <v>0</v>
      </c>
      <c r="BH898" s="95" t="str">
        <f t="shared" si="101"/>
        <v/>
      </c>
      <c r="BI898" s="95" t="str">
        <f t="shared" si="102"/>
        <v/>
      </c>
      <c r="BJ898" s="95" t="str">
        <f>IF(COUNTIF( BH$2:BH898, BH898 )=1,"نعم","كلا")</f>
        <v>كلا</v>
      </c>
      <c r="BL898" s="91"/>
    </row>
    <row r="899" spans="2:64">
      <c r="B899" s="91" t="str">
        <f t="shared" si="104"/>
        <v/>
      </c>
      <c r="D899" s="91" t="str">
        <f t="shared" si="105"/>
        <v/>
      </c>
      <c r="F899" s="91" t="str">
        <f t="shared" si="106"/>
        <v/>
      </c>
      <c r="H899" s="91" t="str">
        <f t="shared" si="107"/>
        <v/>
      </c>
      <c r="I899" s="92"/>
      <c r="J899" s="114" t="str">
        <f t="shared" si="103"/>
        <v/>
      </c>
      <c r="BE899" s="95" t="str">
        <f>IFERROR(VLOOKUP(ROWS(BE$2:$BE899),$BG$2:$BI$1001,3,0),"")</f>
        <v/>
      </c>
      <c r="BF899" s="95" t="str">
        <f>IFERROR(VLOOKUP(ROWS(BF$2:$BF899),$BG$2:$BI$1001,2,0),"")</f>
        <v/>
      </c>
      <c r="BG899" s="95">
        <f>IF(ISNUMBER(SEARCH("نعم",BJ899)),MAX($BG$1:BG898)+1,0)</f>
        <v>0</v>
      </c>
      <c r="BH899" s="95" t="str">
        <f t="shared" ref="BH899:BH962" si="108">IF(C899=0,"",C899)</f>
        <v/>
      </c>
      <c r="BI899" s="95" t="str">
        <f t="shared" ref="BI899:BI962" si="109">D899</f>
        <v/>
      </c>
      <c r="BJ899" s="95" t="str">
        <f>IF(COUNTIF( BH$2:BH899, BH899 )=1,"نعم","كلا")</f>
        <v>كلا</v>
      </c>
      <c r="BL899" s="91"/>
    </row>
    <row r="900" spans="2:64">
      <c r="B900" s="91" t="str">
        <f t="shared" si="104"/>
        <v/>
      </c>
      <c r="D900" s="91" t="str">
        <f t="shared" si="105"/>
        <v/>
      </c>
      <c r="F900" s="91" t="str">
        <f t="shared" si="106"/>
        <v/>
      </c>
      <c r="H900" s="91" t="str">
        <f t="shared" si="107"/>
        <v/>
      </c>
      <c r="I900" s="92"/>
      <c r="J900" s="114" t="str">
        <f t="shared" si="103"/>
        <v/>
      </c>
      <c r="BE900" s="95" t="str">
        <f>IFERROR(VLOOKUP(ROWS(BE$2:$BE900),$BG$2:$BI$1001,3,0),"")</f>
        <v/>
      </c>
      <c r="BF900" s="95" t="str">
        <f>IFERROR(VLOOKUP(ROWS(BF$2:$BF900),$BG$2:$BI$1001,2,0),"")</f>
        <v/>
      </c>
      <c r="BG900" s="95">
        <f>IF(ISNUMBER(SEARCH("نعم",BJ900)),MAX($BG$1:BG899)+1,0)</f>
        <v>0</v>
      </c>
      <c r="BH900" s="95" t="str">
        <f t="shared" si="108"/>
        <v/>
      </c>
      <c r="BI900" s="95" t="str">
        <f t="shared" si="109"/>
        <v/>
      </c>
      <c r="BJ900" s="95" t="str">
        <f>IF(COUNTIF( BH$2:BH900, BH900 )=1,"نعم","كلا")</f>
        <v>كلا</v>
      </c>
      <c r="BL900" s="91"/>
    </row>
    <row r="901" spans="2:64">
      <c r="B901" s="91" t="str">
        <f t="shared" si="104"/>
        <v/>
      </c>
      <c r="D901" s="91" t="str">
        <f t="shared" si="105"/>
        <v/>
      </c>
      <c r="F901" s="91" t="str">
        <f t="shared" si="106"/>
        <v/>
      </c>
      <c r="H901" s="91" t="str">
        <f t="shared" si="107"/>
        <v/>
      </c>
      <c r="I901" s="92"/>
      <c r="J901" s="114" t="str">
        <f t="shared" si="103"/>
        <v/>
      </c>
      <c r="BE901" s="95" t="str">
        <f>IFERROR(VLOOKUP(ROWS(BE$2:$BE901),$BG$2:$BI$1001,3,0),"")</f>
        <v/>
      </c>
      <c r="BF901" s="95" t="str">
        <f>IFERROR(VLOOKUP(ROWS(BF$2:$BF901),$BG$2:$BI$1001,2,0),"")</f>
        <v/>
      </c>
      <c r="BG901" s="95">
        <f>IF(ISNUMBER(SEARCH("نعم",BJ901)),MAX($BG$1:BG900)+1,0)</f>
        <v>0</v>
      </c>
      <c r="BH901" s="95" t="str">
        <f t="shared" si="108"/>
        <v/>
      </c>
      <c r="BI901" s="95" t="str">
        <f t="shared" si="109"/>
        <v/>
      </c>
      <c r="BJ901" s="95" t="str">
        <f>IF(COUNTIF( BH$2:BH901, BH901 )=1,"نعم","كلا")</f>
        <v>كلا</v>
      </c>
      <c r="BL901" s="91"/>
    </row>
    <row r="902" spans="2:64">
      <c r="B902" s="91" t="str">
        <f t="shared" si="104"/>
        <v/>
      </c>
      <c r="D902" s="91" t="str">
        <f t="shared" si="105"/>
        <v/>
      </c>
      <c r="F902" s="91" t="str">
        <f t="shared" si="106"/>
        <v/>
      </c>
      <c r="H902" s="91" t="str">
        <f t="shared" si="107"/>
        <v/>
      </c>
      <c r="I902" s="92"/>
      <c r="J902" s="114" t="str">
        <f t="shared" si="103"/>
        <v/>
      </c>
      <c r="BE902" s="95" t="str">
        <f>IFERROR(VLOOKUP(ROWS(BE$2:$BE902),$BG$2:$BI$1001,3,0),"")</f>
        <v/>
      </c>
      <c r="BF902" s="95" t="str">
        <f>IFERROR(VLOOKUP(ROWS(BF$2:$BF902),$BG$2:$BI$1001,2,0),"")</f>
        <v/>
      </c>
      <c r="BG902" s="95">
        <f>IF(ISNUMBER(SEARCH("نعم",BJ902)),MAX($BG$1:BG901)+1,0)</f>
        <v>0</v>
      </c>
      <c r="BH902" s="95" t="str">
        <f t="shared" si="108"/>
        <v/>
      </c>
      <c r="BI902" s="95" t="str">
        <f t="shared" si="109"/>
        <v/>
      </c>
      <c r="BJ902" s="95" t="str">
        <f>IF(COUNTIF( BH$2:BH902, BH902 )=1,"نعم","كلا")</f>
        <v>كلا</v>
      </c>
      <c r="BL902" s="91"/>
    </row>
    <row r="903" spans="2:64">
      <c r="B903" s="91" t="str">
        <f t="shared" si="104"/>
        <v/>
      </c>
      <c r="D903" s="91" t="str">
        <f t="shared" si="105"/>
        <v/>
      </c>
      <c r="F903" s="91" t="str">
        <f t="shared" si="106"/>
        <v/>
      </c>
      <c r="H903" s="91" t="str">
        <f t="shared" si="107"/>
        <v/>
      </c>
      <c r="I903" s="92"/>
      <c r="J903" s="114" t="str">
        <f t="shared" si="103"/>
        <v/>
      </c>
      <c r="BE903" s="95" t="str">
        <f>IFERROR(VLOOKUP(ROWS(BE$2:$BE903),$BG$2:$BI$1001,3,0),"")</f>
        <v/>
      </c>
      <c r="BF903" s="95" t="str">
        <f>IFERROR(VLOOKUP(ROWS(BF$2:$BF903),$BG$2:$BI$1001,2,0),"")</f>
        <v/>
      </c>
      <c r="BG903" s="95">
        <f>IF(ISNUMBER(SEARCH("نعم",BJ903)),MAX($BG$1:BG902)+1,0)</f>
        <v>0</v>
      </c>
      <c r="BH903" s="95" t="str">
        <f t="shared" si="108"/>
        <v/>
      </c>
      <c r="BI903" s="95" t="str">
        <f t="shared" si="109"/>
        <v/>
      </c>
      <c r="BJ903" s="95" t="str">
        <f>IF(COUNTIF( BH$2:BH903, BH903 )=1,"نعم","كلا")</f>
        <v>كلا</v>
      </c>
      <c r="BL903" s="91"/>
    </row>
    <row r="904" spans="2:64">
      <c r="B904" s="91" t="str">
        <f t="shared" si="104"/>
        <v/>
      </c>
      <c r="D904" s="91" t="str">
        <f t="shared" si="105"/>
        <v/>
      </c>
      <c r="F904" s="91" t="str">
        <f t="shared" si="106"/>
        <v/>
      </c>
      <c r="H904" s="91" t="str">
        <f t="shared" si="107"/>
        <v/>
      </c>
      <c r="I904" s="92"/>
      <c r="J904" s="114" t="str">
        <f t="shared" si="103"/>
        <v/>
      </c>
      <c r="BE904" s="95" t="str">
        <f>IFERROR(VLOOKUP(ROWS(BE$2:$BE904),$BG$2:$BI$1001,3,0),"")</f>
        <v/>
      </c>
      <c r="BF904" s="95" t="str">
        <f>IFERROR(VLOOKUP(ROWS(BF$2:$BF904),$BG$2:$BI$1001,2,0),"")</f>
        <v/>
      </c>
      <c r="BG904" s="95">
        <f>IF(ISNUMBER(SEARCH("نعم",BJ904)),MAX($BG$1:BG903)+1,0)</f>
        <v>0</v>
      </c>
      <c r="BH904" s="95" t="str">
        <f t="shared" si="108"/>
        <v/>
      </c>
      <c r="BI904" s="95" t="str">
        <f t="shared" si="109"/>
        <v/>
      </c>
      <c r="BJ904" s="95" t="str">
        <f>IF(COUNTIF( BH$2:BH904, BH904 )=1,"نعم","كلا")</f>
        <v>كلا</v>
      </c>
      <c r="BL904" s="91"/>
    </row>
    <row r="905" spans="2:64">
      <c r="B905" s="91" t="str">
        <f t="shared" si="104"/>
        <v/>
      </c>
      <c r="D905" s="91" t="str">
        <f t="shared" si="105"/>
        <v/>
      </c>
      <c r="F905" s="91" t="str">
        <f t="shared" si="106"/>
        <v/>
      </c>
      <c r="H905" s="91" t="str">
        <f t="shared" si="107"/>
        <v/>
      </c>
      <c r="I905" s="92"/>
      <c r="J905" s="114" t="str">
        <f t="shared" si="103"/>
        <v/>
      </c>
      <c r="BE905" s="95" t="str">
        <f>IFERROR(VLOOKUP(ROWS(BE$2:$BE905),$BG$2:$BI$1001,3,0),"")</f>
        <v/>
      </c>
      <c r="BF905" s="95" t="str">
        <f>IFERROR(VLOOKUP(ROWS(BF$2:$BF905),$BG$2:$BI$1001,2,0),"")</f>
        <v/>
      </c>
      <c r="BG905" s="95">
        <f>IF(ISNUMBER(SEARCH("نعم",BJ905)),MAX($BG$1:BG904)+1,0)</f>
        <v>0</v>
      </c>
      <c r="BH905" s="95" t="str">
        <f t="shared" si="108"/>
        <v/>
      </c>
      <c r="BI905" s="95" t="str">
        <f t="shared" si="109"/>
        <v/>
      </c>
      <c r="BJ905" s="95" t="str">
        <f>IF(COUNTIF( BH$2:BH905, BH905 )=1,"نعم","كلا")</f>
        <v>كلا</v>
      </c>
      <c r="BL905" s="91"/>
    </row>
    <row r="906" spans="2:64">
      <c r="B906" s="91" t="str">
        <f t="shared" si="104"/>
        <v/>
      </c>
      <c r="D906" s="91" t="str">
        <f t="shared" si="105"/>
        <v/>
      </c>
      <c r="F906" s="91" t="str">
        <f t="shared" si="106"/>
        <v/>
      </c>
      <c r="H906" s="91" t="str">
        <f t="shared" si="107"/>
        <v/>
      </c>
      <c r="I906" s="92"/>
      <c r="J906" s="114" t="str">
        <f t="shared" si="103"/>
        <v/>
      </c>
      <c r="BE906" s="95" t="str">
        <f>IFERROR(VLOOKUP(ROWS(BE$2:$BE906),$BG$2:$BI$1001,3,0),"")</f>
        <v/>
      </c>
      <c r="BF906" s="95" t="str">
        <f>IFERROR(VLOOKUP(ROWS(BF$2:$BF906),$BG$2:$BI$1001,2,0),"")</f>
        <v/>
      </c>
      <c r="BG906" s="95">
        <f>IF(ISNUMBER(SEARCH("نعم",BJ906)),MAX($BG$1:BG905)+1,0)</f>
        <v>0</v>
      </c>
      <c r="BH906" s="95" t="str">
        <f t="shared" si="108"/>
        <v/>
      </c>
      <c r="BI906" s="95" t="str">
        <f t="shared" si="109"/>
        <v/>
      </c>
      <c r="BJ906" s="95" t="str">
        <f>IF(COUNTIF( BH$2:BH906, BH906 )=1,"نعم","كلا")</f>
        <v>كلا</v>
      </c>
      <c r="BL906" s="91"/>
    </row>
    <row r="907" spans="2:64">
      <c r="B907" s="91" t="str">
        <f t="shared" si="104"/>
        <v/>
      </c>
      <c r="D907" s="91" t="str">
        <f t="shared" si="105"/>
        <v/>
      </c>
      <c r="F907" s="91" t="str">
        <f t="shared" si="106"/>
        <v/>
      </c>
      <c r="H907" s="91" t="str">
        <f t="shared" si="107"/>
        <v/>
      </c>
      <c r="I907" s="92"/>
      <c r="J907" s="114" t="str">
        <f t="shared" si="103"/>
        <v/>
      </c>
      <c r="BE907" s="95" t="str">
        <f>IFERROR(VLOOKUP(ROWS(BE$2:$BE907),$BG$2:$BI$1001,3,0),"")</f>
        <v/>
      </c>
      <c r="BF907" s="95" t="str">
        <f>IFERROR(VLOOKUP(ROWS(BF$2:$BF907),$BG$2:$BI$1001,2,0),"")</f>
        <v/>
      </c>
      <c r="BG907" s="95">
        <f>IF(ISNUMBER(SEARCH("نعم",BJ907)),MAX($BG$1:BG906)+1,0)</f>
        <v>0</v>
      </c>
      <c r="BH907" s="95" t="str">
        <f t="shared" si="108"/>
        <v/>
      </c>
      <c r="BI907" s="95" t="str">
        <f t="shared" si="109"/>
        <v/>
      </c>
      <c r="BJ907" s="95" t="str">
        <f>IF(COUNTIF( BH$2:BH907, BH907 )=1,"نعم","كلا")</f>
        <v>كلا</v>
      </c>
      <c r="BL907" s="91"/>
    </row>
    <row r="908" spans="2:64">
      <c r="B908" s="91" t="str">
        <f t="shared" si="104"/>
        <v/>
      </c>
      <c r="D908" s="91" t="str">
        <f t="shared" si="105"/>
        <v/>
      </c>
      <c r="F908" s="91" t="str">
        <f t="shared" si="106"/>
        <v/>
      </c>
      <c r="H908" s="91" t="str">
        <f t="shared" si="107"/>
        <v/>
      </c>
      <c r="I908" s="92"/>
      <c r="J908" s="114" t="str">
        <f t="shared" si="103"/>
        <v/>
      </c>
      <c r="BE908" s="95" t="str">
        <f>IFERROR(VLOOKUP(ROWS(BE$2:$BE908),$BG$2:$BI$1001,3,0),"")</f>
        <v/>
      </c>
      <c r="BF908" s="95" t="str">
        <f>IFERROR(VLOOKUP(ROWS(BF$2:$BF908),$BG$2:$BI$1001,2,0),"")</f>
        <v/>
      </c>
      <c r="BG908" s="95">
        <f>IF(ISNUMBER(SEARCH("نعم",BJ908)),MAX($BG$1:BG907)+1,0)</f>
        <v>0</v>
      </c>
      <c r="BH908" s="95" t="str">
        <f t="shared" si="108"/>
        <v/>
      </c>
      <c r="BI908" s="95" t="str">
        <f t="shared" si="109"/>
        <v/>
      </c>
      <c r="BJ908" s="95" t="str">
        <f>IF(COUNTIF( BH$2:BH908, BH908 )=1,"نعم","كلا")</f>
        <v>كلا</v>
      </c>
      <c r="BL908" s="91"/>
    </row>
    <row r="909" spans="2:64">
      <c r="B909" s="91" t="str">
        <f t="shared" si="104"/>
        <v/>
      </c>
      <c r="D909" s="91" t="str">
        <f t="shared" si="105"/>
        <v/>
      </c>
      <c r="F909" s="91" t="str">
        <f t="shared" si="106"/>
        <v/>
      </c>
      <c r="H909" s="91" t="str">
        <f t="shared" si="107"/>
        <v/>
      </c>
      <c r="I909" s="92"/>
      <c r="J909" s="114" t="str">
        <f t="shared" si="103"/>
        <v/>
      </c>
      <c r="BE909" s="95" t="str">
        <f>IFERROR(VLOOKUP(ROWS(BE$2:$BE909),$BG$2:$BI$1001,3,0),"")</f>
        <v/>
      </c>
      <c r="BF909" s="95" t="str">
        <f>IFERROR(VLOOKUP(ROWS(BF$2:$BF909),$BG$2:$BI$1001,2,0),"")</f>
        <v/>
      </c>
      <c r="BG909" s="95">
        <f>IF(ISNUMBER(SEARCH("نعم",BJ909)),MAX($BG$1:BG908)+1,0)</f>
        <v>0</v>
      </c>
      <c r="BH909" s="95" t="str">
        <f t="shared" si="108"/>
        <v/>
      </c>
      <c r="BI909" s="95" t="str">
        <f t="shared" si="109"/>
        <v/>
      </c>
      <c r="BJ909" s="95" t="str">
        <f>IF(COUNTIF( BH$2:BH909, BH909 )=1,"نعم","كلا")</f>
        <v>كلا</v>
      </c>
      <c r="BL909" s="91"/>
    </row>
    <row r="910" spans="2:64">
      <c r="B910" s="91" t="str">
        <f t="shared" si="104"/>
        <v/>
      </c>
      <c r="D910" s="91" t="str">
        <f t="shared" si="105"/>
        <v/>
      </c>
      <c r="F910" s="91" t="str">
        <f t="shared" si="106"/>
        <v/>
      </c>
      <c r="H910" s="91" t="str">
        <f t="shared" si="107"/>
        <v/>
      </c>
      <c r="I910" s="92"/>
      <c r="J910" s="114" t="str">
        <f t="shared" si="103"/>
        <v/>
      </c>
      <c r="BE910" s="95" t="str">
        <f>IFERROR(VLOOKUP(ROWS(BE$2:$BE910),$BG$2:$BI$1001,3,0),"")</f>
        <v/>
      </c>
      <c r="BF910" s="95" t="str">
        <f>IFERROR(VLOOKUP(ROWS(BF$2:$BF910),$BG$2:$BI$1001,2,0),"")</f>
        <v/>
      </c>
      <c r="BG910" s="95">
        <f>IF(ISNUMBER(SEARCH("نعم",BJ910)),MAX($BG$1:BG909)+1,0)</f>
        <v>0</v>
      </c>
      <c r="BH910" s="95" t="str">
        <f t="shared" si="108"/>
        <v/>
      </c>
      <c r="BI910" s="95" t="str">
        <f t="shared" si="109"/>
        <v/>
      </c>
      <c r="BJ910" s="95" t="str">
        <f>IF(COUNTIF( BH$2:BH910, BH910 )=1,"نعم","كلا")</f>
        <v>كلا</v>
      </c>
      <c r="BL910" s="91"/>
    </row>
    <row r="911" spans="2:64">
      <c r="B911" s="91" t="str">
        <f t="shared" si="104"/>
        <v/>
      </c>
      <c r="D911" s="91" t="str">
        <f t="shared" si="105"/>
        <v/>
      </c>
      <c r="F911" s="91" t="str">
        <f t="shared" si="106"/>
        <v/>
      </c>
      <c r="H911" s="91" t="str">
        <f t="shared" si="107"/>
        <v/>
      </c>
      <c r="I911" s="92"/>
      <c r="J911" s="114" t="str">
        <f t="shared" si="103"/>
        <v/>
      </c>
      <c r="BE911" s="95" t="str">
        <f>IFERROR(VLOOKUP(ROWS(BE$2:$BE911),$BG$2:$BI$1001,3,0),"")</f>
        <v/>
      </c>
      <c r="BF911" s="95" t="str">
        <f>IFERROR(VLOOKUP(ROWS(BF$2:$BF911),$BG$2:$BI$1001,2,0),"")</f>
        <v/>
      </c>
      <c r="BG911" s="95">
        <f>IF(ISNUMBER(SEARCH("نعم",BJ911)),MAX($BG$1:BG910)+1,0)</f>
        <v>0</v>
      </c>
      <c r="BH911" s="95" t="str">
        <f t="shared" si="108"/>
        <v/>
      </c>
      <c r="BI911" s="95" t="str">
        <f t="shared" si="109"/>
        <v/>
      </c>
      <c r="BJ911" s="95" t="str">
        <f>IF(COUNTIF( BH$2:BH911, BH911 )=1,"نعم","كلا")</f>
        <v>كلا</v>
      </c>
      <c r="BL911" s="91"/>
    </row>
    <row r="912" spans="2:64">
      <c r="B912" s="91" t="str">
        <f t="shared" si="104"/>
        <v/>
      </c>
      <c r="D912" s="91" t="str">
        <f t="shared" si="105"/>
        <v/>
      </c>
      <c r="F912" s="91" t="str">
        <f t="shared" si="106"/>
        <v/>
      </c>
      <c r="H912" s="91" t="str">
        <f t="shared" si="107"/>
        <v/>
      </c>
      <c r="I912" s="92"/>
      <c r="J912" s="114" t="str">
        <f t="shared" si="103"/>
        <v/>
      </c>
      <c r="BE912" s="95" t="str">
        <f>IFERROR(VLOOKUP(ROWS(BE$2:$BE912),$BG$2:$BI$1001,3,0),"")</f>
        <v/>
      </c>
      <c r="BF912" s="95" t="str">
        <f>IFERROR(VLOOKUP(ROWS(BF$2:$BF912),$BG$2:$BI$1001,2,0),"")</f>
        <v/>
      </c>
      <c r="BG912" s="95">
        <f>IF(ISNUMBER(SEARCH("نعم",BJ912)),MAX($BG$1:BG911)+1,0)</f>
        <v>0</v>
      </c>
      <c r="BH912" s="95" t="str">
        <f t="shared" si="108"/>
        <v/>
      </c>
      <c r="BI912" s="95" t="str">
        <f t="shared" si="109"/>
        <v/>
      </c>
      <c r="BJ912" s="95" t="str">
        <f>IF(COUNTIF( BH$2:BH912, BH912 )=1,"نعم","كلا")</f>
        <v>كلا</v>
      </c>
      <c r="BL912" s="91"/>
    </row>
    <row r="913" spans="2:64">
      <c r="B913" s="91" t="str">
        <f t="shared" si="104"/>
        <v/>
      </c>
      <c r="D913" s="91" t="str">
        <f t="shared" si="105"/>
        <v/>
      </c>
      <c r="F913" s="91" t="str">
        <f t="shared" si="106"/>
        <v/>
      </c>
      <c r="H913" s="91" t="str">
        <f t="shared" si="107"/>
        <v/>
      </c>
      <c r="I913" s="92"/>
      <c r="J913" s="114" t="str">
        <f t="shared" si="103"/>
        <v/>
      </c>
      <c r="BE913" s="95" t="str">
        <f>IFERROR(VLOOKUP(ROWS(BE$2:$BE913),$BG$2:$BI$1001,3,0),"")</f>
        <v/>
      </c>
      <c r="BF913" s="95" t="str">
        <f>IFERROR(VLOOKUP(ROWS(BF$2:$BF913),$BG$2:$BI$1001,2,0),"")</f>
        <v/>
      </c>
      <c r="BG913" s="95">
        <f>IF(ISNUMBER(SEARCH("نعم",BJ913)),MAX($BG$1:BG912)+1,0)</f>
        <v>0</v>
      </c>
      <c r="BH913" s="95" t="str">
        <f t="shared" si="108"/>
        <v/>
      </c>
      <c r="BI913" s="95" t="str">
        <f t="shared" si="109"/>
        <v/>
      </c>
      <c r="BJ913" s="95" t="str">
        <f>IF(COUNTIF( BH$2:BH913, BH913 )=1,"نعم","كلا")</f>
        <v>كلا</v>
      </c>
      <c r="BL913" s="91"/>
    </row>
    <row r="914" spans="2:64">
      <c r="B914" s="91" t="str">
        <f t="shared" si="104"/>
        <v/>
      </c>
      <c r="D914" s="91" t="str">
        <f t="shared" si="105"/>
        <v/>
      </c>
      <c r="F914" s="91" t="str">
        <f t="shared" si="106"/>
        <v/>
      </c>
      <c r="H914" s="91" t="str">
        <f t="shared" si="107"/>
        <v/>
      </c>
      <c r="I914" s="92"/>
      <c r="J914" s="114" t="str">
        <f t="shared" si="103"/>
        <v/>
      </c>
      <c r="BE914" s="95" t="str">
        <f>IFERROR(VLOOKUP(ROWS(BE$2:$BE914),$BG$2:$BI$1001,3,0),"")</f>
        <v/>
      </c>
      <c r="BF914" s="95" t="str">
        <f>IFERROR(VLOOKUP(ROWS(BF$2:$BF914),$BG$2:$BI$1001,2,0),"")</f>
        <v/>
      </c>
      <c r="BG914" s="95">
        <f>IF(ISNUMBER(SEARCH("نعم",BJ914)),MAX($BG$1:BG913)+1,0)</f>
        <v>0</v>
      </c>
      <c r="BH914" s="95" t="str">
        <f t="shared" si="108"/>
        <v/>
      </c>
      <c r="BI914" s="95" t="str">
        <f t="shared" si="109"/>
        <v/>
      </c>
      <c r="BJ914" s="95" t="str">
        <f>IF(COUNTIF( BH$2:BH914, BH914 )=1,"نعم","كلا")</f>
        <v>كلا</v>
      </c>
      <c r="BL914" s="91"/>
    </row>
    <row r="915" spans="2:64">
      <c r="B915" s="91" t="str">
        <f t="shared" si="104"/>
        <v/>
      </c>
      <c r="D915" s="91" t="str">
        <f t="shared" si="105"/>
        <v/>
      </c>
      <c r="F915" s="91" t="str">
        <f t="shared" si="106"/>
        <v/>
      </c>
      <c r="H915" s="91" t="str">
        <f t="shared" si="107"/>
        <v/>
      </c>
      <c r="I915" s="92"/>
      <c r="J915" s="114" t="str">
        <f t="shared" si="103"/>
        <v/>
      </c>
      <c r="BE915" s="95" t="str">
        <f>IFERROR(VLOOKUP(ROWS(BE$2:$BE915),$BG$2:$BI$1001,3,0),"")</f>
        <v/>
      </c>
      <c r="BF915" s="95" t="str">
        <f>IFERROR(VLOOKUP(ROWS(BF$2:$BF915),$BG$2:$BI$1001,2,0),"")</f>
        <v/>
      </c>
      <c r="BG915" s="95">
        <f>IF(ISNUMBER(SEARCH("نعم",BJ915)),MAX($BG$1:BG914)+1,0)</f>
        <v>0</v>
      </c>
      <c r="BH915" s="95" t="str">
        <f t="shared" si="108"/>
        <v/>
      </c>
      <c r="BI915" s="95" t="str">
        <f t="shared" si="109"/>
        <v/>
      </c>
      <c r="BJ915" s="95" t="str">
        <f>IF(COUNTIF( BH$2:BH915, BH915 )=1,"نعم","كلا")</f>
        <v>كلا</v>
      </c>
      <c r="BL915" s="91"/>
    </row>
    <row r="916" spans="2:64">
      <c r="B916" s="91" t="str">
        <f t="shared" si="104"/>
        <v/>
      </c>
      <c r="D916" s="91" t="str">
        <f t="shared" si="105"/>
        <v/>
      </c>
      <c r="F916" s="91" t="str">
        <f t="shared" si="106"/>
        <v/>
      </c>
      <c r="H916" s="91" t="str">
        <f t="shared" si="107"/>
        <v/>
      </c>
      <c r="I916" s="92"/>
      <c r="J916" s="114" t="str">
        <f t="shared" si="103"/>
        <v/>
      </c>
      <c r="BE916" s="95" t="str">
        <f>IFERROR(VLOOKUP(ROWS(BE$2:$BE916),$BG$2:$BI$1001,3,0),"")</f>
        <v/>
      </c>
      <c r="BF916" s="95" t="str">
        <f>IFERROR(VLOOKUP(ROWS(BF$2:$BF916),$BG$2:$BI$1001,2,0),"")</f>
        <v/>
      </c>
      <c r="BG916" s="95">
        <f>IF(ISNUMBER(SEARCH("نعم",BJ916)),MAX($BG$1:BG915)+1,0)</f>
        <v>0</v>
      </c>
      <c r="BH916" s="95" t="str">
        <f t="shared" si="108"/>
        <v/>
      </c>
      <c r="BI916" s="95" t="str">
        <f t="shared" si="109"/>
        <v/>
      </c>
      <c r="BJ916" s="95" t="str">
        <f>IF(COUNTIF( BH$2:BH916, BH916 )=1,"نعم","كلا")</f>
        <v>كلا</v>
      </c>
      <c r="BL916" s="91"/>
    </row>
    <row r="917" spans="2:64">
      <c r="B917" s="91" t="str">
        <f t="shared" si="104"/>
        <v/>
      </c>
      <c r="D917" s="91" t="str">
        <f t="shared" si="105"/>
        <v/>
      </c>
      <c r="F917" s="91" t="str">
        <f t="shared" si="106"/>
        <v/>
      </c>
      <c r="H917" s="91" t="str">
        <f t="shared" si="107"/>
        <v/>
      </c>
      <c r="I917" s="92"/>
      <c r="J917" s="114" t="str">
        <f t="shared" si="103"/>
        <v/>
      </c>
      <c r="BE917" s="95" t="str">
        <f>IFERROR(VLOOKUP(ROWS(BE$2:$BE917),$BG$2:$BI$1001,3,0),"")</f>
        <v/>
      </c>
      <c r="BF917" s="95" t="str">
        <f>IFERROR(VLOOKUP(ROWS(BF$2:$BF917),$BG$2:$BI$1001,2,0),"")</f>
        <v/>
      </c>
      <c r="BG917" s="95">
        <f>IF(ISNUMBER(SEARCH("نعم",BJ917)),MAX($BG$1:BG916)+1,0)</f>
        <v>0</v>
      </c>
      <c r="BH917" s="95" t="str">
        <f t="shared" si="108"/>
        <v/>
      </c>
      <c r="BI917" s="95" t="str">
        <f t="shared" si="109"/>
        <v/>
      </c>
      <c r="BJ917" s="95" t="str">
        <f>IF(COUNTIF( BH$2:BH917, BH917 )=1,"نعم","كلا")</f>
        <v>كلا</v>
      </c>
      <c r="BL917" s="91"/>
    </row>
    <row r="918" spans="2:64">
      <c r="B918" s="91" t="str">
        <f t="shared" si="104"/>
        <v/>
      </c>
      <c r="D918" s="91" t="str">
        <f t="shared" si="105"/>
        <v/>
      </c>
      <c r="F918" s="91" t="str">
        <f t="shared" si="106"/>
        <v/>
      </c>
      <c r="H918" s="91" t="str">
        <f t="shared" si="107"/>
        <v/>
      </c>
      <c r="I918" s="92"/>
      <c r="J918" s="114" t="str">
        <f t="shared" si="103"/>
        <v/>
      </c>
      <c r="BE918" s="95" t="str">
        <f>IFERROR(VLOOKUP(ROWS(BE$2:$BE918),$BG$2:$BI$1001,3,0),"")</f>
        <v/>
      </c>
      <c r="BF918" s="95" t="str">
        <f>IFERROR(VLOOKUP(ROWS(BF$2:$BF918),$BG$2:$BI$1001,2,0),"")</f>
        <v/>
      </c>
      <c r="BG918" s="95">
        <f>IF(ISNUMBER(SEARCH("نعم",BJ918)),MAX($BG$1:BG917)+1,0)</f>
        <v>0</v>
      </c>
      <c r="BH918" s="95" t="str">
        <f t="shared" si="108"/>
        <v/>
      </c>
      <c r="BI918" s="95" t="str">
        <f t="shared" si="109"/>
        <v/>
      </c>
      <c r="BJ918" s="95" t="str">
        <f>IF(COUNTIF( BH$2:BH918, BH918 )=1,"نعم","كلا")</f>
        <v>كلا</v>
      </c>
      <c r="BL918" s="91"/>
    </row>
    <row r="919" spans="2:64">
      <c r="B919" s="91" t="str">
        <f t="shared" si="104"/>
        <v/>
      </c>
      <c r="D919" s="91" t="str">
        <f t="shared" si="105"/>
        <v/>
      </c>
      <c r="F919" s="91" t="str">
        <f t="shared" si="106"/>
        <v/>
      </c>
      <c r="H919" s="91" t="str">
        <f t="shared" si="107"/>
        <v/>
      </c>
      <c r="I919" s="92"/>
      <c r="J919" s="114" t="str">
        <f t="shared" si="103"/>
        <v/>
      </c>
      <c r="BE919" s="95" t="str">
        <f>IFERROR(VLOOKUP(ROWS(BE$2:$BE919),$BG$2:$BI$1001,3,0),"")</f>
        <v/>
      </c>
      <c r="BF919" s="95" t="str">
        <f>IFERROR(VLOOKUP(ROWS(BF$2:$BF919),$BG$2:$BI$1001,2,0),"")</f>
        <v/>
      </c>
      <c r="BG919" s="95">
        <f>IF(ISNUMBER(SEARCH("نعم",BJ919)),MAX($BG$1:BG918)+1,0)</f>
        <v>0</v>
      </c>
      <c r="BH919" s="95" t="str">
        <f t="shared" si="108"/>
        <v/>
      </c>
      <c r="BI919" s="95" t="str">
        <f t="shared" si="109"/>
        <v/>
      </c>
      <c r="BJ919" s="95" t="str">
        <f>IF(COUNTIF( BH$2:BH919, BH919 )=1,"نعم","كلا")</f>
        <v>كلا</v>
      </c>
      <c r="BL919" s="91"/>
    </row>
    <row r="920" spans="2:64">
      <c r="B920" s="91" t="str">
        <f t="shared" si="104"/>
        <v/>
      </c>
      <c r="D920" s="91" t="str">
        <f t="shared" si="105"/>
        <v/>
      </c>
      <c r="F920" s="91" t="str">
        <f t="shared" si="106"/>
        <v/>
      </c>
      <c r="H920" s="91" t="str">
        <f t="shared" si="107"/>
        <v/>
      </c>
      <c r="I920" s="92"/>
      <c r="J920" s="114" t="str">
        <f t="shared" si="103"/>
        <v/>
      </c>
      <c r="BE920" s="95" t="str">
        <f>IFERROR(VLOOKUP(ROWS(BE$2:$BE920),$BG$2:$BI$1001,3,0),"")</f>
        <v/>
      </c>
      <c r="BF920" s="95" t="str">
        <f>IFERROR(VLOOKUP(ROWS(BF$2:$BF920),$BG$2:$BI$1001,2,0),"")</f>
        <v/>
      </c>
      <c r="BG920" s="95">
        <f>IF(ISNUMBER(SEARCH("نعم",BJ920)),MAX($BG$1:BG919)+1,0)</f>
        <v>0</v>
      </c>
      <c r="BH920" s="95" t="str">
        <f t="shared" si="108"/>
        <v/>
      </c>
      <c r="BI920" s="95" t="str">
        <f t="shared" si="109"/>
        <v/>
      </c>
      <c r="BJ920" s="95" t="str">
        <f>IF(COUNTIF( BH$2:BH920, BH920 )=1,"نعم","كلا")</f>
        <v>كلا</v>
      </c>
      <c r="BL920" s="91"/>
    </row>
    <row r="921" spans="2:64">
      <c r="B921" s="91" t="str">
        <f t="shared" si="104"/>
        <v/>
      </c>
      <c r="D921" s="91" t="str">
        <f t="shared" si="105"/>
        <v/>
      </c>
      <c r="F921" s="91" t="str">
        <f t="shared" si="106"/>
        <v/>
      </c>
      <c r="H921" s="91" t="str">
        <f t="shared" si="107"/>
        <v/>
      </c>
      <c r="I921" s="92"/>
      <c r="J921" s="114" t="str">
        <f t="shared" si="103"/>
        <v/>
      </c>
      <c r="BE921" s="95" t="str">
        <f>IFERROR(VLOOKUP(ROWS(BE$2:$BE921),$BG$2:$BI$1001,3,0),"")</f>
        <v/>
      </c>
      <c r="BF921" s="95" t="str">
        <f>IFERROR(VLOOKUP(ROWS(BF$2:$BF921),$BG$2:$BI$1001,2,0),"")</f>
        <v/>
      </c>
      <c r="BG921" s="95">
        <f>IF(ISNUMBER(SEARCH("نعم",BJ921)),MAX($BG$1:BG920)+1,0)</f>
        <v>0</v>
      </c>
      <c r="BH921" s="95" t="str">
        <f t="shared" si="108"/>
        <v/>
      </c>
      <c r="BI921" s="95" t="str">
        <f t="shared" si="109"/>
        <v/>
      </c>
      <c r="BJ921" s="95" t="str">
        <f>IF(COUNTIF( BH$2:BH921, BH921 )=1,"نعم","كلا")</f>
        <v>كلا</v>
      </c>
      <c r="BL921" s="91"/>
    </row>
    <row r="922" spans="2:64">
      <c r="B922" s="91" t="str">
        <f t="shared" si="104"/>
        <v/>
      </c>
      <c r="D922" s="91" t="str">
        <f t="shared" si="105"/>
        <v/>
      </c>
      <c r="F922" s="91" t="str">
        <f t="shared" si="106"/>
        <v/>
      </c>
      <c r="H922" s="91" t="str">
        <f t="shared" si="107"/>
        <v/>
      </c>
      <c r="I922" s="92"/>
      <c r="J922" s="114" t="str">
        <f t="shared" si="103"/>
        <v/>
      </c>
      <c r="BE922" s="95" t="str">
        <f>IFERROR(VLOOKUP(ROWS(BE$2:$BE922),$BG$2:$BI$1001,3,0),"")</f>
        <v/>
      </c>
      <c r="BF922" s="95" t="str">
        <f>IFERROR(VLOOKUP(ROWS(BF$2:$BF922),$BG$2:$BI$1001,2,0),"")</f>
        <v/>
      </c>
      <c r="BG922" s="95">
        <f>IF(ISNUMBER(SEARCH("نعم",BJ922)),MAX($BG$1:BG921)+1,0)</f>
        <v>0</v>
      </c>
      <c r="BH922" s="95" t="str">
        <f t="shared" si="108"/>
        <v/>
      </c>
      <c r="BI922" s="95" t="str">
        <f t="shared" si="109"/>
        <v/>
      </c>
      <c r="BJ922" s="95" t="str">
        <f>IF(COUNTIF( BH$2:BH922, BH922 )=1,"نعم","كلا")</f>
        <v>كلا</v>
      </c>
      <c r="BL922" s="91"/>
    </row>
    <row r="923" spans="2:64">
      <c r="B923" s="91" t="str">
        <f t="shared" si="104"/>
        <v/>
      </c>
      <c r="D923" s="91" t="str">
        <f t="shared" si="105"/>
        <v/>
      </c>
      <c r="F923" s="91" t="str">
        <f t="shared" si="106"/>
        <v/>
      </c>
      <c r="H923" s="91" t="str">
        <f t="shared" si="107"/>
        <v/>
      </c>
      <c r="I923" s="92"/>
      <c r="J923" s="114" t="str">
        <f t="shared" si="103"/>
        <v/>
      </c>
      <c r="BE923" s="95" t="str">
        <f>IFERROR(VLOOKUP(ROWS(BE$2:$BE923),$BG$2:$BI$1001,3,0),"")</f>
        <v/>
      </c>
      <c r="BF923" s="95" t="str">
        <f>IFERROR(VLOOKUP(ROWS(BF$2:$BF923),$BG$2:$BI$1001,2,0),"")</f>
        <v/>
      </c>
      <c r="BG923" s="95">
        <f>IF(ISNUMBER(SEARCH("نعم",BJ923)),MAX($BG$1:BG922)+1,0)</f>
        <v>0</v>
      </c>
      <c r="BH923" s="95" t="str">
        <f t="shared" si="108"/>
        <v/>
      </c>
      <c r="BI923" s="95" t="str">
        <f t="shared" si="109"/>
        <v/>
      </c>
      <c r="BJ923" s="95" t="str">
        <f>IF(COUNTIF( BH$2:BH923, BH923 )=1,"نعم","كلا")</f>
        <v>كلا</v>
      </c>
      <c r="BL923" s="91"/>
    </row>
    <row r="924" spans="2:64">
      <c r="B924" s="91" t="str">
        <f t="shared" si="104"/>
        <v/>
      </c>
      <c r="D924" s="91" t="str">
        <f t="shared" si="105"/>
        <v/>
      </c>
      <c r="F924" s="91" t="str">
        <f t="shared" si="106"/>
        <v/>
      </c>
      <c r="H924" s="91" t="str">
        <f t="shared" si="107"/>
        <v/>
      </c>
      <c r="I924" s="92"/>
      <c r="J924" s="114" t="str">
        <f t="shared" si="103"/>
        <v/>
      </c>
      <c r="BE924" s="95" t="str">
        <f>IFERROR(VLOOKUP(ROWS(BE$2:$BE924),$BG$2:$BI$1001,3,0),"")</f>
        <v/>
      </c>
      <c r="BF924" s="95" t="str">
        <f>IFERROR(VLOOKUP(ROWS(BF$2:$BF924),$BG$2:$BI$1001,2,0),"")</f>
        <v/>
      </c>
      <c r="BG924" s="95">
        <f>IF(ISNUMBER(SEARCH("نعم",BJ924)),MAX($BG$1:BG923)+1,0)</f>
        <v>0</v>
      </c>
      <c r="BH924" s="95" t="str">
        <f t="shared" si="108"/>
        <v/>
      </c>
      <c r="BI924" s="95" t="str">
        <f t="shared" si="109"/>
        <v/>
      </c>
      <c r="BJ924" s="95" t="str">
        <f>IF(COUNTIF( BH$2:BH924, BH924 )=1,"نعم","كلا")</f>
        <v>كلا</v>
      </c>
      <c r="BL924" s="91"/>
    </row>
    <row r="925" spans="2:64">
      <c r="B925" s="91" t="str">
        <f t="shared" si="104"/>
        <v/>
      </c>
      <c r="D925" s="91" t="str">
        <f t="shared" si="105"/>
        <v/>
      </c>
      <c r="F925" s="91" t="str">
        <f t="shared" si="106"/>
        <v/>
      </c>
      <c r="H925" s="91" t="str">
        <f t="shared" si="107"/>
        <v/>
      </c>
      <c r="I925" s="92"/>
      <c r="J925" s="114" t="str">
        <f t="shared" si="103"/>
        <v/>
      </c>
      <c r="BE925" s="95" t="str">
        <f>IFERROR(VLOOKUP(ROWS(BE$2:$BE925),$BG$2:$BI$1001,3,0),"")</f>
        <v/>
      </c>
      <c r="BF925" s="95" t="str">
        <f>IFERROR(VLOOKUP(ROWS(BF$2:$BF925),$BG$2:$BI$1001,2,0),"")</f>
        <v/>
      </c>
      <c r="BG925" s="95">
        <f>IF(ISNUMBER(SEARCH("نعم",BJ925)),MAX($BG$1:BG924)+1,0)</f>
        <v>0</v>
      </c>
      <c r="BH925" s="95" t="str">
        <f t="shared" si="108"/>
        <v/>
      </c>
      <c r="BI925" s="95" t="str">
        <f t="shared" si="109"/>
        <v/>
      </c>
      <c r="BJ925" s="95" t="str">
        <f>IF(COUNTIF( BH$2:BH925, BH925 )=1,"نعم","كلا")</f>
        <v>كلا</v>
      </c>
      <c r="BL925" s="91"/>
    </row>
    <row r="926" spans="2:64">
      <c r="B926" s="91" t="str">
        <f t="shared" si="104"/>
        <v/>
      </c>
      <c r="D926" s="91" t="str">
        <f t="shared" si="105"/>
        <v/>
      </c>
      <c r="F926" s="91" t="str">
        <f t="shared" si="106"/>
        <v/>
      </c>
      <c r="H926" s="91" t="str">
        <f t="shared" si="107"/>
        <v/>
      </c>
      <c r="I926" s="92"/>
      <c r="J926" s="114" t="str">
        <f t="shared" si="103"/>
        <v/>
      </c>
      <c r="BE926" s="95" t="str">
        <f>IFERROR(VLOOKUP(ROWS(BE$2:$BE926),$BG$2:$BI$1001,3,0),"")</f>
        <v/>
      </c>
      <c r="BF926" s="95" t="str">
        <f>IFERROR(VLOOKUP(ROWS(BF$2:$BF926),$BG$2:$BI$1001,2,0),"")</f>
        <v/>
      </c>
      <c r="BG926" s="95">
        <f>IF(ISNUMBER(SEARCH("نعم",BJ926)),MAX($BG$1:BG925)+1,0)</f>
        <v>0</v>
      </c>
      <c r="BH926" s="95" t="str">
        <f t="shared" si="108"/>
        <v/>
      </c>
      <c r="BI926" s="95" t="str">
        <f t="shared" si="109"/>
        <v/>
      </c>
      <c r="BJ926" s="95" t="str">
        <f>IF(COUNTIF( BH$2:BH926, BH926 )=1,"نعم","كلا")</f>
        <v>كلا</v>
      </c>
      <c r="BL926" s="91"/>
    </row>
    <row r="927" spans="2:64">
      <c r="B927" s="91" t="str">
        <f t="shared" si="104"/>
        <v/>
      </c>
      <c r="D927" s="91" t="str">
        <f t="shared" si="105"/>
        <v/>
      </c>
      <c r="F927" s="91" t="str">
        <f t="shared" si="106"/>
        <v/>
      </c>
      <c r="H927" s="91" t="str">
        <f t="shared" si="107"/>
        <v/>
      </c>
      <c r="I927" s="92"/>
      <c r="J927" s="114" t="str">
        <f t="shared" si="103"/>
        <v/>
      </c>
      <c r="BE927" s="95" t="str">
        <f>IFERROR(VLOOKUP(ROWS(BE$2:$BE927),$BG$2:$BI$1001,3,0),"")</f>
        <v/>
      </c>
      <c r="BF927" s="95" t="str">
        <f>IFERROR(VLOOKUP(ROWS(BF$2:$BF927),$BG$2:$BI$1001,2,0),"")</f>
        <v/>
      </c>
      <c r="BG927" s="95">
        <f>IF(ISNUMBER(SEARCH("نعم",BJ927)),MAX($BG$1:BG926)+1,0)</f>
        <v>0</v>
      </c>
      <c r="BH927" s="95" t="str">
        <f t="shared" si="108"/>
        <v/>
      </c>
      <c r="BI927" s="95" t="str">
        <f t="shared" si="109"/>
        <v/>
      </c>
      <c r="BJ927" s="95" t="str">
        <f>IF(COUNTIF( BH$2:BH927, BH927 )=1,"نعم","كلا")</f>
        <v>كلا</v>
      </c>
      <c r="BL927" s="91"/>
    </row>
    <row r="928" spans="2:64">
      <c r="B928" s="91" t="str">
        <f t="shared" si="104"/>
        <v/>
      </c>
      <c r="D928" s="91" t="str">
        <f t="shared" si="105"/>
        <v/>
      </c>
      <c r="F928" s="91" t="str">
        <f t="shared" si="106"/>
        <v/>
      </c>
      <c r="H928" s="91" t="str">
        <f t="shared" si="107"/>
        <v/>
      </c>
      <c r="I928" s="92"/>
      <c r="J928" s="114" t="str">
        <f t="shared" si="103"/>
        <v/>
      </c>
      <c r="BE928" s="95" t="str">
        <f>IFERROR(VLOOKUP(ROWS(BE$2:$BE928),$BG$2:$BI$1001,3,0),"")</f>
        <v/>
      </c>
      <c r="BF928" s="95" t="str">
        <f>IFERROR(VLOOKUP(ROWS(BF$2:$BF928),$BG$2:$BI$1001,2,0),"")</f>
        <v/>
      </c>
      <c r="BG928" s="95">
        <f>IF(ISNUMBER(SEARCH("نعم",BJ928)),MAX($BG$1:BG927)+1,0)</f>
        <v>0</v>
      </c>
      <c r="BH928" s="95" t="str">
        <f t="shared" si="108"/>
        <v/>
      </c>
      <c r="BI928" s="95" t="str">
        <f t="shared" si="109"/>
        <v/>
      </c>
      <c r="BJ928" s="95" t="str">
        <f>IF(COUNTIF( BH$2:BH928, BH928 )=1,"نعم","كلا")</f>
        <v>كلا</v>
      </c>
      <c r="BL928" s="91"/>
    </row>
    <row r="929" spans="2:64">
      <c r="B929" s="91" t="str">
        <f t="shared" si="104"/>
        <v/>
      </c>
      <c r="D929" s="91" t="str">
        <f t="shared" si="105"/>
        <v/>
      </c>
      <c r="F929" s="91" t="str">
        <f t="shared" si="106"/>
        <v/>
      </c>
      <c r="H929" s="91" t="str">
        <f t="shared" si="107"/>
        <v/>
      </c>
      <c r="I929" s="92"/>
      <c r="J929" s="114" t="str">
        <f t="shared" si="103"/>
        <v/>
      </c>
      <c r="BE929" s="95" t="str">
        <f>IFERROR(VLOOKUP(ROWS(BE$2:$BE929),$BG$2:$BI$1001,3,0),"")</f>
        <v/>
      </c>
      <c r="BF929" s="95" t="str">
        <f>IFERROR(VLOOKUP(ROWS(BF$2:$BF929),$BG$2:$BI$1001,2,0),"")</f>
        <v/>
      </c>
      <c r="BG929" s="95">
        <f>IF(ISNUMBER(SEARCH("نعم",BJ929)),MAX($BG$1:BG928)+1,0)</f>
        <v>0</v>
      </c>
      <c r="BH929" s="95" t="str">
        <f t="shared" si="108"/>
        <v/>
      </c>
      <c r="BI929" s="95" t="str">
        <f t="shared" si="109"/>
        <v/>
      </c>
      <c r="BJ929" s="95" t="str">
        <f>IF(COUNTIF( BH$2:BH929, BH929 )=1,"نعم","كلا")</f>
        <v>كلا</v>
      </c>
      <c r="BL929" s="91"/>
    </row>
    <row r="930" spans="2:64">
      <c r="B930" s="91" t="str">
        <f t="shared" si="104"/>
        <v/>
      </c>
      <c r="D930" s="91" t="str">
        <f t="shared" si="105"/>
        <v/>
      </c>
      <c r="F930" s="91" t="str">
        <f t="shared" si="106"/>
        <v/>
      </c>
      <c r="H930" s="91" t="str">
        <f t="shared" si="107"/>
        <v/>
      </c>
      <c r="I930" s="92"/>
      <c r="J930" s="114" t="str">
        <f t="shared" si="103"/>
        <v/>
      </c>
      <c r="BE930" s="95" t="str">
        <f>IFERROR(VLOOKUP(ROWS(BE$2:$BE930),$BG$2:$BI$1001,3,0),"")</f>
        <v/>
      </c>
      <c r="BF930" s="95" t="str">
        <f>IFERROR(VLOOKUP(ROWS(BF$2:$BF930),$BG$2:$BI$1001,2,0),"")</f>
        <v/>
      </c>
      <c r="BG930" s="95">
        <f>IF(ISNUMBER(SEARCH("نعم",BJ930)),MAX($BG$1:BG929)+1,0)</f>
        <v>0</v>
      </c>
      <c r="BH930" s="95" t="str">
        <f t="shared" si="108"/>
        <v/>
      </c>
      <c r="BI930" s="95" t="str">
        <f t="shared" si="109"/>
        <v/>
      </c>
      <c r="BJ930" s="95" t="str">
        <f>IF(COUNTIF( BH$2:BH930, BH930 )=1,"نعم","كلا")</f>
        <v>كلا</v>
      </c>
      <c r="BL930" s="91"/>
    </row>
    <row r="931" spans="2:64">
      <c r="B931" s="91" t="str">
        <f t="shared" si="104"/>
        <v/>
      </c>
      <c r="D931" s="91" t="str">
        <f t="shared" si="105"/>
        <v/>
      </c>
      <c r="F931" s="91" t="str">
        <f t="shared" si="106"/>
        <v/>
      </c>
      <c r="H931" s="91" t="str">
        <f t="shared" si="107"/>
        <v/>
      </c>
      <c r="I931" s="92"/>
      <c r="J931" s="114" t="str">
        <f t="shared" si="103"/>
        <v/>
      </c>
      <c r="BE931" s="95" t="str">
        <f>IFERROR(VLOOKUP(ROWS(BE$2:$BE931),$BG$2:$BI$1001,3,0),"")</f>
        <v/>
      </c>
      <c r="BF931" s="95" t="str">
        <f>IFERROR(VLOOKUP(ROWS(BF$2:$BF931),$BG$2:$BI$1001,2,0),"")</f>
        <v/>
      </c>
      <c r="BG931" s="95">
        <f>IF(ISNUMBER(SEARCH("نعم",BJ931)),MAX($BG$1:BG930)+1,0)</f>
        <v>0</v>
      </c>
      <c r="BH931" s="95" t="str">
        <f t="shared" si="108"/>
        <v/>
      </c>
      <c r="BI931" s="95" t="str">
        <f t="shared" si="109"/>
        <v/>
      </c>
      <c r="BJ931" s="95" t="str">
        <f>IF(COUNTIF( BH$2:BH931, BH931 )=1,"نعم","كلا")</f>
        <v>كلا</v>
      </c>
      <c r="BL931" s="91"/>
    </row>
    <row r="932" spans="2:64">
      <c r="B932" s="91" t="str">
        <f t="shared" si="104"/>
        <v/>
      </c>
      <c r="D932" s="91" t="str">
        <f t="shared" si="105"/>
        <v/>
      </c>
      <c r="F932" s="91" t="str">
        <f t="shared" si="106"/>
        <v/>
      </c>
      <c r="H932" s="91" t="str">
        <f t="shared" si="107"/>
        <v/>
      </c>
      <c r="I932" s="92"/>
      <c r="J932" s="114" t="str">
        <f t="shared" si="103"/>
        <v/>
      </c>
      <c r="BE932" s="95" t="str">
        <f>IFERROR(VLOOKUP(ROWS(BE$2:$BE932),$BG$2:$BI$1001,3,0),"")</f>
        <v/>
      </c>
      <c r="BF932" s="95" t="str">
        <f>IFERROR(VLOOKUP(ROWS(BF$2:$BF932),$BG$2:$BI$1001,2,0),"")</f>
        <v/>
      </c>
      <c r="BG932" s="95">
        <f>IF(ISNUMBER(SEARCH("نعم",BJ932)),MAX($BG$1:BG931)+1,0)</f>
        <v>0</v>
      </c>
      <c r="BH932" s="95" t="str">
        <f t="shared" si="108"/>
        <v/>
      </c>
      <c r="BI932" s="95" t="str">
        <f t="shared" si="109"/>
        <v/>
      </c>
      <c r="BJ932" s="95" t="str">
        <f>IF(COUNTIF( BH$2:BH932, BH932 )=1,"نعم","كلا")</f>
        <v>كلا</v>
      </c>
      <c r="BL932" s="91"/>
    </row>
    <row r="933" spans="2:64">
      <c r="B933" s="91" t="str">
        <f t="shared" si="104"/>
        <v/>
      </c>
      <c r="D933" s="91" t="str">
        <f t="shared" si="105"/>
        <v/>
      </c>
      <c r="F933" s="91" t="str">
        <f t="shared" si="106"/>
        <v/>
      </c>
      <c r="H933" s="91" t="str">
        <f t="shared" si="107"/>
        <v/>
      </c>
      <c r="I933" s="92"/>
      <c r="J933" s="114" t="str">
        <f t="shared" si="103"/>
        <v/>
      </c>
      <c r="BE933" s="95" t="str">
        <f>IFERROR(VLOOKUP(ROWS(BE$2:$BE933),$BG$2:$BI$1001,3,0),"")</f>
        <v/>
      </c>
      <c r="BF933" s="95" t="str">
        <f>IFERROR(VLOOKUP(ROWS(BF$2:$BF933),$BG$2:$BI$1001,2,0),"")</f>
        <v/>
      </c>
      <c r="BG933" s="95">
        <f>IF(ISNUMBER(SEARCH("نعم",BJ933)),MAX($BG$1:BG932)+1,0)</f>
        <v>0</v>
      </c>
      <c r="BH933" s="95" t="str">
        <f t="shared" si="108"/>
        <v/>
      </c>
      <c r="BI933" s="95" t="str">
        <f t="shared" si="109"/>
        <v/>
      </c>
      <c r="BJ933" s="95" t="str">
        <f>IF(COUNTIF( BH$2:BH933, BH933 )=1,"نعم","كلا")</f>
        <v>كلا</v>
      </c>
      <c r="BL933" s="91"/>
    </row>
    <row r="934" spans="2:64">
      <c r="B934" s="91" t="str">
        <f t="shared" si="104"/>
        <v/>
      </c>
      <c r="D934" s="91" t="str">
        <f t="shared" si="105"/>
        <v/>
      </c>
      <c r="F934" s="91" t="str">
        <f t="shared" si="106"/>
        <v/>
      </c>
      <c r="H934" s="91" t="str">
        <f t="shared" si="107"/>
        <v/>
      </c>
      <c r="I934" s="92"/>
      <c r="J934" s="114" t="str">
        <f t="shared" si="103"/>
        <v/>
      </c>
      <c r="BE934" s="95" t="str">
        <f>IFERROR(VLOOKUP(ROWS(BE$2:$BE934),$BG$2:$BI$1001,3,0),"")</f>
        <v/>
      </c>
      <c r="BF934" s="95" t="str">
        <f>IFERROR(VLOOKUP(ROWS(BF$2:$BF934),$BG$2:$BI$1001,2,0),"")</f>
        <v/>
      </c>
      <c r="BG934" s="95">
        <f>IF(ISNUMBER(SEARCH("نعم",BJ934)),MAX($BG$1:BG933)+1,0)</f>
        <v>0</v>
      </c>
      <c r="BH934" s="95" t="str">
        <f t="shared" si="108"/>
        <v/>
      </c>
      <c r="BI934" s="95" t="str">
        <f t="shared" si="109"/>
        <v/>
      </c>
      <c r="BJ934" s="95" t="str">
        <f>IF(COUNTIF( BH$2:BH934, BH934 )=1,"نعم","كلا")</f>
        <v>كلا</v>
      </c>
      <c r="BL934" s="91"/>
    </row>
    <row r="935" spans="2:64">
      <c r="B935" s="91" t="str">
        <f t="shared" si="104"/>
        <v/>
      </c>
      <c r="D935" s="91" t="str">
        <f t="shared" si="105"/>
        <v/>
      </c>
      <c r="F935" s="91" t="str">
        <f t="shared" si="106"/>
        <v/>
      </c>
      <c r="H935" s="91" t="str">
        <f t="shared" si="107"/>
        <v/>
      </c>
      <c r="I935" s="92"/>
      <c r="J935" s="114" t="str">
        <f t="shared" si="103"/>
        <v/>
      </c>
      <c r="BE935" s="95" t="str">
        <f>IFERROR(VLOOKUP(ROWS(BE$2:$BE935),$BG$2:$BI$1001,3,0),"")</f>
        <v/>
      </c>
      <c r="BF935" s="95" t="str">
        <f>IFERROR(VLOOKUP(ROWS(BF$2:$BF935),$BG$2:$BI$1001,2,0),"")</f>
        <v/>
      </c>
      <c r="BG935" s="95">
        <f>IF(ISNUMBER(SEARCH("نعم",BJ935)),MAX($BG$1:BG934)+1,0)</f>
        <v>0</v>
      </c>
      <c r="BH935" s="95" t="str">
        <f t="shared" si="108"/>
        <v/>
      </c>
      <c r="BI935" s="95" t="str">
        <f t="shared" si="109"/>
        <v/>
      </c>
      <c r="BJ935" s="95" t="str">
        <f>IF(COUNTIF( BH$2:BH935, BH935 )=1,"نعم","كلا")</f>
        <v>كلا</v>
      </c>
      <c r="BL935" s="91"/>
    </row>
    <row r="936" spans="2:64">
      <c r="B936" s="91" t="str">
        <f t="shared" si="104"/>
        <v/>
      </c>
      <c r="D936" s="91" t="str">
        <f t="shared" si="105"/>
        <v/>
      </c>
      <c r="F936" s="91" t="str">
        <f t="shared" si="106"/>
        <v/>
      </c>
      <c r="H936" s="91" t="str">
        <f t="shared" si="107"/>
        <v/>
      </c>
      <c r="I936" s="92"/>
      <c r="J936" s="114" t="str">
        <f t="shared" si="103"/>
        <v/>
      </c>
      <c r="BE936" s="95" t="str">
        <f>IFERROR(VLOOKUP(ROWS(BE$2:$BE936),$BG$2:$BI$1001,3,0),"")</f>
        <v/>
      </c>
      <c r="BF936" s="95" t="str">
        <f>IFERROR(VLOOKUP(ROWS(BF$2:$BF936),$BG$2:$BI$1001,2,0),"")</f>
        <v/>
      </c>
      <c r="BG936" s="95">
        <f>IF(ISNUMBER(SEARCH("نعم",BJ936)),MAX($BG$1:BG935)+1,0)</f>
        <v>0</v>
      </c>
      <c r="BH936" s="95" t="str">
        <f t="shared" si="108"/>
        <v/>
      </c>
      <c r="BI936" s="95" t="str">
        <f t="shared" si="109"/>
        <v/>
      </c>
      <c r="BJ936" s="95" t="str">
        <f>IF(COUNTIF( BH$2:BH936, BH936 )=1,"نعم","كلا")</f>
        <v>كلا</v>
      </c>
      <c r="BL936" s="91"/>
    </row>
    <row r="937" spans="2:64">
      <c r="B937" s="91" t="str">
        <f t="shared" si="104"/>
        <v/>
      </c>
      <c r="D937" s="91" t="str">
        <f t="shared" si="105"/>
        <v/>
      </c>
      <c r="F937" s="91" t="str">
        <f t="shared" si="106"/>
        <v/>
      </c>
      <c r="H937" s="91" t="str">
        <f t="shared" si="107"/>
        <v/>
      </c>
      <c r="I937" s="92"/>
      <c r="J937" s="114" t="str">
        <f t="shared" si="103"/>
        <v/>
      </c>
      <c r="BE937" s="95" t="str">
        <f>IFERROR(VLOOKUP(ROWS(BE$2:$BE937),$BG$2:$BI$1001,3,0),"")</f>
        <v/>
      </c>
      <c r="BF937" s="95" t="str">
        <f>IFERROR(VLOOKUP(ROWS(BF$2:$BF937),$BG$2:$BI$1001,2,0),"")</f>
        <v/>
      </c>
      <c r="BG937" s="95">
        <f>IF(ISNUMBER(SEARCH("نعم",BJ937)),MAX($BG$1:BG936)+1,0)</f>
        <v>0</v>
      </c>
      <c r="BH937" s="95" t="str">
        <f t="shared" si="108"/>
        <v/>
      </c>
      <c r="BI937" s="95" t="str">
        <f t="shared" si="109"/>
        <v/>
      </c>
      <c r="BJ937" s="95" t="str">
        <f>IF(COUNTIF( BH$2:BH937, BH937 )=1,"نعم","كلا")</f>
        <v>كلا</v>
      </c>
      <c r="BL937" s="91"/>
    </row>
    <row r="938" spans="2:64">
      <c r="B938" s="91" t="str">
        <f t="shared" si="104"/>
        <v/>
      </c>
      <c r="D938" s="91" t="str">
        <f t="shared" si="105"/>
        <v/>
      </c>
      <c r="F938" s="91" t="str">
        <f t="shared" si="106"/>
        <v/>
      </c>
      <c r="H938" s="91" t="str">
        <f t="shared" si="107"/>
        <v/>
      </c>
      <c r="I938" s="92"/>
      <c r="J938" s="114" t="str">
        <f t="shared" si="103"/>
        <v/>
      </c>
      <c r="BE938" s="95" t="str">
        <f>IFERROR(VLOOKUP(ROWS(BE$2:$BE938),$BG$2:$BI$1001,3,0),"")</f>
        <v/>
      </c>
      <c r="BF938" s="95" t="str">
        <f>IFERROR(VLOOKUP(ROWS(BF$2:$BF938),$BG$2:$BI$1001,2,0),"")</f>
        <v/>
      </c>
      <c r="BG938" s="95">
        <f>IF(ISNUMBER(SEARCH("نعم",BJ938)),MAX($BG$1:BG937)+1,0)</f>
        <v>0</v>
      </c>
      <c r="BH938" s="95" t="str">
        <f t="shared" si="108"/>
        <v/>
      </c>
      <c r="BI938" s="95" t="str">
        <f t="shared" si="109"/>
        <v/>
      </c>
      <c r="BJ938" s="95" t="str">
        <f>IF(COUNTIF( BH$2:BH938, BH938 )=1,"نعم","كلا")</f>
        <v>كلا</v>
      </c>
      <c r="BL938" s="91"/>
    </row>
    <row r="939" spans="2:64">
      <c r="B939" s="91" t="str">
        <f t="shared" si="104"/>
        <v/>
      </c>
      <c r="D939" s="91" t="str">
        <f t="shared" si="105"/>
        <v/>
      </c>
      <c r="F939" s="91" t="str">
        <f t="shared" si="106"/>
        <v/>
      </c>
      <c r="H939" s="91" t="str">
        <f t="shared" si="107"/>
        <v/>
      </c>
      <c r="I939" s="92"/>
      <c r="J939" s="114" t="str">
        <f t="shared" si="103"/>
        <v/>
      </c>
      <c r="BE939" s="95" t="str">
        <f>IFERROR(VLOOKUP(ROWS(BE$2:$BE939),$BG$2:$BI$1001,3,0),"")</f>
        <v/>
      </c>
      <c r="BF939" s="95" t="str">
        <f>IFERROR(VLOOKUP(ROWS(BF$2:$BF939),$BG$2:$BI$1001,2,0),"")</f>
        <v/>
      </c>
      <c r="BG939" s="95">
        <f>IF(ISNUMBER(SEARCH("نعم",BJ939)),MAX($BG$1:BG938)+1,0)</f>
        <v>0</v>
      </c>
      <c r="BH939" s="95" t="str">
        <f t="shared" si="108"/>
        <v/>
      </c>
      <c r="BI939" s="95" t="str">
        <f t="shared" si="109"/>
        <v/>
      </c>
      <c r="BJ939" s="95" t="str">
        <f>IF(COUNTIF( BH$2:BH939, BH939 )=1,"نعم","كلا")</f>
        <v>كلا</v>
      </c>
      <c r="BL939" s="91"/>
    </row>
    <row r="940" spans="2:64">
      <c r="B940" s="91" t="str">
        <f t="shared" si="104"/>
        <v/>
      </c>
      <c r="D940" s="91" t="str">
        <f t="shared" si="105"/>
        <v/>
      </c>
      <c r="F940" s="91" t="str">
        <f t="shared" si="106"/>
        <v/>
      </c>
      <c r="H940" s="91" t="str">
        <f t="shared" si="107"/>
        <v/>
      </c>
      <c r="I940" s="92"/>
      <c r="J940" s="114" t="str">
        <f t="shared" si="103"/>
        <v/>
      </c>
      <c r="BE940" s="95" t="str">
        <f>IFERROR(VLOOKUP(ROWS(BE$2:$BE940),$BG$2:$BI$1001,3,0),"")</f>
        <v/>
      </c>
      <c r="BF940" s="95" t="str">
        <f>IFERROR(VLOOKUP(ROWS(BF$2:$BF940),$BG$2:$BI$1001,2,0),"")</f>
        <v/>
      </c>
      <c r="BG940" s="95">
        <f>IF(ISNUMBER(SEARCH("نعم",BJ940)),MAX($BG$1:BG939)+1,0)</f>
        <v>0</v>
      </c>
      <c r="BH940" s="95" t="str">
        <f t="shared" si="108"/>
        <v/>
      </c>
      <c r="BI940" s="95" t="str">
        <f t="shared" si="109"/>
        <v/>
      </c>
      <c r="BJ940" s="95" t="str">
        <f>IF(COUNTIF( BH$2:BH940, BH940 )=1,"نعم","كلا")</f>
        <v>كلا</v>
      </c>
      <c r="BL940" s="91"/>
    </row>
    <row r="941" spans="2:64">
      <c r="B941" s="91" t="str">
        <f t="shared" si="104"/>
        <v/>
      </c>
      <c r="D941" s="91" t="str">
        <f t="shared" si="105"/>
        <v/>
      </c>
      <c r="F941" s="91" t="str">
        <f t="shared" si="106"/>
        <v/>
      </c>
      <c r="H941" s="91" t="str">
        <f t="shared" si="107"/>
        <v/>
      </c>
      <c r="I941" s="92"/>
      <c r="J941" s="114" t="str">
        <f t="shared" si="103"/>
        <v/>
      </c>
      <c r="BE941" s="95" t="str">
        <f>IFERROR(VLOOKUP(ROWS(BE$2:$BE941),$BG$2:$BI$1001,3,0),"")</f>
        <v/>
      </c>
      <c r="BF941" s="95" t="str">
        <f>IFERROR(VLOOKUP(ROWS(BF$2:$BF941),$BG$2:$BI$1001,2,0),"")</f>
        <v/>
      </c>
      <c r="BG941" s="95">
        <f>IF(ISNUMBER(SEARCH("نعم",BJ941)),MAX($BG$1:BG940)+1,0)</f>
        <v>0</v>
      </c>
      <c r="BH941" s="95" t="str">
        <f t="shared" si="108"/>
        <v/>
      </c>
      <c r="BI941" s="95" t="str">
        <f t="shared" si="109"/>
        <v/>
      </c>
      <c r="BJ941" s="95" t="str">
        <f>IF(COUNTIF( BH$2:BH941, BH941 )=1,"نعم","كلا")</f>
        <v>كلا</v>
      </c>
      <c r="BL941" s="91"/>
    </row>
    <row r="942" spans="2:64">
      <c r="B942" s="91" t="str">
        <f t="shared" si="104"/>
        <v/>
      </c>
      <c r="D942" s="91" t="str">
        <f t="shared" si="105"/>
        <v/>
      </c>
      <c r="F942" s="91" t="str">
        <f t="shared" si="106"/>
        <v/>
      </c>
      <c r="H942" s="91" t="str">
        <f t="shared" si="107"/>
        <v/>
      </c>
      <c r="I942" s="92"/>
      <c r="J942" s="114" t="str">
        <f t="shared" si="103"/>
        <v/>
      </c>
      <c r="BE942" s="95" t="str">
        <f>IFERROR(VLOOKUP(ROWS(BE$2:$BE942),$BG$2:$BI$1001,3,0),"")</f>
        <v/>
      </c>
      <c r="BF942" s="95" t="str">
        <f>IFERROR(VLOOKUP(ROWS(BF$2:$BF942),$BG$2:$BI$1001,2,0),"")</f>
        <v/>
      </c>
      <c r="BG942" s="95">
        <f>IF(ISNUMBER(SEARCH("نعم",BJ942)),MAX($BG$1:BG941)+1,0)</f>
        <v>0</v>
      </c>
      <c r="BH942" s="95" t="str">
        <f t="shared" si="108"/>
        <v/>
      </c>
      <c r="BI942" s="95" t="str">
        <f t="shared" si="109"/>
        <v/>
      </c>
      <c r="BJ942" s="95" t="str">
        <f>IF(COUNTIF( BH$2:BH942, BH942 )=1,"نعم","كلا")</f>
        <v>كلا</v>
      </c>
      <c r="BL942" s="91"/>
    </row>
    <row r="943" spans="2:64">
      <c r="B943" s="91" t="str">
        <f t="shared" si="104"/>
        <v/>
      </c>
      <c r="D943" s="91" t="str">
        <f t="shared" si="105"/>
        <v/>
      </c>
      <c r="F943" s="91" t="str">
        <f t="shared" si="106"/>
        <v/>
      </c>
      <c r="H943" s="91" t="str">
        <f t="shared" si="107"/>
        <v/>
      </c>
      <c r="I943" s="92"/>
      <c r="J943" s="114" t="str">
        <f t="shared" si="103"/>
        <v/>
      </c>
      <c r="BE943" s="95" t="str">
        <f>IFERROR(VLOOKUP(ROWS(BE$2:$BE943),$BG$2:$BI$1001,3,0),"")</f>
        <v/>
      </c>
      <c r="BF943" s="95" t="str">
        <f>IFERROR(VLOOKUP(ROWS(BF$2:$BF943),$BG$2:$BI$1001,2,0),"")</f>
        <v/>
      </c>
      <c r="BG943" s="95">
        <f>IF(ISNUMBER(SEARCH("نعم",BJ943)),MAX($BG$1:BG942)+1,0)</f>
        <v>0</v>
      </c>
      <c r="BH943" s="95" t="str">
        <f t="shared" si="108"/>
        <v/>
      </c>
      <c r="BI943" s="95" t="str">
        <f t="shared" si="109"/>
        <v/>
      </c>
      <c r="BJ943" s="95" t="str">
        <f>IF(COUNTIF( BH$2:BH943, BH943 )=1,"نعم","كلا")</f>
        <v>كلا</v>
      </c>
      <c r="BL943" s="91"/>
    </row>
    <row r="944" spans="2:64">
      <c r="B944" s="91" t="str">
        <f t="shared" si="104"/>
        <v/>
      </c>
      <c r="D944" s="91" t="str">
        <f t="shared" si="105"/>
        <v/>
      </c>
      <c r="F944" s="91" t="str">
        <f t="shared" si="106"/>
        <v/>
      </c>
      <c r="H944" s="91" t="str">
        <f t="shared" si="107"/>
        <v/>
      </c>
      <c r="I944" s="92"/>
      <c r="J944" s="114" t="str">
        <f t="shared" si="103"/>
        <v/>
      </c>
      <c r="BE944" s="95" t="str">
        <f>IFERROR(VLOOKUP(ROWS(BE$2:$BE944),$BG$2:$BI$1001,3,0),"")</f>
        <v/>
      </c>
      <c r="BF944" s="95" t="str">
        <f>IFERROR(VLOOKUP(ROWS(BF$2:$BF944),$BG$2:$BI$1001,2,0),"")</f>
        <v/>
      </c>
      <c r="BG944" s="95">
        <f>IF(ISNUMBER(SEARCH("نعم",BJ944)),MAX($BG$1:BG943)+1,0)</f>
        <v>0</v>
      </c>
      <c r="BH944" s="95" t="str">
        <f t="shared" si="108"/>
        <v/>
      </c>
      <c r="BI944" s="95" t="str">
        <f t="shared" si="109"/>
        <v/>
      </c>
      <c r="BJ944" s="95" t="str">
        <f>IF(COUNTIF( BH$2:BH944, BH944 )=1,"نعم","كلا")</f>
        <v>كلا</v>
      </c>
      <c r="BL944" s="91"/>
    </row>
    <row r="945" spans="2:64">
      <c r="B945" s="91" t="str">
        <f t="shared" si="104"/>
        <v/>
      </c>
      <c r="D945" s="91" t="str">
        <f t="shared" si="105"/>
        <v/>
      </c>
      <c r="F945" s="91" t="str">
        <f t="shared" si="106"/>
        <v/>
      </c>
      <c r="H945" s="91" t="str">
        <f t="shared" si="107"/>
        <v/>
      </c>
      <c r="I945" s="92"/>
      <c r="J945" s="114" t="str">
        <f t="shared" si="103"/>
        <v/>
      </c>
      <c r="BE945" s="95" t="str">
        <f>IFERROR(VLOOKUP(ROWS(BE$2:$BE945),$BG$2:$BI$1001,3,0),"")</f>
        <v/>
      </c>
      <c r="BF945" s="95" t="str">
        <f>IFERROR(VLOOKUP(ROWS(BF$2:$BF945),$BG$2:$BI$1001,2,0),"")</f>
        <v/>
      </c>
      <c r="BG945" s="95">
        <f>IF(ISNUMBER(SEARCH("نعم",BJ945)),MAX($BG$1:BG944)+1,0)</f>
        <v>0</v>
      </c>
      <c r="BH945" s="95" t="str">
        <f t="shared" si="108"/>
        <v/>
      </c>
      <c r="BI945" s="95" t="str">
        <f t="shared" si="109"/>
        <v/>
      </c>
      <c r="BJ945" s="95" t="str">
        <f>IF(COUNTIF( BH$2:BH945, BH945 )=1,"نعم","كلا")</f>
        <v>كلا</v>
      </c>
      <c r="BL945" s="91"/>
    </row>
    <row r="946" spans="2:64">
      <c r="B946" s="91" t="str">
        <f t="shared" si="104"/>
        <v/>
      </c>
      <c r="D946" s="91" t="str">
        <f t="shared" si="105"/>
        <v/>
      </c>
      <c r="F946" s="91" t="str">
        <f t="shared" si="106"/>
        <v/>
      </c>
      <c r="H946" s="91" t="str">
        <f t="shared" si="107"/>
        <v/>
      </c>
      <c r="I946" s="92"/>
      <c r="J946" s="114" t="str">
        <f t="shared" si="103"/>
        <v/>
      </c>
      <c r="BE946" s="95" t="str">
        <f>IFERROR(VLOOKUP(ROWS(BE$2:$BE946),$BG$2:$BI$1001,3,0),"")</f>
        <v/>
      </c>
      <c r="BF946" s="95" t="str">
        <f>IFERROR(VLOOKUP(ROWS(BF$2:$BF946),$BG$2:$BI$1001,2,0),"")</f>
        <v/>
      </c>
      <c r="BG946" s="95">
        <f>IF(ISNUMBER(SEARCH("نعم",BJ946)),MAX($BG$1:BG945)+1,0)</f>
        <v>0</v>
      </c>
      <c r="BH946" s="95" t="str">
        <f t="shared" si="108"/>
        <v/>
      </c>
      <c r="BI946" s="95" t="str">
        <f t="shared" si="109"/>
        <v/>
      </c>
      <c r="BJ946" s="95" t="str">
        <f>IF(COUNTIF( BH$2:BH946, BH946 )=1,"نعم","كلا")</f>
        <v>كلا</v>
      </c>
      <c r="BL946" s="91"/>
    </row>
    <row r="947" spans="2:64">
      <c r="B947" s="91" t="str">
        <f t="shared" si="104"/>
        <v/>
      </c>
      <c r="D947" s="91" t="str">
        <f t="shared" si="105"/>
        <v/>
      </c>
      <c r="F947" s="91" t="str">
        <f t="shared" si="106"/>
        <v/>
      </c>
      <c r="H947" s="91" t="str">
        <f t="shared" si="107"/>
        <v/>
      </c>
      <c r="I947" s="92"/>
      <c r="J947" s="114" t="str">
        <f t="shared" si="103"/>
        <v/>
      </c>
      <c r="BE947" s="95" t="str">
        <f>IFERROR(VLOOKUP(ROWS(BE$2:$BE947),$BG$2:$BI$1001,3,0),"")</f>
        <v/>
      </c>
      <c r="BF947" s="95" t="str">
        <f>IFERROR(VLOOKUP(ROWS(BF$2:$BF947),$BG$2:$BI$1001,2,0),"")</f>
        <v/>
      </c>
      <c r="BG947" s="95">
        <f>IF(ISNUMBER(SEARCH("نعم",BJ947)),MAX($BG$1:BG946)+1,0)</f>
        <v>0</v>
      </c>
      <c r="BH947" s="95" t="str">
        <f t="shared" si="108"/>
        <v/>
      </c>
      <c r="BI947" s="95" t="str">
        <f t="shared" si="109"/>
        <v/>
      </c>
      <c r="BJ947" s="95" t="str">
        <f>IF(COUNTIF( BH$2:BH947, BH947 )=1,"نعم","كلا")</f>
        <v>كلا</v>
      </c>
      <c r="BL947" s="91"/>
    </row>
    <row r="948" spans="2:64">
      <c r="B948" s="91" t="str">
        <f t="shared" si="104"/>
        <v/>
      </c>
      <c r="D948" s="91" t="str">
        <f t="shared" si="105"/>
        <v/>
      </c>
      <c r="F948" s="91" t="str">
        <f t="shared" si="106"/>
        <v/>
      </c>
      <c r="H948" s="91" t="str">
        <f t="shared" si="107"/>
        <v/>
      </c>
      <c r="I948" s="92"/>
      <c r="J948" s="114" t="str">
        <f t="shared" si="103"/>
        <v/>
      </c>
      <c r="BE948" s="95" t="str">
        <f>IFERROR(VLOOKUP(ROWS(BE$2:$BE948),$BG$2:$BI$1001,3,0),"")</f>
        <v/>
      </c>
      <c r="BF948" s="95" t="str">
        <f>IFERROR(VLOOKUP(ROWS(BF$2:$BF948),$BG$2:$BI$1001,2,0),"")</f>
        <v/>
      </c>
      <c r="BG948" s="95">
        <f>IF(ISNUMBER(SEARCH("نعم",BJ948)),MAX($BG$1:BG947)+1,0)</f>
        <v>0</v>
      </c>
      <c r="BH948" s="95" t="str">
        <f t="shared" si="108"/>
        <v/>
      </c>
      <c r="BI948" s="95" t="str">
        <f t="shared" si="109"/>
        <v/>
      </c>
      <c r="BJ948" s="95" t="str">
        <f>IF(COUNTIF( BH$2:BH948, BH948 )=1,"نعم","كلا")</f>
        <v>كلا</v>
      </c>
      <c r="BL948" s="91"/>
    </row>
    <row r="949" spans="2:64">
      <c r="B949" s="91" t="str">
        <f t="shared" si="104"/>
        <v/>
      </c>
      <c r="D949" s="91" t="str">
        <f t="shared" si="105"/>
        <v/>
      </c>
      <c r="F949" s="91" t="str">
        <f t="shared" si="106"/>
        <v/>
      </c>
      <c r="H949" s="91" t="str">
        <f t="shared" si="107"/>
        <v/>
      </c>
      <c r="I949" s="92"/>
      <c r="J949" s="114" t="str">
        <f t="shared" ref="J949:J1002" si="110">IFERROR(IF(OR(AND($G949="الفرنسية",$L949&lt;&gt;"نعم"),AND($G949="الانكليزية",$M949&lt;&gt;"نعم")),"هذه اللغة لا يتقنها المعلم",""),"")</f>
        <v/>
      </c>
      <c r="BE949" s="95" t="str">
        <f>IFERROR(VLOOKUP(ROWS(BE$2:$BE949),$BG$2:$BI$1001,3,0),"")</f>
        <v/>
      </c>
      <c r="BF949" s="95" t="str">
        <f>IFERROR(VLOOKUP(ROWS(BF$2:$BF949),$BG$2:$BI$1001,2,0),"")</f>
        <v/>
      </c>
      <c r="BG949" s="95">
        <f>IF(ISNUMBER(SEARCH("نعم",BJ949)),MAX($BG$1:BG948)+1,0)</f>
        <v>0</v>
      </c>
      <c r="BH949" s="95" t="str">
        <f t="shared" si="108"/>
        <v/>
      </c>
      <c r="BI949" s="95" t="str">
        <f t="shared" si="109"/>
        <v/>
      </c>
      <c r="BJ949" s="95" t="str">
        <f>IF(COUNTIF( BH$2:BH949, BH949 )=1,"نعم","كلا")</f>
        <v>كلا</v>
      </c>
      <c r="BL949" s="91"/>
    </row>
    <row r="950" spans="2:64">
      <c r="B950" s="91" t="str">
        <f t="shared" si="104"/>
        <v/>
      </c>
      <c r="D950" s="91" t="str">
        <f t="shared" si="105"/>
        <v/>
      </c>
      <c r="F950" s="91" t="str">
        <f t="shared" si="106"/>
        <v/>
      </c>
      <c r="H950" s="91" t="str">
        <f t="shared" si="107"/>
        <v/>
      </c>
      <c r="I950" s="92"/>
      <c r="J950" s="114" t="str">
        <f t="shared" si="110"/>
        <v/>
      </c>
      <c r="BE950" s="95" t="str">
        <f>IFERROR(VLOOKUP(ROWS(BE$2:$BE950),$BG$2:$BI$1001,3,0),"")</f>
        <v/>
      </c>
      <c r="BF950" s="95" t="str">
        <f>IFERROR(VLOOKUP(ROWS(BF$2:$BF950),$BG$2:$BI$1001,2,0),"")</f>
        <v/>
      </c>
      <c r="BG950" s="95">
        <f>IF(ISNUMBER(SEARCH("نعم",BJ950)),MAX($BG$1:BG949)+1,0)</f>
        <v>0</v>
      </c>
      <c r="BH950" s="95" t="str">
        <f t="shared" si="108"/>
        <v/>
      </c>
      <c r="BI950" s="95" t="str">
        <f t="shared" si="109"/>
        <v/>
      </c>
      <c r="BJ950" s="95" t="str">
        <f>IF(COUNTIF( BH$2:BH950, BH950 )=1,"نعم","كلا")</f>
        <v>كلا</v>
      </c>
      <c r="BL950" s="91"/>
    </row>
    <row r="951" spans="2:64">
      <c r="B951" s="91" t="str">
        <f t="shared" si="104"/>
        <v/>
      </c>
      <c r="D951" s="91" t="str">
        <f t="shared" si="105"/>
        <v/>
      </c>
      <c r="F951" s="91" t="str">
        <f t="shared" si="106"/>
        <v/>
      </c>
      <c r="H951" s="91" t="str">
        <f t="shared" si="107"/>
        <v/>
      </c>
      <c r="I951" s="92"/>
      <c r="J951" s="114" t="str">
        <f t="shared" si="110"/>
        <v/>
      </c>
      <c r="BE951" s="95" t="str">
        <f>IFERROR(VLOOKUP(ROWS(BE$2:$BE951),$BG$2:$BI$1001,3,0),"")</f>
        <v/>
      </c>
      <c r="BF951" s="95" t="str">
        <f>IFERROR(VLOOKUP(ROWS(BF$2:$BF951),$BG$2:$BI$1001,2,0),"")</f>
        <v/>
      </c>
      <c r="BG951" s="95">
        <f>IF(ISNUMBER(SEARCH("نعم",BJ951)),MAX($BG$1:BG950)+1,0)</f>
        <v>0</v>
      </c>
      <c r="BH951" s="95" t="str">
        <f t="shared" si="108"/>
        <v/>
      </c>
      <c r="BI951" s="95" t="str">
        <f t="shared" si="109"/>
        <v/>
      </c>
      <c r="BJ951" s="95" t="str">
        <f>IF(COUNTIF( BH$2:BH951, BH951 )=1,"نعم","كلا")</f>
        <v>كلا</v>
      </c>
      <c r="BL951" s="91"/>
    </row>
    <row r="952" spans="2:64">
      <c r="B952" s="91" t="str">
        <f t="shared" si="104"/>
        <v/>
      </c>
      <c r="D952" s="91" t="str">
        <f t="shared" si="105"/>
        <v/>
      </c>
      <c r="F952" s="91" t="str">
        <f t="shared" si="106"/>
        <v/>
      </c>
      <c r="H952" s="91" t="str">
        <f t="shared" si="107"/>
        <v/>
      </c>
      <c r="I952" s="92"/>
      <c r="J952" s="114" t="str">
        <f t="shared" si="110"/>
        <v/>
      </c>
      <c r="BE952" s="95" t="str">
        <f>IFERROR(VLOOKUP(ROWS(BE$2:$BE952),$BG$2:$BI$1001,3,0),"")</f>
        <v/>
      </c>
      <c r="BF952" s="95" t="str">
        <f>IFERROR(VLOOKUP(ROWS(BF$2:$BF952),$BG$2:$BI$1001,2,0),"")</f>
        <v/>
      </c>
      <c r="BG952" s="95">
        <f>IF(ISNUMBER(SEARCH("نعم",BJ952)),MAX($BG$1:BG951)+1,0)</f>
        <v>0</v>
      </c>
      <c r="BH952" s="95" t="str">
        <f t="shared" si="108"/>
        <v/>
      </c>
      <c r="BI952" s="95" t="str">
        <f t="shared" si="109"/>
        <v/>
      </c>
      <c r="BJ952" s="95" t="str">
        <f>IF(COUNTIF( BH$2:BH952, BH952 )=1,"نعم","كلا")</f>
        <v>كلا</v>
      </c>
      <c r="BL952" s="91"/>
    </row>
    <row r="953" spans="2:64">
      <c r="B953" s="91" t="str">
        <f t="shared" si="104"/>
        <v/>
      </c>
      <c r="D953" s="91" t="str">
        <f t="shared" si="105"/>
        <v/>
      </c>
      <c r="F953" s="91" t="str">
        <f t="shared" si="106"/>
        <v/>
      </c>
      <c r="H953" s="91" t="str">
        <f t="shared" si="107"/>
        <v/>
      </c>
      <c r="I953" s="92"/>
      <c r="J953" s="114" t="str">
        <f t="shared" si="110"/>
        <v/>
      </c>
      <c r="BE953" s="95" t="str">
        <f>IFERROR(VLOOKUP(ROWS(BE$2:$BE953),$BG$2:$BI$1001,3,0),"")</f>
        <v/>
      </c>
      <c r="BF953" s="95" t="str">
        <f>IFERROR(VLOOKUP(ROWS(BF$2:$BF953),$BG$2:$BI$1001,2,0),"")</f>
        <v/>
      </c>
      <c r="BG953" s="95">
        <f>IF(ISNUMBER(SEARCH("نعم",BJ953)),MAX($BG$1:BG952)+1,0)</f>
        <v>0</v>
      </c>
      <c r="BH953" s="95" t="str">
        <f t="shared" si="108"/>
        <v/>
      </c>
      <c r="BI953" s="95" t="str">
        <f t="shared" si="109"/>
        <v/>
      </c>
      <c r="BJ953" s="95" t="str">
        <f>IF(COUNTIF( BH$2:BH953, BH953 )=1,"نعم","كلا")</f>
        <v>كلا</v>
      </c>
      <c r="BL953" s="91"/>
    </row>
    <row r="954" spans="2:64">
      <c r="B954" s="91" t="str">
        <f t="shared" si="104"/>
        <v/>
      </c>
      <c r="D954" s="91" t="str">
        <f t="shared" si="105"/>
        <v/>
      </c>
      <c r="F954" s="91" t="str">
        <f t="shared" si="106"/>
        <v/>
      </c>
      <c r="H954" s="91" t="str">
        <f t="shared" si="107"/>
        <v/>
      </c>
      <c r="I954" s="92"/>
      <c r="J954" s="114" t="str">
        <f t="shared" si="110"/>
        <v/>
      </c>
      <c r="BE954" s="95" t="str">
        <f>IFERROR(VLOOKUP(ROWS(BE$2:$BE954),$BG$2:$BI$1001,3,0),"")</f>
        <v/>
      </c>
      <c r="BF954" s="95" t="str">
        <f>IFERROR(VLOOKUP(ROWS(BF$2:$BF954),$BG$2:$BI$1001,2,0),"")</f>
        <v/>
      </c>
      <c r="BG954" s="95">
        <f>IF(ISNUMBER(SEARCH("نعم",BJ954)),MAX($BG$1:BG953)+1,0)</f>
        <v>0</v>
      </c>
      <c r="BH954" s="95" t="str">
        <f t="shared" si="108"/>
        <v/>
      </c>
      <c r="BI954" s="95" t="str">
        <f t="shared" si="109"/>
        <v/>
      </c>
      <c r="BJ954" s="95" t="str">
        <f>IF(COUNTIF( BH$2:BH954, BH954 )=1,"نعم","كلا")</f>
        <v>كلا</v>
      </c>
      <c r="BL954" s="91"/>
    </row>
    <row r="955" spans="2:64">
      <c r="B955" s="91" t="str">
        <f t="shared" si="104"/>
        <v/>
      </c>
      <c r="D955" s="91" t="str">
        <f t="shared" si="105"/>
        <v/>
      </c>
      <c r="F955" s="91" t="str">
        <f t="shared" si="106"/>
        <v/>
      </c>
      <c r="H955" s="91" t="str">
        <f t="shared" si="107"/>
        <v/>
      </c>
      <c r="I955" s="92"/>
      <c r="J955" s="114" t="str">
        <f t="shared" si="110"/>
        <v/>
      </c>
      <c r="BE955" s="95" t="str">
        <f>IFERROR(VLOOKUP(ROWS(BE$2:$BE955),$BG$2:$BI$1001,3,0),"")</f>
        <v/>
      </c>
      <c r="BF955" s="95" t="str">
        <f>IFERROR(VLOOKUP(ROWS(BF$2:$BF955),$BG$2:$BI$1001,2,0),"")</f>
        <v/>
      </c>
      <c r="BG955" s="95">
        <f>IF(ISNUMBER(SEARCH("نعم",BJ955)),MAX($BG$1:BG954)+1,0)</f>
        <v>0</v>
      </c>
      <c r="BH955" s="95" t="str">
        <f t="shared" si="108"/>
        <v/>
      </c>
      <c r="BI955" s="95" t="str">
        <f t="shared" si="109"/>
        <v/>
      </c>
      <c r="BJ955" s="95" t="str">
        <f>IF(COUNTIF( BH$2:BH955, BH955 )=1,"نعم","كلا")</f>
        <v>كلا</v>
      </c>
      <c r="BL955" s="91"/>
    </row>
    <row r="956" spans="2:64">
      <c r="B956" s="91" t="str">
        <f t="shared" si="104"/>
        <v/>
      </c>
      <c r="D956" s="91" t="str">
        <f t="shared" si="105"/>
        <v/>
      </c>
      <c r="F956" s="91" t="str">
        <f t="shared" si="106"/>
        <v/>
      </c>
      <c r="H956" s="91" t="str">
        <f t="shared" si="107"/>
        <v/>
      </c>
      <c r="I956" s="92"/>
      <c r="J956" s="114" t="str">
        <f t="shared" si="110"/>
        <v/>
      </c>
      <c r="BE956" s="95" t="str">
        <f>IFERROR(VLOOKUP(ROWS(BE$2:$BE956),$BG$2:$BI$1001,3,0),"")</f>
        <v/>
      </c>
      <c r="BF956" s="95" t="str">
        <f>IFERROR(VLOOKUP(ROWS(BF$2:$BF956),$BG$2:$BI$1001,2,0),"")</f>
        <v/>
      </c>
      <c r="BG956" s="95">
        <f>IF(ISNUMBER(SEARCH("نعم",BJ956)),MAX($BG$1:BG955)+1,0)</f>
        <v>0</v>
      </c>
      <c r="BH956" s="95" t="str">
        <f t="shared" si="108"/>
        <v/>
      </c>
      <c r="BI956" s="95" t="str">
        <f t="shared" si="109"/>
        <v/>
      </c>
      <c r="BJ956" s="95" t="str">
        <f>IF(COUNTIF( BH$2:BH956, BH956 )=1,"نعم","كلا")</f>
        <v>كلا</v>
      </c>
      <c r="BL956" s="91"/>
    </row>
    <row r="957" spans="2:64">
      <c r="B957" s="91" t="str">
        <f t="shared" si="104"/>
        <v/>
      </c>
      <c r="D957" s="91" t="str">
        <f t="shared" si="105"/>
        <v/>
      </c>
      <c r="F957" s="91" t="str">
        <f t="shared" si="106"/>
        <v/>
      </c>
      <c r="H957" s="91" t="str">
        <f t="shared" si="107"/>
        <v/>
      </c>
      <c r="I957" s="92"/>
      <c r="J957" s="114" t="str">
        <f t="shared" si="110"/>
        <v/>
      </c>
      <c r="BE957" s="95" t="str">
        <f>IFERROR(VLOOKUP(ROWS(BE$2:$BE957),$BG$2:$BI$1001,3,0),"")</f>
        <v/>
      </c>
      <c r="BF957" s="95" t="str">
        <f>IFERROR(VLOOKUP(ROWS(BF$2:$BF957),$BG$2:$BI$1001,2,0),"")</f>
        <v/>
      </c>
      <c r="BG957" s="95">
        <f>IF(ISNUMBER(SEARCH("نعم",BJ957)),MAX($BG$1:BG956)+1,0)</f>
        <v>0</v>
      </c>
      <c r="BH957" s="95" t="str">
        <f t="shared" si="108"/>
        <v/>
      </c>
      <c r="BI957" s="95" t="str">
        <f t="shared" si="109"/>
        <v/>
      </c>
      <c r="BJ957" s="95" t="str">
        <f>IF(COUNTIF( BH$2:BH957, BH957 )=1,"نعم","كلا")</f>
        <v>كلا</v>
      </c>
      <c r="BL957" s="91"/>
    </row>
    <row r="958" spans="2:64">
      <c r="B958" s="91" t="str">
        <f t="shared" si="104"/>
        <v/>
      </c>
      <c r="D958" s="91" t="str">
        <f t="shared" si="105"/>
        <v/>
      </c>
      <c r="F958" s="91" t="str">
        <f t="shared" si="106"/>
        <v/>
      </c>
      <c r="H958" s="91" t="str">
        <f t="shared" si="107"/>
        <v/>
      </c>
      <c r="I958" s="92"/>
      <c r="J958" s="114" t="str">
        <f t="shared" si="110"/>
        <v/>
      </c>
      <c r="BE958" s="95" t="str">
        <f>IFERROR(VLOOKUP(ROWS(BE$2:$BE958),$BG$2:$BI$1001,3,0),"")</f>
        <v/>
      </c>
      <c r="BF958" s="95" t="str">
        <f>IFERROR(VLOOKUP(ROWS(BF$2:$BF958),$BG$2:$BI$1001,2,0),"")</f>
        <v/>
      </c>
      <c r="BG958" s="95">
        <f>IF(ISNUMBER(SEARCH("نعم",BJ958)),MAX($BG$1:BG957)+1,0)</f>
        <v>0</v>
      </c>
      <c r="BH958" s="95" t="str">
        <f t="shared" si="108"/>
        <v/>
      </c>
      <c r="BI958" s="95" t="str">
        <f t="shared" si="109"/>
        <v/>
      </c>
      <c r="BJ958" s="95" t="str">
        <f>IF(COUNTIF( BH$2:BH958, BH958 )=1,"نعم","كلا")</f>
        <v>كلا</v>
      </c>
      <c r="BL958" s="91"/>
    </row>
    <row r="959" spans="2:64">
      <c r="B959" s="91" t="str">
        <f t="shared" si="104"/>
        <v/>
      </c>
      <c r="D959" s="91" t="str">
        <f t="shared" si="105"/>
        <v/>
      </c>
      <c r="F959" s="91" t="str">
        <f t="shared" si="106"/>
        <v/>
      </c>
      <c r="H959" s="91" t="str">
        <f t="shared" si="107"/>
        <v/>
      </c>
      <c r="I959" s="92"/>
      <c r="J959" s="114" t="str">
        <f t="shared" si="110"/>
        <v/>
      </c>
      <c r="BE959" s="95" t="str">
        <f>IFERROR(VLOOKUP(ROWS(BE$2:$BE959),$BG$2:$BI$1001,3,0),"")</f>
        <v/>
      </c>
      <c r="BF959" s="95" t="str">
        <f>IFERROR(VLOOKUP(ROWS(BF$2:$BF959),$BG$2:$BI$1001,2,0),"")</f>
        <v/>
      </c>
      <c r="BG959" s="95">
        <f>IF(ISNUMBER(SEARCH("نعم",BJ959)),MAX($BG$1:BG958)+1,0)</f>
        <v>0</v>
      </c>
      <c r="BH959" s="95" t="str">
        <f t="shared" si="108"/>
        <v/>
      </c>
      <c r="BI959" s="95" t="str">
        <f t="shared" si="109"/>
        <v/>
      </c>
      <c r="BJ959" s="95" t="str">
        <f>IF(COUNTIF( BH$2:BH959, BH959 )=1,"نعم","كلا")</f>
        <v>كلا</v>
      </c>
      <c r="BL959" s="91"/>
    </row>
    <row r="960" spans="2:64">
      <c r="B960" s="91" t="str">
        <f t="shared" si="104"/>
        <v/>
      </c>
      <c r="D960" s="91" t="str">
        <f t="shared" si="105"/>
        <v/>
      </c>
      <c r="F960" s="91" t="str">
        <f t="shared" si="106"/>
        <v/>
      </c>
      <c r="H960" s="91" t="str">
        <f t="shared" si="107"/>
        <v/>
      </c>
      <c r="I960" s="92"/>
      <c r="J960" s="114" t="str">
        <f t="shared" si="110"/>
        <v/>
      </c>
      <c r="BE960" s="95" t="str">
        <f>IFERROR(VLOOKUP(ROWS(BE$2:$BE960),$BG$2:$BI$1001,3,0),"")</f>
        <v/>
      </c>
      <c r="BF960" s="95" t="str">
        <f>IFERROR(VLOOKUP(ROWS(BF$2:$BF960),$BG$2:$BI$1001,2,0),"")</f>
        <v/>
      </c>
      <c r="BG960" s="95">
        <f>IF(ISNUMBER(SEARCH("نعم",BJ960)),MAX($BG$1:BG959)+1,0)</f>
        <v>0</v>
      </c>
      <c r="BH960" s="95" t="str">
        <f t="shared" si="108"/>
        <v/>
      </c>
      <c r="BI960" s="95" t="str">
        <f t="shared" si="109"/>
        <v/>
      </c>
      <c r="BJ960" s="95" t="str">
        <f>IF(COUNTIF( BH$2:BH960, BH960 )=1,"نعم","كلا")</f>
        <v>كلا</v>
      </c>
      <c r="BL960" s="91"/>
    </row>
    <row r="961" spans="2:64">
      <c r="B961" s="91" t="str">
        <f t="shared" si="104"/>
        <v/>
      </c>
      <c r="D961" s="91" t="str">
        <f t="shared" si="105"/>
        <v/>
      </c>
      <c r="F961" s="91" t="str">
        <f t="shared" si="106"/>
        <v/>
      </c>
      <c r="H961" s="91" t="str">
        <f t="shared" si="107"/>
        <v/>
      </c>
      <c r="I961" s="92"/>
      <c r="J961" s="114" t="str">
        <f t="shared" si="110"/>
        <v/>
      </c>
      <c r="BE961" s="95" t="str">
        <f>IFERROR(VLOOKUP(ROWS(BE$2:$BE961),$BG$2:$BI$1001,3,0),"")</f>
        <v/>
      </c>
      <c r="BF961" s="95" t="str">
        <f>IFERROR(VLOOKUP(ROWS(BF$2:$BF961),$BG$2:$BI$1001,2,0),"")</f>
        <v/>
      </c>
      <c r="BG961" s="95">
        <f>IF(ISNUMBER(SEARCH("نعم",BJ961)),MAX($BG$1:BG960)+1,0)</f>
        <v>0</v>
      </c>
      <c r="BH961" s="95" t="str">
        <f t="shared" si="108"/>
        <v/>
      </c>
      <c r="BI961" s="95" t="str">
        <f t="shared" si="109"/>
        <v/>
      </c>
      <c r="BJ961" s="95" t="str">
        <f>IF(COUNTIF( BH$2:BH961, BH961 )=1,"نعم","كلا")</f>
        <v>كلا</v>
      </c>
      <c r="BL961" s="91"/>
    </row>
    <row r="962" spans="2:64">
      <c r="B962" s="91" t="str">
        <f t="shared" ref="B962:B1002" si="111">IFERROR(VLOOKUP(A962,PROF_NAMES_CODE,2,FALSE),"")</f>
        <v/>
      </c>
      <c r="D962" s="91" t="str">
        <f t="shared" ref="D962:D1002" si="112">IFERROR(VLOOKUP(C962,PARAM_CLASSES,2,FALSE),"")</f>
        <v/>
      </c>
      <c r="F962" s="91" t="str">
        <f t="shared" ref="F962:F1002" si="113">IFERROR(VLOOKUP(E962,PARAM_MATIERE,2,FALSE),"")</f>
        <v/>
      </c>
      <c r="H962" s="91" t="str">
        <f t="shared" ref="H962:H1002" si="114">IFERROR(VLOOKUP(G962,PARAM_LANGUE,2,FALSE),"")</f>
        <v/>
      </c>
      <c r="I962" s="92"/>
      <c r="J962" s="114" t="str">
        <f t="shared" si="110"/>
        <v/>
      </c>
      <c r="BE962" s="95" t="str">
        <f>IFERROR(VLOOKUP(ROWS(BE$2:$BE962),$BG$2:$BI$1001,3,0),"")</f>
        <v/>
      </c>
      <c r="BF962" s="95" t="str">
        <f>IFERROR(VLOOKUP(ROWS(BF$2:$BF962),$BG$2:$BI$1001,2,0),"")</f>
        <v/>
      </c>
      <c r="BG962" s="95">
        <f>IF(ISNUMBER(SEARCH("نعم",BJ962)),MAX($BG$1:BG961)+1,0)</f>
        <v>0</v>
      </c>
      <c r="BH962" s="95" t="str">
        <f t="shared" si="108"/>
        <v/>
      </c>
      <c r="BI962" s="95" t="str">
        <f t="shared" si="109"/>
        <v/>
      </c>
      <c r="BJ962" s="95" t="str">
        <f>IF(COUNTIF( BH$2:BH962, BH962 )=1,"نعم","كلا")</f>
        <v>كلا</v>
      </c>
      <c r="BL962" s="91"/>
    </row>
    <row r="963" spans="2:64">
      <c r="B963" s="91" t="str">
        <f t="shared" si="111"/>
        <v/>
      </c>
      <c r="D963" s="91" t="str">
        <f t="shared" si="112"/>
        <v/>
      </c>
      <c r="F963" s="91" t="str">
        <f t="shared" si="113"/>
        <v/>
      </c>
      <c r="H963" s="91" t="str">
        <f t="shared" si="114"/>
        <v/>
      </c>
      <c r="I963" s="92"/>
      <c r="J963" s="114" t="str">
        <f t="shared" si="110"/>
        <v/>
      </c>
      <c r="BE963" s="95" t="str">
        <f>IFERROR(VLOOKUP(ROWS(BE$2:$BE963),$BG$2:$BI$1001,3,0),"")</f>
        <v/>
      </c>
      <c r="BF963" s="95" t="str">
        <f>IFERROR(VLOOKUP(ROWS(BF$2:$BF963),$BG$2:$BI$1001,2,0),"")</f>
        <v/>
      </c>
      <c r="BG963" s="95">
        <f>IF(ISNUMBER(SEARCH("نعم",BJ963)),MAX($BG$1:BG962)+1,0)</f>
        <v>0</v>
      </c>
      <c r="BH963" s="95" t="str">
        <f t="shared" ref="BH963:BH1002" si="115">IF(C963=0,"",C963)</f>
        <v/>
      </c>
      <c r="BI963" s="95" t="str">
        <f t="shared" ref="BI963:BI1002" si="116">D963</f>
        <v/>
      </c>
      <c r="BJ963" s="95" t="str">
        <f>IF(COUNTIF( BH$2:BH963, BH963 )=1,"نعم","كلا")</f>
        <v>كلا</v>
      </c>
      <c r="BL963" s="91"/>
    </row>
    <row r="964" spans="2:64">
      <c r="B964" s="91" t="str">
        <f t="shared" si="111"/>
        <v/>
      </c>
      <c r="D964" s="91" t="str">
        <f t="shared" si="112"/>
        <v/>
      </c>
      <c r="F964" s="91" t="str">
        <f t="shared" si="113"/>
        <v/>
      </c>
      <c r="H964" s="91" t="str">
        <f t="shared" si="114"/>
        <v/>
      </c>
      <c r="I964" s="92"/>
      <c r="J964" s="114" t="str">
        <f t="shared" si="110"/>
        <v/>
      </c>
      <c r="BE964" s="95" t="str">
        <f>IFERROR(VLOOKUP(ROWS(BE$2:$BE964),$BG$2:$BI$1001,3,0),"")</f>
        <v/>
      </c>
      <c r="BF964" s="95" t="str">
        <f>IFERROR(VLOOKUP(ROWS(BF$2:$BF964),$BG$2:$BI$1001,2,0),"")</f>
        <v/>
      </c>
      <c r="BG964" s="95">
        <f>IF(ISNUMBER(SEARCH("نعم",BJ964)),MAX($BG$1:BG963)+1,0)</f>
        <v>0</v>
      </c>
      <c r="BH964" s="95" t="str">
        <f t="shared" si="115"/>
        <v/>
      </c>
      <c r="BI964" s="95" t="str">
        <f t="shared" si="116"/>
        <v/>
      </c>
      <c r="BJ964" s="95" t="str">
        <f>IF(COUNTIF( BH$2:BH964, BH964 )=1,"نعم","كلا")</f>
        <v>كلا</v>
      </c>
      <c r="BL964" s="91"/>
    </row>
    <row r="965" spans="2:64">
      <c r="B965" s="91" t="str">
        <f t="shared" si="111"/>
        <v/>
      </c>
      <c r="D965" s="91" t="str">
        <f t="shared" si="112"/>
        <v/>
      </c>
      <c r="F965" s="91" t="str">
        <f t="shared" si="113"/>
        <v/>
      </c>
      <c r="H965" s="91" t="str">
        <f t="shared" si="114"/>
        <v/>
      </c>
      <c r="I965" s="92"/>
      <c r="J965" s="114" t="str">
        <f t="shared" si="110"/>
        <v/>
      </c>
      <c r="BE965" s="95" t="str">
        <f>IFERROR(VLOOKUP(ROWS(BE$2:$BE965),$BG$2:$BI$1001,3,0),"")</f>
        <v/>
      </c>
      <c r="BF965" s="95" t="str">
        <f>IFERROR(VLOOKUP(ROWS(BF$2:$BF965),$BG$2:$BI$1001,2,0),"")</f>
        <v/>
      </c>
      <c r="BG965" s="95">
        <f>IF(ISNUMBER(SEARCH("نعم",BJ965)),MAX($BG$1:BG964)+1,0)</f>
        <v>0</v>
      </c>
      <c r="BH965" s="95" t="str">
        <f t="shared" si="115"/>
        <v/>
      </c>
      <c r="BI965" s="95" t="str">
        <f t="shared" si="116"/>
        <v/>
      </c>
      <c r="BJ965" s="95" t="str">
        <f>IF(COUNTIF( BH$2:BH965, BH965 )=1,"نعم","كلا")</f>
        <v>كلا</v>
      </c>
      <c r="BL965" s="91"/>
    </row>
    <row r="966" spans="2:64">
      <c r="B966" s="91" t="str">
        <f t="shared" si="111"/>
        <v/>
      </c>
      <c r="D966" s="91" t="str">
        <f t="shared" si="112"/>
        <v/>
      </c>
      <c r="F966" s="91" t="str">
        <f t="shared" si="113"/>
        <v/>
      </c>
      <c r="H966" s="91" t="str">
        <f t="shared" si="114"/>
        <v/>
      </c>
      <c r="I966" s="92"/>
      <c r="J966" s="114" t="str">
        <f t="shared" si="110"/>
        <v/>
      </c>
      <c r="BE966" s="95" t="str">
        <f>IFERROR(VLOOKUP(ROWS(BE$2:$BE966),$BG$2:$BI$1001,3,0),"")</f>
        <v/>
      </c>
      <c r="BF966" s="95" t="str">
        <f>IFERROR(VLOOKUP(ROWS(BF$2:$BF966),$BG$2:$BI$1001,2,0),"")</f>
        <v/>
      </c>
      <c r="BG966" s="95">
        <f>IF(ISNUMBER(SEARCH("نعم",BJ966)),MAX($BG$1:BG965)+1,0)</f>
        <v>0</v>
      </c>
      <c r="BH966" s="95" t="str">
        <f t="shared" si="115"/>
        <v/>
      </c>
      <c r="BI966" s="95" t="str">
        <f t="shared" si="116"/>
        <v/>
      </c>
      <c r="BJ966" s="95" t="str">
        <f>IF(COUNTIF( BH$2:BH966, BH966 )=1,"نعم","كلا")</f>
        <v>كلا</v>
      </c>
      <c r="BL966" s="91"/>
    </row>
    <row r="967" spans="2:64">
      <c r="B967" s="91" t="str">
        <f t="shared" si="111"/>
        <v/>
      </c>
      <c r="D967" s="91" t="str">
        <f t="shared" si="112"/>
        <v/>
      </c>
      <c r="F967" s="91" t="str">
        <f t="shared" si="113"/>
        <v/>
      </c>
      <c r="H967" s="91" t="str">
        <f t="shared" si="114"/>
        <v/>
      </c>
      <c r="I967" s="92"/>
      <c r="J967" s="114" t="str">
        <f t="shared" si="110"/>
        <v/>
      </c>
      <c r="BE967" s="95" t="str">
        <f>IFERROR(VLOOKUP(ROWS(BE$2:$BE967),$BG$2:$BI$1001,3,0),"")</f>
        <v/>
      </c>
      <c r="BF967" s="95" t="str">
        <f>IFERROR(VLOOKUP(ROWS(BF$2:$BF967),$BG$2:$BI$1001,2,0),"")</f>
        <v/>
      </c>
      <c r="BG967" s="95">
        <f>IF(ISNUMBER(SEARCH("نعم",BJ967)),MAX($BG$1:BG966)+1,0)</f>
        <v>0</v>
      </c>
      <c r="BH967" s="95" t="str">
        <f t="shared" si="115"/>
        <v/>
      </c>
      <c r="BI967" s="95" t="str">
        <f t="shared" si="116"/>
        <v/>
      </c>
      <c r="BJ967" s="95" t="str">
        <f>IF(COUNTIF( BH$2:BH967, BH967 )=1,"نعم","كلا")</f>
        <v>كلا</v>
      </c>
      <c r="BL967" s="91"/>
    </row>
    <row r="968" spans="2:64">
      <c r="B968" s="91" t="str">
        <f t="shared" si="111"/>
        <v/>
      </c>
      <c r="D968" s="91" t="str">
        <f t="shared" si="112"/>
        <v/>
      </c>
      <c r="F968" s="91" t="str">
        <f t="shared" si="113"/>
        <v/>
      </c>
      <c r="H968" s="91" t="str">
        <f t="shared" si="114"/>
        <v/>
      </c>
      <c r="I968" s="92"/>
      <c r="J968" s="114" t="str">
        <f t="shared" si="110"/>
        <v/>
      </c>
      <c r="BE968" s="95" t="str">
        <f>IFERROR(VLOOKUP(ROWS(BE$2:$BE968),$BG$2:$BI$1001,3,0),"")</f>
        <v/>
      </c>
      <c r="BF968" s="95" t="str">
        <f>IFERROR(VLOOKUP(ROWS(BF$2:$BF968),$BG$2:$BI$1001,2,0),"")</f>
        <v/>
      </c>
      <c r="BG968" s="95">
        <f>IF(ISNUMBER(SEARCH("نعم",BJ968)),MAX($BG$1:BG967)+1,0)</f>
        <v>0</v>
      </c>
      <c r="BH968" s="95" t="str">
        <f t="shared" si="115"/>
        <v/>
      </c>
      <c r="BI968" s="95" t="str">
        <f t="shared" si="116"/>
        <v/>
      </c>
      <c r="BJ968" s="95" t="str">
        <f>IF(COUNTIF( BH$2:BH968, BH968 )=1,"نعم","كلا")</f>
        <v>كلا</v>
      </c>
      <c r="BL968" s="91"/>
    </row>
    <row r="969" spans="2:64">
      <c r="B969" s="91" t="str">
        <f t="shared" si="111"/>
        <v/>
      </c>
      <c r="D969" s="91" t="str">
        <f t="shared" si="112"/>
        <v/>
      </c>
      <c r="F969" s="91" t="str">
        <f t="shared" si="113"/>
        <v/>
      </c>
      <c r="H969" s="91" t="str">
        <f t="shared" si="114"/>
        <v/>
      </c>
      <c r="I969" s="92"/>
      <c r="J969" s="114" t="str">
        <f t="shared" si="110"/>
        <v/>
      </c>
      <c r="BE969" s="95" t="str">
        <f>IFERROR(VLOOKUP(ROWS(BE$2:$BE969),$BG$2:$BI$1001,3,0),"")</f>
        <v/>
      </c>
      <c r="BF969" s="95" t="str">
        <f>IFERROR(VLOOKUP(ROWS(BF$2:$BF969),$BG$2:$BI$1001,2,0),"")</f>
        <v/>
      </c>
      <c r="BG969" s="95">
        <f>IF(ISNUMBER(SEARCH("نعم",BJ969)),MAX($BG$1:BG968)+1,0)</f>
        <v>0</v>
      </c>
      <c r="BH969" s="95" t="str">
        <f t="shared" si="115"/>
        <v/>
      </c>
      <c r="BI969" s="95" t="str">
        <f t="shared" si="116"/>
        <v/>
      </c>
      <c r="BJ969" s="95" t="str">
        <f>IF(COUNTIF( BH$2:BH969, BH969 )=1,"نعم","كلا")</f>
        <v>كلا</v>
      </c>
      <c r="BL969" s="91"/>
    </row>
    <row r="970" spans="2:64">
      <c r="B970" s="91" t="str">
        <f t="shared" si="111"/>
        <v/>
      </c>
      <c r="D970" s="91" t="str">
        <f t="shared" si="112"/>
        <v/>
      </c>
      <c r="F970" s="91" t="str">
        <f t="shared" si="113"/>
        <v/>
      </c>
      <c r="H970" s="91" t="str">
        <f t="shared" si="114"/>
        <v/>
      </c>
      <c r="I970" s="92"/>
      <c r="J970" s="114" t="str">
        <f t="shared" si="110"/>
        <v/>
      </c>
      <c r="BE970" s="95" t="str">
        <f>IFERROR(VLOOKUP(ROWS(BE$2:$BE970),$BG$2:$BI$1001,3,0),"")</f>
        <v/>
      </c>
      <c r="BF970" s="95" t="str">
        <f>IFERROR(VLOOKUP(ROWS(BF$2:$BF970),$BG$2:$BI$1001,2,0),"")</f>
        <v/>
      </c>
      <c r="BG970" s="95">
        <f>IF(ISNUMBER(SEARCH("نعم",BJ970)),MAX($BG$1:BG969)+1,0)</f>
        <v>0</v>
      </c>
      <c r="BH970" s="95" t="str">
        <f t="shared" si="115"/>
        <v/>
      </c>
      <c r="BI970" s="95" t="str">
        <f t="shared" si="116"/>
        <v/>
      </c>
      <c r="BJ970" s="95" t="str">
        <f>IF(COUNTIF( BH$2:BH970, BH970 )=1,"نعم","كلا")</f>
        <v>كلا</v>
      </c>
      <c r="BL970" s="91"/>
    </row>
    <row r="971" spans="2:64">
      <c r="B971" s="91" t="str">
        <f t="shared" si="111"/>
        <v/>
      </c>
      <c r="D971" s="91" t="str">
        <f t="shared" si="112"/>
        <v/>
      </c>
      <c r="F971" s="91" t="str">
        <f t="shared" si="113"/>
        <v/>
      </c>
      <c r="H971" s="91" t="str">
        <f t="shared" si="114"/>
        <v/>
      </c>
      <c r="I971" s="92"/>
      <c r="J971" s="114" t="str">
        <f t="shared" si="110"/>
        <v/>
      </c>
      <c r="BE971" s="95" t="str">
        <f>IFERROR(VLOOKUP(ROWS(BE$2:$BE971),$BG$2:$BI$1001,3,0),"")</f>
        <v/>
      </c>
      <c r="BF971" s="95" t="str">
        <f>IFERROR(VLOOKUP(ROWS(BF$2:$BF971),$BG$2:$BI$1001,2,0),"")</f>
        <v/>
      </c>
      <c r="BG971" s="95">
        <f>IF(ISNUMBER(SEARCH("نعم",BJ971)),MAX($BG$1:BG970)+1,0)</f>
        <v>0</v>
      </c>
      <c r="BH971" s="95" t="str">
        <f t="shared" si="115"/>
        <v/>
      </c>
      <c r="BI971" s="95" t="str">
        <f t="shared" si="116"/>
        <v/>
      </c>
      <c r="BJ971" s="95" t="str">
        <f>IF(COUNTIF( BH$2:BH971, BH971 )=1,"نعم","كلا")</f>
        <v>كلا</v>
      </c>
      <c r="BL971" s="91"/>
    </row>
    <row r="972" spans="2:64">
      <c r="B972" s="91" t="str">
        <f t="shared" si="111"/>
        <v/>
      </c>
      <c r="D972" s="91" t="str">
        <f t="shared" si="112"/>
        <v/>
      </c>
      <c r="F972" s="91" t="str">
        <f t="shared" si="113"/>
        <v/>
      </c>
      <c r="H972" s="91" t="str">
        <f t="shared" si="114"/>
        <v/>
      </c>
      <c r="I972" s="92"/>
      <c r="J972" s="114" t="str">
        <f t="shared" si="110"/>
        <v/>
      </c>
      <c r="BE972" s="95" t="str">
        <f>IFERROR(VLOOKUP(ROWS(BE$2:$BE972),$BG$2:$BI$1001,3,0),"")</f>
        <v/>
      </c>
      <c r="BF972" s="95" t="str">
        <f>IFERROR(VLOOKUP(ROWS(BF$2:$BF972),$BG$2:$BI$1001,2,0),"")</f>
        <v/>
      </c>
      <c r="BG972" s="95">
        <f>IF(ISNUMBER(SEARCH("نعم",BJ972)),MAX($BG$1:BG971)+1,0)</f>
        <v>0</v>
      </c>
      <c r="BH972" s="95" t="str">
        <f t="shared" si="115"/>
        <v/>
      </c>
      <c r="BI972" s="95" t="str">
        <f t="shared" si="116"/>
        <v/>
      </c>
      <c r="BJ972" s="95" t="str">
        <f>IF(COUNTIF( BH$2:BH972, BH972 )=1,"نعم","كلا")</f>
        <v>كلا</v>
      </c>
      <c r="BL972" s="91"/>
    </row>
    <row r="973" spans="2:64">
      <c r="B973" s="91" t="str">
        <f t="shared" si="111"/>
        <v/>
      </c>
      <c r="D973" s="91" t="str">
        <f t="shared" si="112"/>
        <v/>
      </c>
      <c r="F973" s="91" t="str">
        <f t="shared" si="113"/>
        <v/>
      </c>
      <c r="H973" s="91" t="str">
        <f t="shared" si="114"/>
        <v/>
      </c>
      <c r="I973" s="92"/>
      <c r="J973" s="114" t="str">
        <f t="shared" si="110"/>
        <v/>
      </c>
      <c r="BE973" s="95" t="str">
        <f>IFERROR(VLOOKUP(ROWS(BE$2:$BE973),$BG$2:$BI$1001,3,0),"")</f>
        <v/>
      </c>
      <c r="BF973" s="95" t="str">
        <f>IFERROR(VLOOKUP(ROWS(BF$2:$BF973),$BG$2:$BI$1001,2,0),"")</f>
        <v/>
      </c>
      <c r="BG973" s="95">
        <f>IF(ISNUMBER(SEARCH("نعم",BJ973)),MAX($BG$1:BG972)+1,0)</f>
        <v>0</v>
      </c>
      <c r="BH973" s="95" t="str">
        <f t="shared" si="115"/>
        <v/>
      </c>
      <c r="BI973" s="95" t="str">
        <f t="shared" si="116"/>
        <v/>
      </c>
      <c r="BJ973" s="95" t="str">
        <f>IF(COUNTIF( BH$2:BH973, BH973 )=1,"نعم","كلا")</f>
        <v>كلا</v>
      </c>
      <c r="BL973" s="91"/>
    </row>
    <row r="974" spans="2:64">
      <c r="B974" s="91" t="str">
        <f t="shared" si="111"/>
        <v/>
      </c>
      <c r="D974" s="91" t="str">
        <f t="shared" si="112"/>
        <v/>
      </c>
      <c r="F974" s="91" t="str">
        <f t="shared" si="113"/>
        <v/>
      </c>
      <c r="H974" s="91" t="str">
        <f t="shared" si="114"/>
        <v/>
      </c>
      <c r="I974" s="92"/>
      <c r="J974" s="114" t="str">
        <f t="shared" si="110"/>
        <v/>
      </c>
      <c r="BE974" s="95" t="str">
        <f>IFERROR(VLOOKUP(ROWS(BE$2:$BE974),$BG$2:$BI$1001,3,0),"")</f>
        <v/>
      </c>
      <c r="BF974" s="95" t="str">
        <f>IFERROR(VLOOKUP(ROWS(BF$2:$BF974),$BG$2:$BI$1001,2,0),"")</f>
        <v/>
      </c>
      <c r="BG974" s="95">
        <f>IF(ISNUMBER(SEARCH("نعم",BJ974)),MAX($BG$1:BG973)+1,0)</f>
        <v>0</v>
      </c>
      <c r="BH974" s="95" t="str">
        <f t="shared" si="115"/>
        <v/>
      </c>
      <c r="BI974" s="95" t="str">
        <f t="shared" si="116"/>
        <v/>
      </c>
      <c r="BJ974" s="95" t="str">
        <f>IF(COUNTIF( BH$2:BH974, BH974 )=1,"نعم","كلا")</f>
        <v>كلا</v>
      </c>
      <c r="BL974" s="91"/>
    </row>
    <row r="975" spans="2:64">
      <c r="B975" s="91" t="str">
        <f t="shared" si="111"/>
        <v/>
      </c>
      <c r="D975" s="91" t="str">
        <f t="shared" si="112"/>
        <v/>
      </c>
      <c r="F975" s="91" t="str">
        <f t="shared" si="113"/>
        <v/>
      </c>
      <c r="H975" s="91" t="str">
        <f t="shared" si="114"/>
        <v/>
      </c>
      <c r="I975" s="92"/>
      <c r="J975" s="114" t="str">
        <f t="shared" si="110"/>
        <v/>
      </c>
      <c r="BE975" s="95" t="str">
        <f>IFERROR(VLOOKUP(ROWS(BE$2:$BE975),$BG$2:$BI$1001,3,0),"")</f>
        <v/>
      </c>
      <c r="BF975" s="95" t="str">
        <f>IFERROR(VLOOKUP(ROWS(BF$2:$BF975),$BG$2:$BI$1001,2,0),"")</f>
        <v/>
      </c>
      <c r="BG975" s="95">
        <f>IF(ISNUMBER(SEARCH("نعم",BJ975)),MAX($BG$1:BG974)+1,0)</f>
        <v>0</v>
      </c>
      <c r="BH975" s="95" t="str">
        <f t="shared" si="115"/>
        <v/>
      </c>
      <c r="BI975" s="95" t="str">
        <f t="shared" si="116"/>
        <v/>
      </c>
      <c r="BJ975" s="95" t="str">
        <f>IF(COUNTIF( BH$2:BH975, BH975 )=1,"نعم","كلا")</f>
        <v>كلا</v>
      </c>
      <c r="BL975" s="91"/>
    </row>
    <row r="976" spans="2:64">
      <c r="B976" s="91" t="str">
        <f t="shared" si="111"/>
        <v/>
      </c>
      <c r="D976" s="91" t="str">
        <f t="shared" si="112"/>
        <v/>
      </c>
      <c r="F976" s="91" t="str">
        <f t="shared" si="113"/>
        <v/>
      </c>
      <c r="H976" s="91" t="str">
        <f t="shared" si="114"/>
        <v/>
      </c>
      <c r="I976" s="92"/>
      <c r="J976" s="114" t="str">
        <f t="shared" si="110"/>
        <v/>
      </c>
      <c r="BE976" s="95" t="str">
        <f>IFERROR(VLOOKUP(ROWS(BE$2:$BE976),$BG$2:$BI$1001,3,0),"")</f>
        <v/>
      </c>
      <c r="BF976" s="95" t="str">
        <f>IFERROR(VLOOKUP(ROWS(BF$2:$BF976),$BG$2:$BI$1001,2,0),"")</f>
        <v/>
      </c>
      <c r="BG976" s="95">
        <f>IF(ISNUMBER(SEARCH("نعم",BJ976)),MAX($BG$1:BG975)+1,0)</f>
        <v>0</v>
      </c>
      <c r="BH976" s="95" t="str">
        <f t="shared" si="115"/>
        <v/>
      </c>
      <c r="BI976" s="95" t="str">
        <f t="shared" si="116"/>
        <v/>
      </c>
      <c r="BJ976" s="95" t="str">
        <f>IF(COUNTIF( BH$2:BH976, BH976 )=1,"نعم","كلا")</f>
        <v>كلا</v>
      </c>
      <c r="BL976" s="91"/>
    </row>
    <row r="977" spans="2:64">
      <c r="B977" s="91" t="str">
        <f t="shared" si="111"/>
        <v/>
      </c>
      <c r="D977" s="91" t="str">
        <f t="shared" si="112"/>
        <v/>
      </c>
      <c r="F977" s="91" t="str">
        <f t="shared" si="113"/>
        <v/>
      </c>
      <c r="H977" s="91" t="str">
        <f t="shared" si="114"/>
        <v/>
      </c>
      <c r="I977" s="92"/>
      <c r="J977" s="114" t="str">
        <f t="shared" si="110"/>
        <v/>
      </c>
      <c r="BE977" s="95" t="str">
        <f>IFERROR(VLOOKUP(ROWS(BE$2:$BE977),$BG$2:$BI$1001,3,0),"")</f>
        <v/>
      </c>
      <c r="BF977" s="95" t="str">
        <f>IFERROR(VLOOKUP(ROWS(BF$2:$BF977),$BG$2:$BI$1001,2,0),"")</f>
        <v/>
      </c>
      <c r="BG977" s="95">
        <f>IF(ISNUMBER(SEARCH("نعم",BJ977)),MAX($BG$1:BG976)+1,0)</f>
        <v>0</v>
      </c>
      <c r="BH977" s="95" t="str">
        <f t="shared" si="115"/>
        <v/>
      </c>
      <c r="BI977" s="95" t="str">
        <f t="shared" si="116"/>
        <v/>
      </c>
      <c r="BJ977" s="95" t="str">
        <f>IF(COUNTIF( BH$2:BH977, BH977 )=1,"نعم","كلا")</f>
        <v>كلا</v>
      </c>
      <c r="BL977" s="91"/>
    </row>
    <row r="978" spans="2:64">
      <c r="B978" s="91" t="str">
        <f t="shared" si="111"/>
        <v/>
      </c>
      <c r="D978" s="91" t="str">
        <f t="shared" si="112"/>
        <v/>
      </c>
      <c r="F978" s="91" t="str">
        <f t="shared" si="113"/>
        <v/>
      </c>
      <c r="H978" s="91" t="str">
        <f t="shared" si="114"/>
        <v/>
      </c>
      <c r="I978" s="92"/>
      <c r="J978" s="114" t="str">
        <f t="shared" si="110"/>
        <v/>
      </c>
      <c r="BE978" s="95" t="str">
        <f>IFERROR(VLOOKUP(ROWS(BE$2:$BE978),$BG$2:$BI$1001,3,0),"")</f>
        <v/>
      </c>
      <c r="BF978" s="95" t="str">
        <f>IFERROR(VLOOKUP(ROWS(BF$2:$BF978),$BG$2:$BI$1001,2,0),"")</f>
        <v/>
      </c>
      <c r="BG978" s="95">
        <f>IF(ISNUMBER(SEARCH("نعم",BJ978)),MAX($BG$1:BG977)+1,0)</f>
        <v>0</v>
      </c>
      <c r="BH978" s="95" t="str">
        <f t="shared" si="115"/>
        <v/>
      </c>
      <c r="BI978" s="95" t="str">
        <f t="shared" si="116"/>
        <v/>
      </c>
      <c r="BJ978" s="95" t="str">
        <f>IF(COUNTIF( BH$2:BH978, BH978 )=1,"نعم","كلا")</f>
        <v>كلا</v>
      </c>
      <c r="BL978" s="91"/>
    </row>
    <row r="979" spans="2:64">
      <c r="B979" s="91" t="str">
        <f t="shared" si="111"/>
        <v/>
      </c>
      <c r="D979" s="91" t="str">
        <f t="shared" si="112"/>
        <v/>
      </c>
      <c r="F979" s="91" t="str">
        <f t="shared" si="113"/>
        <v/>
      </c>
      <c r="H979" s="91" t="str">
        <f t="shared" si="114"/>
        <v/>
      </c>
      <c r="I979" s="92"/>
      <c r="J979" s="114" t="str">
        <f t="shared" si="110"/>
        <v/>
      </c>
      <c r="BE979" s="95" t="str">
        <f>IFERROR(VLOOKUP(ROWS(BE$2:$BE979),$BG$2:$BI$1001,3,0),"")</f>
        <v/>
      </c>
      <c r="BF979" s="95" t="str">
        <f>IFERROR(VLOOKUP(ROWS(BF$2:$BF979),$BG$2:$BI$1001,2,0),"")</f>
        <v/>
      </c>
      <c r="BG979" s="95">
        <f>IF(ISNUMBER(SEARCH("نعم",BJ979)),MAX($BG$1:BG978)+1,0)</f>
        <v>0</v>
      </c>
      <c r="BH979" s="95" t="str">
        <f t="shared" si="115"/>
        <v/>
      </c>
      <c r="BI979" s="95" t="str">
        <f t="shared" si="116"/>
        <v/>
      </c>
      <c r="BJ979" s="95" t="str">
        <f>IF(COUNTIF( BH$2:BH979, BH979 )=1,"نعم","كلا")</f>
        <v>كلا</v>
      </c>
      <c r="BL979" s="91"/>
    </row>
    <row r="980" spans="2:64">
      <c r="B980" s="91" t="str">
        <f t="shared" si="111"/>
        <v/>
      </c>
      <c r="D980" s="91" t="str">
        <f t="shared" si="112"/>
        <v/>
      </c>
      <c r="F980" s="91" t="str">
        <f t="shared" si="113"/>
        <v/>
      </c>
      <c r="H980" s="91" t="str">
        <f t="shared" si="114"/>
        <v/>
      </c>
      <c r="I980" s="92"/>
      <c r="J980" s="114" t="str">
        <f t="shared" si="110"/>
        <v/>
      </c>
      <c r="BE980" s="95" t="str">
        <f>IFERROR(VLOOKUP(ROWS(BE$2:$BE980),$BG$2:$BI$1001,3,0),"")</f>
        <v/>
      </c>
      <c r="BF980" s="95" t="str">
        <f>IFERROR(VLOOKUP(ROWS(BF$2:$BF980),$BG$2:$BI$1001,2,0),"")</f>
        <v/>
      </c>
      <c r="BG980" s="95">
        <f>IF(ISNUMBER(SEARCH("نعم",BJ980)),MAX($BG$1:BG979)+1,0)</f>
        <v>0</v>
      </c>
      <c r="BH980" s="95" t="str">
        <f t="shared" si="115"/>
        <v/>
      </c>
      <c r="BI980" s="95" t="str">
        <f t="shared" si="116"/>
        <v/>
      </c>
      <c r="BJ980" s="95" t="str">
        <f>IF(COUNTIF( BH$2:BH980, BH980 )=1,"نعم","كلا")</f>
        <v>كلا</v>
      </c>
      <c r="BL980" s="91"/>
    </row>
    <row r="981" spans="2:64">
      <c r="B981" s="91" t="str">
        <f t="shared" si="111"/>
        <v/>
      </c>
      <c r="D981" s="91" t="str">
        <f t="shared" si="112"/>
        <v/>
      </c>
      <c r="F981" s="91" t="str">
        <f t="shared" si="113"/>
        <v/>
      </c>
      <c r="H981" s="91" t="str">
        <f t="shared" si="114"/>
        <v/>
      </c>
      <c r="I981" s="92"/>
      <c r="J981" s="114" t="str">
        <f t="shared" si="110"/>
        <v/>
      </c>
      <c r="BE981" s="95" t="str">
        <f>IFERROR(VLOOKUP(ROWS(BE$2:$BE981),$BG$2:$BI$1001,3,0),"")</f>
        <v/>
      </c>
      <c r="BF981" s="95" t="str">
        <f>IFERROR(VLOOKUP(ROWS(BF$2:$BF981),$BG$2:$BI$1001,2,0),"")</f>
        <v/>
      </c>
      <c r="BG981" s="95">
        <f>IF(ISNUMBER(SEARCH("نعم",BJ981)),MAX($BG$1:BG980)+1,0)</f>
        <v>0</v>
      </c>
      <c r="BH981" s="95" t="str">
        <f t="shared" si="115"/>
        <v/>
      </c>
      <c r="BI981" s="95" t="str">
        <f t="shared" si="116"/>
        <v/>
      </c>
      <c r="BJ981" s="95" t="str">
        <f>IF(COUNTIF( BH$2:BH981, BH981 )=1,"نعم","كلا")</f>
        <v>كلا</v>
      </c>
      <c r="BL981" s="91"/>
    </row>
    <row r="982" spans="2:64">
      <c r="B982" s="91" t="str">
        <f t="shared" si="111"/>
        <v/>
      </c>
      <c r="D982" s="91" t="str">
        <f t="shared" si="112"/>
        <v/>
      </c>
      <c r="F982" s="91" t="str">
        <f t="shared" si="113"/>
        <v/>
      </c>
      <c r="H982" s="91" t="str">
        <f t="shared" si="114"/>
        <v/>
      </c>
      <c r="I982" s="92"/>
      <c r="J982" s="114" t="str">
        <f t="shared" si="110"/>
        <v/>
      </c>
      <c r="BE982" s="95" t="str">
        <f>IFERROR(VLOOKUP(ROWS(BE$2:$BE982),$BG$2:$BI$1001,3,0),"")</f>
        <v/>
      </c>
      <c r="BF982" s="95" t="str">
        <f>IFERROR(VLOOKUP(ROWS(BF$2:$BF982),$BG$2:$BI$1001,2,0),"")</f>
        <v/>
      </c>
      <c r="BG982" s="95">
        <f>IF(ISNUMBER(SEARCH("نعم",BJ982)),MAX($BG$1:BG981)+1,0)</f>
        <v>0</v>
      </c>
      <c r="BH982" s="95" t="str">
        <f t="shared" si="115"/>
        <v/>
      </c>
      <c r="BI982" s="95" t="str">
        <f t="shared" si="116"/>
        <v/>
      </c>
      <c r="BJ982" s="95" t="str">
        <f>IF(COUNTIF( BH$2:BH982, BH982 )=1,"نعم","كلا")</f>
        <v>كلا</v>
      </c>
      <c r="BL982" s="91"/>
    </row>
    <row r="983" spans="2:64">
      <c r="B983" s="91" t="str">
        <f t="shared" si="111"/>
        <v/>
      </c>
      <c r="D983" s="91" t="str">
        <f t="shared" si="112"/>
        <v/>
      </c>
      <c r="F983" s="91" t="str">
        <f t="shared" si="113"/>
        <v/>
      </c>
      <c r="H983" s="91" t="str">
        <f t="shared" si="114"/>
        <v/>
      </c>
      <c r="I983" s="92"/>
      <c r="J983" s="114" t="str">
        <f t="shared" si="110"/>
        <v/>
      </c>
      <c r="BE983" s="95" t="str">
        <f>IFERROR(VLOOKUP(ROWS(BE$2:$BE983),$BG$2:$BI$1001,3,0),"")</f>
        <v/>
      </c>
      <c r="BF983" s="95" t="str">
        <f>IFERROR(VLOOKUP(ROWS(BF$2:$BF983),$BG$2:$BI$1001,2,0),"")</f>
        <v/>
      </c>
      <c r="BG983" s="95">
        <f>IF(ISNUMBER(SEARCH("نعم",BJ983)),MAX($BG$1:BG982)+1,0)</f>
        <v>0</v>
      </c>
      <c r="BH983" s="95" t="str">
        <f t="shared" si="115"/>
        <v/>
      </c>
      <c r="BI983" s="95" t="str">
        <f t="shared" si="116"/>
        <v/>
      </c>
      <c r="BJ983" s="95" t="str">
        <f>IF(COUNTIF( BH$2:BH983, BH983 )=1,"نعم","كلا")</f>
        <v>كلا</v>
      </c>
      <c r="BL983" s="91"/>
    </row>
    <row r="984" spans="2:64">
      <c r="B984" s="91" t="str">
        <f t="shared" si="111"/>
        <v/>
      </c>
      <c r="D984" s="91" t="str">
        <f t="shared" si="112"/>
        <v/>
      </c>
      <c r="F984" s="91" t="str">
        <f t="shared" si="113"/>
        <v/>
      </c>
      <c r="H984" s="91" t="str">
        <f t="shared" si="114"/>
        <v/>
      </c>
      <c r="I984" s="92"/>
      <c r="J984" s="114" t="str">
        <f t="shared" si="110"/>
        <v/>
      </c>
      <c r="BE984" s="95" t="str">
        <f>IFERROR(VLOOKUP(ROWS(BE$2:$BE984),$BG$2:$BI$1001,3,0),"")</f>
        <v/>
      </c>
      <c r="BF984" s="95" t="str">
        <f>IFERROR(VLOOKUP(ROWS(BF$2:$BF984),$BG$2:$BI$1001,2,0),"")</f>
        <v/>
      </c>
      <c r="BG984" s="95">
        <f>IF(ISNUMBER(SEARCH("نعم",BJ984)),MAX($BG$1:BG983)+1,0)</f>
        <v>0</v>
      </c>
      <c r="BH984" s="95" t="str">
        <f t="shared" si="115"/>
        <v/>
      </c>
      <c r="BI984" s="95" t="str">
        <f t="shared" si="116"/>
        <v/>
      </c>
      <c r="BJ984" s="95" t="str">
        <f>IF(COUNTIF( BH$2:BH984, BH984 )=1,"نعم","كلا")</f>
        <v>كلا</v>
      </c>
      <c r="BL984" s="91"/>
    </row>
    <row r="985" spans="2:64">
      <c r="B985" s="91" t="str">
        <f t="shared" si="111"/>
        <v/>
      </c>
      <c r="D985" s="91" t="str">
        <f t="shared" si="112"/>
        <v/>
      </c>
      <c r="F985" s="91" t="str">
        <f t="shared" si="113"/>
        <v/>
      </c>
      <c r="H985" s="91" t="str">
        <f t="shared" si="114"/>
        <v/>
      </c>
      <c r="I985" s="92"/>
      <c r="J985" s="114" t="str">
        <f t="shared" si="110"/>
        <v/>
      </c>
      <c r="BE985" s="95" t="str">
        <f>IFERROR(VLOOKUP(ROWS(BE$2:$BE985),$BG$2:$BI$1001,3,0),"")</f>
        <v/>
      </c>
      <c r="BF985" s="95" t="str">
        <f>IFERROR(VLOOKUP(ROWS(BF$2:$BF985),$BG$2:$BI$1001,2,0),"")</f>
        <v/>
      </c>
      <c r="BG985" s="95">
        <f>IF(ISNUMBER(SEARCH("نعم",BJ985)),MAX($BG$1:BG984)+1,0)</f>
        <v>0</v>
      </c>
      <c r="BH985" s="95" t="str">
        <f t="shared" si="115"/>
        <v/>
      </c>
      <c r="BI985" s="95" t="str">
        <f t="shared" si="116"/>
        <v/>
      </c>
      <c r="BJ985" s="95" t="str">
        <f>IF(COUNTIF( BH$2:BH985, BH985 )=1,"نعم","كلا")</f>
        <v>كلا</v>
      </c>
      <c r="BL985" s="91"/>
    </row>
    <row r="986" spans="2:64">
      <c r="B986" s="91" t="str">
        <f t="shared" si="111"/>
        <v/>
      </c>
      <c r="D986" s="91" t="str">
        <f t="shared" si="112"/>
        <v/>
      </c>
      <c r="F986" s="91" t="str">
        <f t="shared" si="113"/>
        <v/>
      </c>
      <c r="H986" s="91" t="str">
        <f t="shared" si="114"/>
        <v/>
      </c>
      <c r="I986" s="92"/>
      <c r="J986" s="114" t="str">
        <f t="shared" si="110"/>
        <v/>
      </c>
      <c r="BE986" s="95" t="str">
        <f>IFERROR(VLOOKUP(ROWS(BE$2:$BE986),$BG$2:$BI$1001,3,0),"")</f>
        <v/>
      </c>
      <c r="BF986" s="95" t="str">
        <f>IFERROR(VLOOKUP(ROWS(BF$2:$BF986),$BG$2:$BI$1001,2,0),"")</f>
        <v/>
      </c>
      <c r="BG986" s="95">
        <f>IF(ISNUMBER(SEARCH("نعم",BJ986)),MAX($BG$1:BG985)+1,0)</f>
        <v>0</v>
      </c>
      <c r="BH986" s="95" t="str">
        <f t="shared" si="115"/>
        <v/>
      </c>
      <c r="BI986" s="95" t="str">
        <f t="shared" si="116"/>
        <v/>
      </c>
      <c r="BJ986" s="95" t="str">
        <f>IF(COUNTIF( BH$2:BH986, BH986 )=1,"نعم","كلا")</f>
        <v>كلا</v>
      </c>
      <c r="BL986" s="91"/>
    </row>
    <row r="987" spans="2:64">
      <c r="B987" s="91" t="str">
        <f t="shared" si="111"/>
        <v/>
      </c>
      <c r="D987" s="91" t="str">
        <f t="shared" si="112"/>
        <v/>
      </c>
      <c r="F987" s="91" t="str">
        <f t="shared" si="113"/>
        <v/>
      </c>
      <c r="H987" s="91" t="str">
        <f t="shared" si="114"/>
        <v/>
      </c>
      <c r="I987" s="92"/>
      <c r="J987" s="114" t="str">
        <f t="shared" si="110"/>
        <v/>
      </c>
      <c r="BE987" s="95" t="str">
        <f>IFERROR(VLOOKUP(ROWS(BE$2:$BE987),$BG$2:$BI$1001,3,0),"")</f>
        <v/>
      </c>
      <c r="BF987" s="95" t="str">
        <f>IFERROR(VLOOKUP(ROWS(BF$2:$BF987),$BG$2:$BI$1001,2,0),"")</f>
        <v/>
      </c>
      <c r="BG987" s="95">
        <f>IF(ISNUMBER(SEARCH("نعم",BJ987)),MAX($BG$1:BG986)+1,0)</f>
        <v>0</v>
      </c>
      <c r="BH987" s="95" t="str">
        <f t="shared" si="115"/>
        <v/>
      </c>
      <c r="BI987" s="95" t="str">
        <f t="shared" si="116"/>
        <v/>
      </c>
      <c r="BJ987" s="95" t="str">
        <f>IF(COUNTIF( BH$2:BH987, BH987 )=1,"نعم","كلا")</f>
        <v>كلا</v>
      </c>
      <c r="BL987" s="91"/>
    </row>
    <row r="988" spans="2:64">
      <c r="B988" s="91" t="str">
        <f t="shared" si="111"/>
        <v/>
      </c>
      <c r="D988" s="91" t="str">
        <f t="shared" si="112"/>
        <v/>
      </c>
      <c r="F988" s="91" t="str">
        <f t="shared" si="113"/>
        <v/>
      </c>
      <c r="H988" s="91" t="str">
        <f t="shared" si="114"/>
        <v/>
      </c>
      <c r="I988" s="92"/>
      <c r="J988" s="114" t="str">
        <f t="shared" si="110"/>
        <v/>
      </c>
      <c r="BE988" s="95" t="str">
        <f>IFERROR(VLOOKUP(ROWS(BE$2:$BE988),$BG$2:$BI$1001,3,0),"")</f>
        <v/>
      </c>
      <c r="BF988" s="95" t="str">
        <f>IFERROR(VLOOKUP(ROWS(BF$2:$BF988),$BG$2:$BI$1001,2,0),"")</f>
        <v/>
      </c>
      <c r="BG988" s="95">
        <f>IF(ISNUMBER(SEARCH("نعم",BJ988)),MAX($BG$1:BG987)+1,0)</f>
        <v>0</v>
      </c>
      <c r="BH988" s="95" t="str">
        <f t="shared" si="115"/>
        <v/>
      </c>
      <c r="BI988" s="95" t="str">
        <f t="shared" si="116"/>
        <v/>
      </c>
      <c r="BJ988" s="95" t="str">
        <f>IF(COUNTIF( BH$2:BH988, BH988 )=1,"نعم","كلا")</f>
        <v>كلا</v>
      </c>
      <c r="BL988" s="91"/>
    </row>
    <row r="989" spans="2:64">
      <c r="B989" s="91" t="str">
        <f t="shared" si="111"/>
        <v/>
      </c>
      <c r="D989" s="91" t="str">
        <f t="shared" si="112"/>
        <v/>
      </c>
      <c r="F989" s="91" t="str">
        <f t="shared" si="113"/>
        <v/>
      </c>
      <c r="H989" s="91" t="str">
        <f t="shared" si="114"/>
        <v/>
      </c>
      <c r="I989" s="92"/>
      <c r="J989" s="114" t="str">
        <f t="shared" si="110"/>
        <v/>
      </c>
      <c r="BE989" s="95" t="str">
        <f>IFERROR(VLOOKUP(ROWS(BE$2:$BE989),$BG$2:$BI$1001,3,0),"")</f>
        <v/>
      </c>
      <c r="BF989" s="95" t="str">
        <f>IFERROR(VLOOKUP(ROWS(BF$2:$BF989),$BG$2:$BI$1001,2,0),"")</f>
        <v/>
      </c>
      <c r="BG989" s="95">
        <f>IF(ISNUMBER(SEARCH("نعم",BJ989)),MAX($BG$1:BG988)+1,0)</f>
        <v>0</v>
      </c>
      <c r="BH989" s="95" t="str">
        <f t="shared" si="115"/>
        <v/>
      </c>
      <c r="BI989" s="95" t="str">
        <f t="shared" si="116"/>
        <v/>
      </c>
      <c r="BJ989" s="95" t="str">
        <f>IF(COUNTIF( BH$2:BH989, BH989 )=1,"نعم","كلا")</f>
        <v>كلا</v>
      </c>
      <c r="BL989" s="91"/>
    </row>
    <row r="990" spans="2:64">
      <c r="B990" s="91" t="str">
        <f t="shared" si="111"/>
        <v/>
      </c>
      <c r="D990" s="91" t="str">
        <f t="shared" si="112"/>
        <v/>
      </c>
      <c r="F990" s="91" t="str">
        <f t="shared" si="113"/>
        <v/>
      </c>
      <c r="H990" s="91" t="str">
        <f t="shared" si="114"/>
        <v/>
      </c>
      <c r="I990" s="92"/>
      <c r="J990" s="114" t="str">
        <f t="shared" si="110"/>
        <v/>
      </c>
      <c r="BE990" s="95" t="str">
        <f>IFERROR(VLOOKUP(ROWS(BE$2:$BE990),$BG$2:$BI$1001,3,0),"")</f>
        <v/>
      </c>
      <c r="BF990" s="95" t="str">
        <f>IFERROR(VLOOKUP(ROWS(BF$2:$BF990),$BG$2:$BI$1001,2,0),"")</f>
        <v/>
      </c>
      <c r="BG990" s="95">
        <f>IF(ISNUMBER(SEARCH("نعم",BJ990)),MAX($BG$1:BG989)+1,0)</f>
        <v>0</v>
      </c>
      <c r="BH990" s="95" t="str">
        <f t="shared" si="115"/>
        <v/>
      </c>
      <c r="BI990" s="95" t="str">
        <f t="shared" si="116"/>
        <v/>
      </c>
      <c r="BJ990" s="95" t="str">
        <f>IF(COUNTIF( BH$2:BH990, BH990 )=1,"نعم","كلا")</f>
        <v>كلا</v>
      </c>
      <c r="BL990" s="91"/>
    </row>
    <row r="991" spans="2:64">
      <c r="B991" s="91" t="str">
        <f t="shared" si="111"/>
        <v/>
      </c>
      <c r="D991" s="91" t="str">
        <f t="shared" si="112"/>
        <v/>
      </c>
      <c r="F991" s="91" t="str">
        <f t="shared" si="113"/>
        <v/>
      </c>
      <c r="H991" s="91" t="str">
        <f t="shared" si="114"/>
        <v/>
      </c>
      <c r="I991" s="92"/>
      <c r="J991" s="114" t="str">
        <f t="shared" si="110"/>
        <v/>
      </c>
      <c r="BE991" s="95" t="str">
        <f>IFERROR(VLOOKUP(ROWS(BE$2:$BE991),$BG$2:$BI$1001,3,0),"")</f>
        <v/>
      </c>
      <c r="BF991" s="95" t="str">
        <f>IFERROR(VLOOKUP(ROWS(BF$2:$BF991),$BG$2:$BI$1001,2,0),"")</f>
        <v/>
      </c>
      <c r="BG991" s="95">
        <f>IF(ISNUMBER(SEARCH("نعم",BJ991)),MAX($BG$1:BG990)+1,0)</f>
        <v>0</v>
      </c>
      <c r="BH991" s="95" t="str">
        <f t="shared" si="115"/>
        <v/>
      </c>
      <c r="BI991" s="95" t="str">
        <f t="shared" si="116"/>
        <v/>
      </c>
      <c r="BJ991" s="95" t="str">
        <f>IF(COUNTIF( BH$2:BH991, BH991 )=1,"نعم","كلا")</f>
        <v>كلا</v>
      </c>
      <c r="BL991" s="91"/>
    </row>
    <row r="992" spans="2:64">
      <c r="B992" s="91" t="str">
        <f t="shared" si="111"/>
        <v/>
      </c>
      <c r="D992" s="91" t="str">
        <f t="shared" si="112"/>
        <v/>
      </c>
      <c r="F992" s="91" t="str">
        <f t="shared" si="113"/>
        <v/>
      </c>
      <c r="H992" s="91" t="str">
        <f t="shared" si="114"/>
        <v/>
      </c>
      <c r="I992" s="92"/>
      <c r="J992" s="114" t="str">
        <f t="shared" si="110"/>
        <v/>
      </c>
      <c r="BE992" s="95" t="str">
        <f>IFERROR(VLOOKUP(ROWS(BE$2:$BE992),$BG$2:$BI$1001,3,0),"")</f>
        <v/>
      </c>
      <c r="BF992" s="95" t="str">
        <f>IFERROR(VLOOKUP(ROWS(BF$2:$BF992),$BG$2:$BI$1001,2,0),"")</f>
        <v/>
      </c>
      <c r="BG992" s="95">
        <f>IF(ISNUMBER(SEARCH("نعم",BJ992)),MAX($BG$1:BG991)+1,0)</f>
        <v>0</v>
      </c>
      <c r="BH992" s="95" t="str">
        <f t="shared" si="115"/>
        <v/>
      </c>
      <c r="BI992" s="95" t="str">
        <f t="shared" si="116"/>
        <v/>
      </c>
      <c r="BJ992" s="95" t="str">
        <f>IF(COUNTIF( BH$2:BH992, BH992 )=1,"نعم","كلا")</f>
        <v>كلا</v>
      </c>
      <c r="BL992" s="91"/>
    </row>
    <row r="993" spans="2:64">
      <c r="B993" s="91" t="str">
        <f t="shared" si="111"/>
        <v/>
      </c>
      <c r="D993" s="91" t="str">
        <f t="shared" si="112"/>
        <v/>
      </c>
      <c r="F993" s="91" t="str">
        <f t="shared" si="113"/>
        <v/>
      </c>
      <c r="H993" s="91" t="str">
        <f t="shared" si="114"/>
        <v/>
      </c>
      <c r="I993" s="92"/>
      <c r="J993" s="114" t="str">
        <f t="shared" si="110"/>
        <v/>
      </c>
      <c r="BE993" s="95" t="str">
        <f>IFERROR(VLOOKUP(ROWS(BE$2:$BE993),$BG$2:$BI$1001,3,0),"")</f>
        <v/>
      </c>
      <c r="BF993" s="95" t="str">
        <f>IFERROR(VLOOKUP(ROWS(BF$2:$BF993),$BG$2:$BI$1001,2,0),"")</f>
        <v/>
      </c>
      <c r="BG993" s="95">
        <f>IF(ISNUMBER(SEARCH("نعم",BJ993)),MAX($BG$1:BG992)+1,0)</f>
        <v>0</v>
      </c>
      <c r="BH993" s="95" t="str">
        <f t="shared" si="115"/>
        <v/>
      </c>
      <c r="BI993" s="95" t="str">
        <f t="shared" si="116"/>
        <v/>
      </c>
      <c r="BJ993" s="95" t="str">
        <f>IF(COUNTIF( BH$2:BH993, BH993 )=1,"نعم","كلا")</f>
        <v>كلا</v>
      </c>
      <c r="BL993" s="91"/>
    </row>
    <row r="994" spans="2:64">
      <c r="B994" s="91" t="str">
        <f t="shared" si="111"/>
        <v/>
      </c>
      <c r="D994" s="91" t="str">
        <f t="shared" si="112"/>
        <v/>
      </c>
      <c r="F994" s="91" t="str">
        <f t="shared" si="113"/>
        <v/>
      </c>
      <c r="H994" s="91" t="str">
        <f t="shared" si="114"/>
        <v/>
      </c>
      <c r="I994" s="92"/>
      <c r="J994" s="114" t="str">
        <f t="shared" si="110"/>
        <v/>
      </c>
      <c r="BE994" s="95" t="str">
        <f>IFERROR(VLOOKUP(ROWS(BE$2:$BE994),$BG$2:$BI$1001,3,0),"")</f>
        <v/>
      </c>
      <c r="BF994" s="95" t="str">
        <f>IFERROR(VLOOKUP(ROWS(BF$2:$BF994),$BG$2:$BI$1001,2,0),"")</f>
        <v/>
      </c>
      <c r="BG994" s="95">
        <f>IF(ISNUMBER(SEARCH("نعم",BJ994)),MAX($BG$1:BG993)+1,0)</f>
        <v>0</v>
      </c>
      <c r="BH994" s="95" t="str">
        <f t="shared" si="115"/>
        <v/>
      </c>
      <c r="BI994" s="95" t="str">
        <f t="shared" si="116"/>
        <v/>
      </c>
      <c r="BJ994" s="95" t="str">
        <f>IF(COUNTIF( BH$2:BH994, BH994 )=1,"نعم","كلا")</f>
        <v>كلا</v>
      </c>
      <c r="BL994" s="91"/>
    </row>
    <row r="995" spans="2:64">
      <c r="B995" s="91" t="str">
        <f t="shared" si="111"/>
        <v/>
      </c>
      <c r="D995" s="91" t="str">
        <f t="shared" si="112"/>
        <v/>
      </c>
      <c r="F995" s="91" t="str">
        <f t="shared" si="113"/>
        <v/>
      </c>
      <c r="H995" s="91" t="str">
        <f t="shared" si="114"/>
        <v/>
      </c>
      <c r="I995" s="92"/>
      <c r="J995" s="114" t="str">
        <f t="shared" si="110"/>
        <v/>
      </c>
      <c r="BE995" s="95" t="str">
        <f>IFERROR(VLOOKUP(ROWS(BE$2:$BE995),$BG$2:$BI$1001,3,0),"")</f>
        <v/>
      </c>
      <c r="BF995" s="95" t="str">
        <f>IFERROR(VLOOKUP(ROWS(BF$2:$BF995),$BG$2:$BI$1001,2,0),"")</f>
        <v/>
      </c>
      <c r="BG995" s="95">
        <f>IF(ISNUMBER(SEARCH("نعم",BJ995)),MAX($BG$1:BG994)+1,0)</f>
        <v>0</v>
      </c>
      <c r="BH995" s="95" t="str">
        <f t="shared" si="115"/>
        <v/>
      </c>
      <c r="BI995" s="95" t="str">
        <f t="shared" si="116"/>
        <v/>
      </c>
      <c r="BJ995" s="95" t="str">
        <f>IF(COUNTIF( BH$2:BH995, BH995 )=1,"نعم","كلا")</f>
        <v>كلا</v>
      </c>
      <c r="BL995" s="91"/>
    </row>
    <row r="996" spans="2:64">
      <c r="B996" s="91" t="str">
        <f t="shared" si="111"/>
        <v/>
      </c>
      <c r="D996" s="91" t="str">
        <f t="shared" si="112"/>
        <v/>
      </c>
      <c r="F996" s="91" t="str">
        <f t="shared" si="113"/>
        <v/>
      </c>
      <c r="H996" s="91" t="str">
        <f t="shared" si="114"/>
        <v/>
      </c>
      <c r="I996" s="92"/>
      <c r="J996" s="114" t="str">
        <f t="shared" si="110"/>
        <v/>
      </c>
      <c r="BE996" s="95" t="str">
        <f>IFERROR(VLOOKUP(ROWS(BE$2:$BE996),$BG$2:$BI$1001,3,0),"")</f>
        <v/>
      </c>
      <c r="BF996" s="95" t="str">
        <f>IFERROR(VLOOKUP(ROWS(BF$2:$BF996),$BG$2:$BI$1001,2,0),"")</f>
        <v/>
      </c>
      <c r="BG996" s="95">
        <f>IF(ISNUMBER(SEARCH("نعم",BJ996)),MAX($BG$1:BG995)+1,0)</f>
        <v>0</v>
      </c>
      <c r="BH996" s="95" t="str">
        <f t="shared" si="115"/>
        <v/>
      </c>
      <c r="BI996" s="95" t="str">
        <f t="shared" si="116"/>
        <v/>
      </c>
      <c r="BJ996" s="95" t="str">
        <f>IF(COUNTIF( BH$2:BH996, BH996 )=1,"نعم","كلا")</f>
        <v>كلا</v>
      </c>
      <c r="BL996" s="91"/>
    </row>
    <row r="997" spans="2:64">
      <c r="B997" s="91" t="str">
        <f t="shared" si="111"/>
        <v/>
      </c>
      <c r="D997" s="91" t="str">
        <f t="shared" si="112"/>
        <v/>
      </c>
      <c r="F997" s="91" t="str">
        <f t="shared" si="113"/>
        <v/>
      </c>
      <c r="H997" s="91" t="str">
        <f t="shared" si="114"/>
        <v/>
      </c>
      <c r="I997" s="92"/>
      <c r="J997" s="114" t="str">
        <f t="shared" si="110"/>
        <v/>
      </c>
      <c r="BE997" s="95" t="str">
        <f>IFERROR(VLOOKUP(ROWS(BE$2:$BE997),$BG$2:$BI$1001,3,0),"")</f>
        <v/>
      </c>
      <c r="BF997" s="95" t="str">
        <f>IFERROR(VLOOKUP(ROWS(BF$2:$BF997),$BG$2:$BI$1001,2,0),"")</f>
        <v/>
      </c>
      <c r="BG997" s="95">
        <f>IF(ISNUMBER(SEARCH("نعم",BJ997)),MAX($BG$1:BG996)+1,0)</f>
        <v>0</v>
      </c>
      <c r="BH997" s="95" t="str">
        <f t="shared" si="115"/>
        <v/>
      </c>
      <c r="BI997" s="95" t="str">
        <f t="shared" si="116"/>
        <v/>
      </c>
      <c r="BJ997" s="95" t="str">
        <f>IF(COUNTIF( BH$2:BH997, BH997 )=1,"نعم","كلا")</f>
        <v>كلا</v>
      </c>
      <c r="BL997" s="91"/>
    </row>
    <row r="998" spans="2:64">
      <c r="B998" s="91" t="str">
        <f t="shared" si="111"/>
        <v/>
      </c>
      <c r="D998" s="91" t="str">
        <f t="shared" si="112"/>
        <v/>
      </c>
      <c r="F998" s="91" t="str">
        <f t="shared" si="113"/>
        <v/>
      </c>
      <c r="H998" s="91" t="str">
        <f t="shared" si="114"/>
        <v/>
      </c>
      <c r="I998" s="92"/>
      <c r="J998" s="114" t="str">
        <f t="shared" si="110"/>
        <v/>
      </c>
      <c r="BE998" s="95" t="str">
        <f>IFERROR(VLOOKUP(ROWS(BE$2:$BE998),$BG$2:$BI$1001,3,0),"")</f>
        <v/>
      </c>
      <c r="BF998" s="95" t="str">
        <f>IFERROR(VLOOKUP(ROWS(BF$2:$BF998),$BG$2:$BI$1001,2,0),"")</f>
        <v/>
      </c>
      <c r="BG998" s="95">
        <f>IF(ISNUMBER(SEARCH("نعم",BJ998)),MAX($BG$1:BG997)+1,0)</f>
        <v>0</v>
      </c>
      <c r="BH998" s="95" t="str">
        <f t="shared" si="115"/>
        <v/>
      </c>
      <c r="BI998" s="95" t="str">
        <f t="shared" si="116"/>
        <v/>
      </c>
      <c r="BJ998" s="95" t="str">
        <f>IF(COUNTIF( BH$2:BH998, BH998 )=1,"نعم","كلا")</f>
        <v>كلا</v>
      </c>
      <c r="BL998" s="91"/>
    </row>
    <row r="999" spans="2:64">
      <c r="B999" s="91" t="str">
        <f t="shared" si="111"/>
        <v/>
      </c>
      <c r="D999" s="91" t="str">
        <f t="shared" si="112"/>
        <v/>
      </c>
      <c r="F999" s="91" t="str">
        <f t="shared" si="113"/>
        <v/>
      </c>
      <c r="H999" s="91" t="str">
        <f t="shared" si="114"/>
        <v/>
      </c>
      <c r="I999" s="92"/>
      <c r="J999" s="114" t="str">
        <f t="shared" si="110"/>
        <v/>
      </c>
      <c r="BE999" s="95" t="str">
        <f>IFERROR(VLOOKUP(ROWS(BE$2:$BE999),$BG$2:$BI$1001,3,0),"")</f>
        <v/>
      </c>
      <c r="BF999" s="95" t="str">
        <f>IFERROR(VLOOKUP(ROWS(BF$2:$BF999),$BG$2:$BI$1001,2,0),"")</f>
        <v/>
      </c>
      <c r="BG999" s="95">
        <f>IF(ISNUMBER(SEARCH("نعم",BJ999)),MAX($BG$1:BG998)+1,0)</f>
        <v>0</v>
      </c>
      <c r="BH999" s="95" t="str">
        <f t="shared" si="115"/>
        <v/>
      </c>
      <c r="BI999" s="95" t="str">
        <f t="shared" si="116"/>
        <v/>
      </c>
      <c r="BJ999" s="95" t="str">
        <f>IF(COUNTIF( BH$2:BH999, BH999 )=1,"نعم","كلا")</f>
        <v>كلا</v>
      </c>
      <c r="BL999" s="91"/>
    </row>
    <row r="1000" spans="2:64">
      <c r="B1000" s="91" t="str">
        <f t="shared" si="111"/>
        <v/>
      </c>
      <c r="D1000" s="91" t="str">
        <f t="shared" si="112"/>
        <v/>
      </c>
      <c r="F1000" s="91" t="str">
        <f t="shared" si="113"/>
        <v/>
      </c>
      <c r="H1000" s="91" t="str">
        <f t="shared" si="114"/>
        <v/>
      </c>
      <c r="I1000" s="92"/>
      <c r="J1000" s="114" t="str">
        <f t="shared" si="110"/>
        <v/>
      </c>
      <c r="BE1000" s="95" t="str">
        <f>IFERROR(VLOOKUP(ROWS(BE$2:$BE1000),$BG$2:$BI$1001,3,0),"")</f>
        <v/>
      </c>
      <c r="BF1000" s="95" t="str">
        <f>IFERROR(VLOOKUP(ROWS(BF$2:$BF1000),$BG$2:$BI$1001,2,0),"")</f>
        <v/>
      </c>
      <c r="BG1000" s="95">
        <f>IF(ISNUMBER(SEARCH("نعم",BJ1000)),MAX($BG$1:BG999)+1,0)</f>
        <v>0</v>
      </c>
      <c r="BH1000" s="95" t="str">
        <f t="shared" si="115"/>
        <v/>
      </c>
      <c r="BI1000" s="95" t="str">
        <f t="shared" si="116"/>
        <v/>
      </c>
      <c r="BJ1000" s="95" t="str">
        <f>IF(COUNTIF( BH$2:BH1000, BH1000 )=1,"نعم","كلا")</f>
        <v>كلا</v>
      </c>
      <c r="BL1000" s="91"/>
    </row>
    <row r="1001" spans="2:64">
      <c r="B1001" s="91" t="str">
        <f t="shared" si="111"/>
        <v/>
      </c>
      <c r="D1001" s="91" t="str">
        <f t="shared" si="112"/>
        <v/>
      </c>
      <c r="F1001" s="91" t="str">
        <f t="shared" si="113"/>
        <v/>
      </c>
      <c r="H1001" s="91" t="str">
        <f t="shared" si="114"/>
        <v/>
      </c>
      <c r="I1001" s="92"/>
      <c r="J1001" s="114" t="str">
        <f t="shared" si="110"/>
        <v/>
      </c>
      <c r="BE1001" s="95" t="str">
        <f>IFERROR(VLOOKUP(ROWS(BE$2:$BE1001),$BG$2:$BI$1001,3,0),"")</f>
        <v/>
      </c>
      <c r="BF1001" s="95" t="str">
        <f>IFERROR(VLOOKUP(ROWS(BF$2:$BF1001),$BG$2:$BI$1001,2,0),"")</f>
        <v/>
      </c>
      <c r="BG1001" s="95">
        <f>IF(ISNUMBER(SEARCH("نعم",BJ1001)),MAX($BG$1:BG1000)+1,0)</f>
        <v>0</v>
      </c>
      <c r="BH1001" s="95" t="str">
        <f t="shared" si="115"/>
        <v/>
      </c>
      <c r="BI1001" s="95" t="str">
        <f t="shared" si="116"/>
        <v/>
      </c>
      <c r="BJ1001" s="95" t="str">
        <f>IF(COUNTIF( BH$2:BH1001, BH1001 )=1,"نعم","كلا")</f>
        <v>كلا</v>
      </c>
      <c r="BL1001" s="91"/>
    </row>
    <row r="1002" spans="2:64">
      <c r="B1002" s="91" t="str">
        <f t="shared" si="111"/>
        <v/>
      </c>
      <c r="D1002" s="91" t="str">
        <f t="shared" si="112"/>
        <v/>
      </c>
      <c r="F1002" s="91" t="str">
        <f t="shared" si="113"/>
        <v/>
      </c>
      <c r="H1002" s="91" t="str">
        <f t="shared" si="114"/>
        <v/>
      </c>
      <c r="I1002" s="92"/>
      <c r="J1002" s="114" t="str">
        <f t="shared" si="110"/>
        <v/>
      </c>
      <c r="BE1002" s="95" t="str">
        <f>IFERROR(VLOOKUP(ROWS(BE$2:$BE1002),$BG$2:$BI$1001,3,0),"")</f>
        <v/>
      </c>
      <c r="BF1002" s="95" t="str">
        <f>IFERROR(VLOOKUP(ROWS(BF$2:$BF1002),$BG$2:$BI$1001,2,0),"")</f>
        <v/>
      </c>
      <c r="BG1002" s="95">
        <f>IF(ISNUMBER(SEARCH("نعم",BJ1002)),MAX($BG$1:BG1001)+1,0)</f>
        <v>0</v>
      </c>
      <c r="BH1002" s="95" t="str">
        <f t="shared" si="115"/>
        <v/>
      </c>
      <c r="BI1002" s="95" t="str">
        <f t="shared" si="116"/>
        <v/>
      </c>
      <c r="BJ1002" s="95" t="str">
        <f>IF(COUNTIF( BH$2:BH1002, BH1002 )=1,"نعم","كلا")</f>
        <v>كلا</v>
      </c>
      <c r="BL1002" s="91"/>
    </row>
    <row r="1003" spans="2:64">
      <c r="B1003" s="91" t="str">
        <f t="shared" ref="B1003:B1020" si="117">IFERROR(VLOOKUP(A1003,PROF_NAMES_CODE,2,FALSE),"")</f>
        <v/>
      </c>
      <c r="D1003" s="91" t="str">
        <f t="shared" ref="D1003:D1020" si="118">IFERROR(VLOOKUP(C1003,PARAM_CLASSES,2,FALSE),"")</f>
        <v/>
      </c>
      <c r="F1003" s="91" t="str">
        <f t="shared" ref="F1003:F1020" si="119">IFERROR(VLOOKUP(E1003,PARAM_MATIERE,2,FALSE),"")</f>
        <v/>
      </c>
      <c r="H1003" s="91" t="str">
        <f t="shared" ref="H1003:H1020" si="120">IFERROR(VLOOKUP(G1003,PARAM_LANGUE,2,FALSE),"")</f>
        <v/>
      </c>
    </row>
    <row r="1004" spans="2:64">
      <c r="B1004" s="91" t="str">
        <f t="shared" si="117"/>
        <v/>
      </c>
      <c r="D1004" s="91" t="str">
        <f t="shared" si="118"/>
        <v/>
      </c>
      <c r="F1004" s="91" t="str">
        <f t="shared" si="119"/>
        <v/>
      </c>
      <c r="H1004" s="91" t="str">
        <f t="shared" si="120"/>
        <v/>
      </c>
    </row>
    <row r="1005" spans="2:64">
      <c r="B1005" s="91" t="str">
        <f t="shared" si="117"/>
        <v/>
      </c>
      <c r="D1005" s="91" t="str">
        <f t="shared" si="118"/>
        <v/>
      </c>
      <c r="F1005" s="91" t="str">
        <f t="shared" si="119"/>
        <v/>
      </c>
      <c r="H1005" s="91" t="str">
        <f t="shared" si="120"/>
        <v/>
      </c>
    </row>
    <row r="1006" spans="2:64">
      <c r="B1006" s="91" t="str">
        <f t="shared" si="117"/>
        <v/>
      </c>
      <c r="D1006" s="91" t="str">
        <f t="shared" si="118"/>
        <v/>
      </c>
      <c r="F1006" s="91" t="str">
        <f t="shared" si="119"/>
        <v/>
      </c>
      <c r="H1006" s="91" t="str">
        <f t="shared" si="120"/>
        <v/>
      </c>
    </row>
    <row r="1007" spans="2:64">
      <c r="B1007" s="91" t="str">
        <f t="shared" si="117"/>
        <v/>
      </c>
      <c r="D1007" s="91" t="str">
        <f t="shared" si="118"/>
        <v/>
      </c>
      <c r="F1007" s="91" t="str">
        <f t="shared" si="119"/>
        <v/>
      </c>
      <c r="H1007" s="91" t="str">
        <f t="shared" si="120"/>
        <v/>
      </c>
    </row>
    <row r="1008" spans="2:64">
      <c r="B1008" s="91" t="str">
        <f t="shared" si="117"/>
        <v/>
      </c>
      <c r="D1008" s="91" t="str">
        <f t="shared" si="118"/>
        <v/>
      </c>
      <c r="F1008" s="91" t="str">
        <f t="shared" si="119"/>
        <v/>
      </c>
      <c r="H1008" s="91" t="str">
        <f t="shared" si="120"/>
        <v/>
      </c>
    </row>
    <row r="1009" spans="2:8">
      <c r="B1009" s="91" t="str">
        <f t="shared" si="117"/>
        <v/>
      </c>
      <c r="D1009" s="91" t="str">
        <f t="shared" si="118"/>
        <v/>
      </c>
      <c r="F1009" s="91" t="str">
        <f t="shared" si="119"/>
        <v/>
      </c>
      <c r="H1009" s="91" t="str">
        <f t="shared" si="120"/>
        <v/>
      </c>
    </row>
    <row r="1010" spans="2:8">
      <c r="B1010" s="91" t="str">
        <f t="shared" si="117"/>
        <v/>
      </c>
      <c r="D1010" s="91" t="str">
        <f t="shared" si="118"/>
        <v/>
      </c>
      <c r="F1010" s="91" t="str">
        <f t="shared" si="119"/>
        <v/>
      </c>
      <c r="H1010" s="91" t="str">
        <f t="shared" si="120"/>
        <v/>
      </c>
    </row>
    <row r="1011" spans="2:8">
      <c r="B1011" s="91" t="str">
        <f t="shared" si="117"/>
        <v/>
      </c>
      <c r="D1011" s="91" t="str">
        <f t="shared" si="118"/>
        <v/>
      </c>
      <c r="F1011" s="91" t="str">
        <f t="shared" si="119"/>
        <v/>
      </c>
      <c r="H1011" s="91" t="str">
        <f t="shared" si="120"/>
        <v/>
      </c>
    </row>
    <row r="1012" spans="2:8">
      <c r="B1012" s="91" t="str">
        <f t="shared" si="117"/>
        <v/>
      </c>
      <c r="D1012" s="91" t="str">
        <f t="shared" si="118"/>
        <v/>
      </c>
      <c r="F1012" s="91" t="str">
        <f t="shared" si="119"/>
        <v/>
      </c>
      <c r="H1012" s="91" t="str">
        <f t="shared" si="120"/>
        <v/>
      </c>
    </row>
    <row r="1013" spans="2:8">
      <c r="B1013" s="91" t="str">
        <f t="shared" si="117"/>
        <v/>
      </c>
      <c r="D1013" s="91" t="str">
        <f t="shared" si="118"/>
        <v/>
      </c>
      <c r="F1013" s="91" t="str">
        <f t="shared" si="119"/>
        <v/>
      </c>
      <c r="H1013" s="91" t="str">
        <f t="shared" si="120"/>
        <v/>
      </c>
    </row>
    <row r="1014" spans="2:8">
      <c r="B1014" s="91" t="str">
        <f t="shared" si="117"/>
        <v/>
      </c>
      <c r="D1014" s="91" t="str">
        <f t="shared" si="118"/>
        <v/>
      </c>
      <c r="F1014" s="91" t="str">
        <f t="shared" si="119"/>
        <v/>
      </c>
      <c r="H1014" s="91" t="str">
        <f t="shared" si="120"/>
        <v/>
      </c>
    </row>
    <row r="1015" spans="2:8">
      <c r="B1015" s="91" t="str">
        <f t="shared" si="117"/>
        <v/>
      </c>
      <c r="D1015" s="91" t="str">
        <f t="shared" si="118"/>
        <v/>
      </c>
      <c r="F1015" s="91" t="str">
        <f t="shared" si="119"/>
        <v/>
      </c>
      <c r="H1015" s="91" t="str">
        <f t="shared" si="120"/>
        <v/>
      </c>
    </row>
    <row r="1016" spans="2:8">
      <c r="B1016" s="91" t="str">
        <f t="shared" si="117"/>
        <v/>
      </c>
      <c r="D1016" s="91" t="str">
        <f t="shared" si="118"/>
        <v/>
      </c>
      <c r="F1016" s="91" t="str">
        <f t="shared" si="119"/>
        <v/>
      </c>
      <c r="H1016" s="91" t="str">
        <f t="shared" si="120"/>
        <v/>
      </c>
    </row>
    <row r="1017" spans="2:8">
      <c r="B1017" s="91" t="str">
        <f t="shared" si="117"/>
        <v/>
      </c>
      <c r="D1017" s="91" t="str">
        <f t="shared" si="118"/>
        <v/>
      </c>
      <c r="F1017" s="91" t="str">
        <f t="shared" si="119"/>
        <v/>
      </c>
      <c r="H1017" s="91" t="str">
        <f t="shared" si="120"/>
        <v/>
      </c>
    </row>
    <row r="1018" spans="2:8">
      <c r="B1018" s="91" t="str">
        <f t="shared" si="117"/>
        <v/>
      </c>
      <c r="D1018" s="91" t="str">
        <f t="shared" si="118"/>
        <v/>
      </c>
      <c r="F1018" s="91" t="str">
        <f t="shared" si="119"/>
        <v/>
      </c>
      <c r="H1018" s="91" t="str">
        <f t="shared" si="120"/>
        <v/>
      </c>
    </row>
    <row r="1019" spans="2:8">
      <c r="B1019" s="91" t="str">
        <f t="shared" si="117"/>
        <v/>
      </c>
      <c r="D1019" s="91" t="str">
        <f t="shared" si="118"/>
        <v/>
      </c>
      <c r="F1019" s="91" t="str">
        <f t="shared" si="119"/>
        <v/>
      </c>
      <c r="H1019" s="91" t="str">
        <f t="shared" si="120"/>
        <v/>
      </c>
    </row>
    <row r="1020" spans="2:8">
      <c r="B1020" s="91" t="str">
        <f t="shared" si="117"/>
        <v/>
      </c>
      <c r="D1020" s="91" t="str">
        <f t="shared" si="118"/>
        <v/>
      </c>
      <c r="F1020" s="91" t="str">
        <f t="shared" si="119"/>
        <v/>
      </c>
      <c r="H1020" s="91" t="str">
        <f t="shared" si="120"/>
        <v/>
      </c>
    </row>
    <row r="1021" spans="2:8">
      <c r="B1021" s="91" t="str">
        <f t="shared" ref="B1021:B1084" si="121">IFERROR(VLOOKUP(A1021,PROF_NAMES_CODE,2,FALSE),"")</f>
        <v/>
      </c>
      <c r="D1021" s="91" t="str">
        <f t="shared" ref="D1021:D1084" si="122">IFERROR(VLOOKUP(C1021,PARAM_CLASSES,2,FALSE),"")</f>
        <v/>
      </c>
      <c r="F1021" s="91" t="str">
        <f t="shared" ref="F1021:F1084" si="123">IFERROR(VLOOKUP(E1021,PARAM_MATIERE,2,FALSE),"")</f>
        <v/>
      </c>
      <c r="H1021" s="91" t="str">
        <f t="shared" ref="H1021:H1084" si="124">IFERROR(VLOOKUP(G1021,PARAM_LANGUE,2,FALSE),"")</f>
        <v/>
      </c>
    </row>
    <row r="1022" spans="2:8">
      <c r="B1022" s="91" t="str">
        <f t="shared" si="121"/>
        <v/>
      </c>
      <c r="D1022" s="91" t="str">
        <f t="shared" si="122"/>
        <v/>
      </c>
      <c r="F1022" s="91" t="str">
        <f t="shared" si="123"/>
        <v/>
      </c>
      <c r="H1022" s="91" t="str">
        <f t="shared" si="124"/>
        <v/>
      </c>
    </row>
    <row r="1023" spans="2:8">
      <c r="B1023" s="91" t="str">
        <f t="shared" si="121"/>
        <v/>
      </c>
      <c r="D1023" s="91" t="str">
        <f t="shared" si="122"/>
        <v/>
      </c>
      <c r="F1023" s="91" t="str">
        <f t="shared" si="123"/>
        <v/>
      </c>
      <c r="H1023" s="91" t="str">
        <f t="shared" si="124"/>
        <v/>
      </c>
    </row>
    <row r="1024" spans="2:8">
      <c r="B1024" s="91" t="str">
        <f t="shared" si="121"/>
        <v/>
      </c>
      <c r="D1024" s="91" t="str">
        <f t="shared" si="122"/>
        <v/>
      </c>
      <c r="F1024" s="91" t="str">
        <f t="shared" si="123"/>
        <v/>
      </c>
      <c r="H1024" s="91" t="str">
        <f t="shared" si="124"/>
        <v/>
      </c>
    </row>
    <row r="1025" spans="2:8">
      <c r="B1025" s="91" t="str">
        <f t="shared" si="121"/>
        <v/>
      </c>
      <c r="D1025" s="91" t="str">
        <f t="shared" si="122"/>
        <v/>
      </c>
      <c r="F1025" s="91" t="str">
        <f t="shared" si="123"/>
        <v/>
      </c>
      <c r="H1025" s="91" t="str">
        <f t="shared" si="124"/>
        <v/>
      </c>
    </row>
    <row r="1026" spans="2:8">
      <c r="B1026" s="91" t="str">
        <f t="shared" si="121"/>
        <v/>
      </c>
      <c r="D1026" s="91" t="str">
        <f t="shared" si="122"/>
        <v/>
      </c>
      <c r="F1026" s="91" t="str">
        <f t="shared" si="123"/>
        <v/>
      </c>
      <c r="H1026" s="91" t="str">
        <f t="shared" si="124"/>
        <v/>
      </c>
    </row>
    <row r="1027" spans="2:8">
      <c r="B1027" s="91" t="str">
        <f t="shared" si="121"/>
        <v/>
      </c>
      <c r="D1027" s="91" t="str">
        <f t="shared" si="122"/>
        <v/>
      </c>
      <c r="F1027" s="91" t="str">
        <f t="shared" si="123"/>
        <v/>
      </c>
      <c r="H1027" s="91" t="str">
        <f t="shared" si="124"/>
        <v/>
      </c>
    </row>
    <row r="1028" spans="2:8">
      <c r="B1028" s="91" t="str">
        <f t="shared" si="121"/>
        <v/>
      </c>
      <c r="D1028" s="91" t="str">
        <f t="shared" si="122"/>
        <v/>
      </c>
      <c r="F1028" s="91" t="str">
        <f t="shared" si="123"/>
        <v/>
      </c>
      <c r="H1028" s="91" t="str">
        <f t="shared" si="124"/>
        <v/>
      </c>
    </row>
    <row r="1029" spans="2:8">
      <c r="B1029" s="91" t="str">
        <f t="shared" si="121"/>
        <v/>
      </c>
      <c r="D1029" s="91" t="str">
        <f t="shared" si="122"/>
        <v/>
      </c>
      <c r="F1029" s="91" t="str">
        <f t="shared" si="123"/>
        <v/>
      </c>
      <c r="H1029" s="91" t="str">
        <f t="shared" si="124"/>
        <v/>
      </c>
    </row>
    <row r="1030" spans="2:8">
      <c r="B1030" s="91" t="str">
        <f t="shared" si="121"/>
        <v/>
      </c>
      <c r="D1030" s="91" t="str">
        <f t="shared" si="122"/>
        <v/>
      </c>
      <c r="F1030" s="91" t="str">
        <f t="shared" si="123"/>
        <v/>
      </c>
      <c r="H1030" s="91" t="str">
        <f t="shared" si="124"/>
        <v/>
      </c>
    </row>
    <row r="1031" spans="2:8">
      <c r="B1031" s="91" t="str">
        <f t="shared" si="121"/>
        <v/>
      </c>
      <c r="D1031" s="91" t="str">
        <f t="shared" si="122"/>
        <v/>
      </c>
      <c r="F1031" s="91" t="str">
        <f t="shared" si="123"/>
        <v/>
      </c>
      <c r="H1031" s="91" t="str">
        <f t="shared" si="124"/>
        <v/>
      </c>
    </row>
    <row r="1032" spans="2:8">
      <c r="B1032" s="91" t="str">
        <f t="shared" si="121"/>
        <v/>
      </c>
      <c r="D1032" s="91" t="str">
        <f t="shared" si="122"/>
        <v/>
      </c>
      <c r="F1032" s="91" t="str">
        <f t="shared" si="123"/>
        <v/>
      </c>
      <c r="H1032" s="91" t="str">
        <f t="shared" si="124"/>
        <v/>
      </c>
    </row>
    <row r="1033" spans="2:8">
      <c r="B1033" s="91" t="str">
        <f t="shared" si="121"/>
        <v/>
      </c>
      <c r="D1033" s="91" t="str">
        <f t="shared" si="122"/>
        <v/>
      </c>
      <c r="F1033" s="91" t="str">
        <f t="shared" si="123"/>
        <v/>
      </c>
      <c r="H1033" s="91" t="str">
        <f t="shared" si="124"/>
        <v/>
      </c>
    </row>
    <row r="1034" spans="2:8">
      <c r="B1034" s="91" t="str">
        <f t="shared" si="121"/>
        <v/>
      </c>
      <c r="D1034" s="91" t="str">
        <f t="shared" si="122"/>
        <v/>
      </c>
      <c r="F1034" s="91" t="str">
        <f t="shared" si="123"/>
        <v/>
      </c>
      <c r="H1034" s="91" t="str">
        <f t="shared" si="124"/>
        <v/>
      </c>
    </row>
    <row r="1035" spans="2:8">
      <c r="B1035" s="91" t="str">
        <f t="shared" si="121"/>
        <v/>
      </c>
      <c r="D1035" s="91" t="str">
        <f t="shared" si="122"/>
        <v/>
      </c>
      <c r="F1035" s="91" t="str">
        <f t="shared" si="123"/>
        <v/>
      </c>
      <c r="H1035" s="91" t="str">
        <f t="shared" si="124"/>
        <v/>
      </c>
    </row>
    <row r="1036" spans="2:8">
      <c r="B1036" s="91" t="str">
        <f t="shared" si="121"/>
        <v/>
      </c>
      <c r="D1036" s="91" t="str">
        <f t="shared" si="122"/>
        <v/>
      </c>
      <c r="F1036" s="91" t="str">
        <f t="shared" si="123"/>
        <v/>
      </c>
      <c r="H1036" s="91" t="str">
        <f t="shared" si="124"/>
        <v/>
      </c>
    </row>
    <row r="1037" spans="2:8">
      <c r="B1037" s="91" t="str">
        <f t="shared" si="121"/>
        <v/>
      </c>
      <c r="D1037" s="91" t="str">
        <f t="shared" si="122"/>
        <v/>
      </c>
      <c r="F1037" s="91" t="str">
        <f t="shared" si="123"/>
        <v/>
      </c>
      <c r="H1037" s="91" t="str">
        <f t="shared" si="124"/>
        <v/>
      </c>
    </row>
    <row r="1038" spans="2:8">
      <c r="B1038" s="91" t="str">
        <f t="shared" si="121"/>
        <v/>
      </c>
      <c r="D1038" s="91" t="str">
        <f t="shared" si="122"/>
        <v/>
      </c>
      <c r="F1038" s="91" t="str">
        <f t="shared" si="123"/>
        <v/>
      </c>
      <c r="H1038" s="91" t="str">
        <f t="shared" si="124"/>
        <v/>
      </c>
    </row>
    <row r="1039" spans="2:8">
      <c r="B1039" s="91" t="str">
        <f t="shared" si="121"/>
        <v/>
      </c>
      <c r="D1039" s="91" t="str">
        <f t="shared" si="122"/>
        <v/>
      </c>
      <c r="F1039" s="91" t="str">
        <f t="shared" si="123"/>
        <v/>
      </c>
      <c r="H1039" s="91" t="str">
        <f t="shared" si="124"/>
        <v/>
      </c>
    </row>
    <row r="1040" spans="2:8">
      <c r="B1040" s="91" t="str">
        <f t="shared" si="121"/>
        <v/>
      </c>
      <c r="D1040" s="91" t="str">
        <f t="shared" si="122"/>
        <v/>
      </c>
      <c r="F1040" s="91" t="str">
        <f t="shared" si="123"/>
        <v/>
      </c>
      <c r="H1040" s="91" t="str">
        <f t="shared" si="124"/>
        <v/>
      </c>
    </row>
    <row r="1041" spans="2:8">
      <c r="B1041" s="91" t="str">
        <f t="shared" si="121"/>
        <v/>
      </c>
      <c r="D1041" s="91" t="str">
        <f t="shared" si="122"/>
        <v/>
      </c>
      <c r="F1041" s="91" t="str">
        <f t="shared" si="123"/>
        <v/>
      </c>
      <c r="H1041" s="91" t="str">
        <f t="shared" si="124"/>
        <v/>
      </c>
    </row>
    <row r="1042" spans="2:8">
      <c r="B1042" s="91" t="str">
        <f t="shared" si="121"/>
        <v/>
      </c>
      <c r="D1042" s="91" t="str">
        <f t="shared" si="122"/>
        <v/>
      </c>
      <c r="F1042" s="91" t="str">
        <f t="shared" si="123"/>
        <v/>
      </c>
      <c r="H1042" s="91" t="str">
        <f t="shared" si="124"/>
        <v/>
      </c>
    </row>
    <row r="1043" spans="2:8">
      <c r="B1043" s="91" t="str">
        <f t="shared" si="121"/>
        <v/>
      </c>
      <c r="D1043" s="91" t="str">
        <f t="shared" si="122"/>
        <v/>
      </c>
      <c r="F1043" s="91" t="str">
        <f t="shared" si="123"/>
        <v/>
      </c>
      <c r="H1043" s="91" t="str">
        <f t="shared" si="124"/>
        <v/>
      </c>
    </row>
    <row r="1044" spans="2:8">
      <c r="B1044" s="91" t="str">
        <f t="shared" si="121"/>
        <v/>
      </c>
      <c r="D1044" s="91" t="str">
        <f t="shared" si="122"/>
        <v/>
      </c>
      <c r="F1044" s="91" t="str">
        <f t="shared" si="123"/>
        <v/>
      </c>
      <c r="H1044" s="91" t="str">
        <f t="shared" si="124"/>
        <v/>
      </c>
    </row>
    <row r="1045" spans="2:8">
      <c r="B1045" s="91" t="str">
        <f t="shared" si="121"/>
        <v/>
      </c>
      <c r="D1045" s="91" t="str">
        <f t="shared" si="122"/>
        <v/>
      </c>
      <c r="F1045" s="91" t="str">
        <f t="shared" si="123"/>
        <v/>
      </c>
      <c r="H1045" s="91" t="str">
        <f t="shared" si="124"/>
        <v/>
      </c>
    </row>
    <row r="1046" spans="2:8">
      <c r="B1046" s="91" t="str">
        <f t="shared" si="121"/>
        <v/>
      </c>
      <c r="D1046" s="91" t="str">
        <f t="shared" si="122"/>
        <v/>
      </c>
      <c r="F1046" s="91" t="str">
        <f t="shared" si="123"/>
        <v/>
      </c>
      <c r="H1046" s="91" t="str">
        <f t="shared" si="124"/>
        <v/>
      </c>
    </row>
    <row r="1047" spans="2:8">
      <c r="B1047" s="91" t="str">
        <f t="shared" si="121"/>
        <v/>
      </c>
      <c r="D1047" s="91" t="str">
        <f t="shared" si="122"/>
        <v/>
      </c>
      <c r="F1047" s="91" t="str">
        <f t="shared" si="123"/>
        <v/>
      </c>
      <c r="H1047" s="91" t="str">
        <f t="shared" si="124"/>
        <v/>
      </c>
    </row>
    <row r="1048" spans="2:8">
      <c r="B1048" s="91" t="str">
        <f t="shared" si="121"/>
        <v/>
      </c>
      <c r="D1048" s="91" t="str">
        <f t="shared" si="122"/>
        <v/>
      </c>
      <c r="F1048" s="91" t="str">
        <f t="shared" si="123"/>
        <v/>
      </c>
      <c r="H1048" s="91" t="str">
        <f t="shared" si="124"/>
        <v/>
      </c>
    </row>
    <row r="1049" spans="2:8">
      <c r="B1049" s="91" t="str">
        <f t="shared" si="121"/>
        <v/>
      </c>
      <c r="D1049" s="91" t="str">
        <f t="shared" si="122"/>
        <v/>
      </c>
      <c r="F1049" s="91" t="str">
        <f t="shared" si="123"/>
        <v/>
      </c>
      <c r="H1049" s="91" t="str">
        <f t="shared" si="124"/>
        <v/>
      </c>
    </row>
    <row r="1050" spans="2:8">
      <c r="B1050" s="91" t="str">
        <f t="shared" si="121"/>
        <v/>
      </c>
      <c r="D1050" s="91" t="str">
        <f t="shared" si="122"/>
        <v/>
      </c>
      <c r="F1050" s="91" t="str">
        <f t="shared" si="123"/>
        <v/>
      </c>
      <c r="H1050" s="91" t="str">
        <f t="shared" si="124"/>
        <v/>
      </c>
    </row>
    <row r="1051" spans="2:8">
      <c r="B1051" s="91" t="str">
        <f t="shared" si="121"/>
        <v/>
      </c>
      <c r="D1051" s="91" t="str">
        <f t="shared" si="122"/>
        <v/>
      </c>
      <c r="F1051" s="91" t="str">
        <f t="shared" si="123"/>
        <v/>
      </c>
      <c r="H1051" s="91" t="str">
        <f t="shared" si="124"/>
        <v/>
      </c>
    </row>
    <row r="1052" spans="2:8">
      <c r="B1052" s="91" t="str">
        <f t="shared" si="121"/>
        <v/>
      </c>
      <c r="D1052" s="91" t="str">
        <f t="shared" si="122"/>
        <v/>
      </c>
      <c r="F1052" s="91" t="str">
        <f t="shared" si="123"/>
        <v/>
      </c>
      <c r="H1052" s="91" t="str">
        <f t="shared" si="124"/>
        <v/>
      </c>
    </row>
    <row r="1053" spans="2:8">
      <c r="B1053" s="91" t="str">
        <f t="shared" si="121"/>
        <v/>
      </c>
      <c r="D1053" s="91" t="str">
        <f t="shared" si="122"/>
        <v/>
      </c>
      <c r="F1053" s="91" t="str">
        <f t="shared" si="123"/>
        <v/>
      </c>
      <c r="H1053" s="91" t="str">
        <f t="shared" si="124"/>
        <v/>
      </c>
    </row>
    <row r="1054" spans="2:8">
      <c r="B1054" s="91" t="str">
        <f t="shared" si="121"/>
        <v/>
      </c>
      <c r="D1054" s="91" t="str">
        <f t="shared" si="122"/>
        <v/>
      </c>
      <c r="F1054" s="91" t="str">
        <f t="shared" si="123"/>
        <v/>
      </c>
      <c r="H1054" s="91" t="str">
        <f t="shared" si="124"/>
        <v/>
      </c>
    </row>
    <row r="1055" spans="2:8">
      <c r="B1055" s="91" t="str">
        <f t="shared" si="121"/>
        <v/>
      </c>
      <c r="D1055" s="91" t="str">
        <f t="shared" si="122"/>
        <v/>
      </c>
      <c r="F1055" s="91" t="str">
        <f t="shared" si="123"/>
        <v/>
      </c>
      <c r="H1055" s="91" t="str">
        <f t="shared" si="124"/>
        <v/>
      </c>
    </row>
    <row r="1056" spans="2:8">
      <c r="B1056" s="91" t="str">
        <f t="shared" si="121"/>
        <v/>
      </c>
      <c r="D1056" s="91" t="str">
        <f t="shared" si="122"/>
        <v/>
      </c>
      <c r="F1056" s="91" t="str">
        <f t="shared" si="123"/>
        <v/>
      </c>
      <c r="H1056" s="91" t="str">
        <f t="shared" si="124"/>
        <v/>
      </c>
    </row>
    <row r="1057" spans="2:8">
      <c r="B1057" s="91" t="str">
        <f t="shared" si="121"/>
        <v/>
      </c>
      <c r="D1057" s="91" t="str">
        <f t="shared" si="122"/>
        <v/>
      </c>
      <c r="F1057" s="91" t="str">
        <f t="shared" si="123"/>
        <v/>
      </c>
      <c r="H1057" s="91" t="str">
        <f t="shared" si="124"/>
        <v/>
      </c>
    </row>
    <row r="1058" spans="2:8">
      <c r="B1058" s="91" t="str">
        <f t="shared" si="121"/>
        <v/>
      </c>
      <c r="D1058" s="91" t="str">
        <f t="shared" si="122"/>
        <v/>
      </c>
      <c r="F1058" s="91" t="str">
        <f t="shared" si="123"/>
        <v/>
      </c>
      <c r="H1058" s="91" t="str">
        <f t="shared" si="124"/>
        <v/>
      </c>
    </row>
    <row r="1059" spans="2:8">
      <c r="B1059" s="91" t="str">
        <f t="shared" si="121"/>
        <v/>
      </c>
      <c r="D1059" s="91" t="str">
        <f t="shared" si="122"/>
        <v/>
      </c>
      <c r="F1059" s="91" t="str">
        <f t="shared" si="123"/>
        <v/>
      </c>
      <c r="H1059" s="91" t="str">
        <f t="shared" si="124"/>
        <v/>
      </c>
    </row>
    <row r="1060" spans="2:8">
      <c r="B1060" s="91" t="str">
        <f t="shared" si="121"/>
        <v/>
      </c>
      <c r="D1060" s="91" t="str">
        <f t="shared" si="122"/>
        <v/>
      </c>
      <c r="F1060" s="91" t="str">
        <f t="shared" si="123"/>
        <v/>
      </c>
      <c r="H1060" s="91" t="str">
        <f t="shared" si="124"/>
        <v/>
      </c>
    </row>
    <row r="1061" spans="2:8">
      <c r="B1061" s="91" t="str">
        <f t="shared" si="121"/>
        <v/>
      </c>
      <c r="D1061" s="91" t="str">
        <f t="shared" si="122"/>
        <v/>
      </c>
      <c r="F1061" s="91" t="str">
        <f t="shared" si="123"/>
        <v/>
      </c>
      <c r="H1061" s="91" t="str">
        <f t="shared" si="124"/>
        <v/>
      </c>
    </row>
    <row r="1062" spans="2:8">
      <c r="B1062" s="91" t="str">
        <f t="shared" si="121"/>
        <v/>
      </c>
      <c r="D1062" s="91" t="str">
        <f t="shared" si="122"/>
        <v/>
      </c>
      <c r="F1062" s="91" t="str">
        <f t="shared" si="123"/>
        <v/>
      </c>
      <c r="H1062" s="91" t="str">
        <f t="shared" si="124"/>
        <v/>
      </c>
    </row>
    <row r="1063" spans="2:8">
      <c r="B1063" s="91" t="str">
        <f t="shared" si="121"/>
        <v/>
      </c>
      <c r="D1063" s="91" t="str">
        <f t="shared" si="122"/>
        <v/>
      </c>
      <c r="F1063" s="91" t="str">
        <f t="shared" si="123"/>
        <v/>
      </c>
      <c r="H1063" s="91" t="str">
        <f t="shared" si="124"/>
        <v/>
      </c>
    </row>
    <row r="1064" spans="2:8">
      <c r="B1064" s="91" t="str">
        <f t="shared" si="121"/>
        <v/>
      </c>
      <c r="D1064" s="91" t="str">
        <f t="shared" si="122"/>
        <v/>
      </c>
      <c r="F1064" s="91" t="str">
        <f t="shared" si="123"/>
        <v/>
      </c>
      <c r="H1064" s="91" t="str">
        <f t="shared" si="124"/>
        <v/>
      </c>
    </row>
    <row r="1065" spans="2:8">
      <c r="B1065" s="91" t="str">
        <f t="shared" si="121"/>
        <v/>
      </c>
      <c r="D1065" s="91" t="str">
        <f t="shared" si="122"/>
        <v/>
      </c>
      <c r="F1065" s="91" t="str">
        <f t="shared" si="123"/>
        <v/>
      </c>
      <c r="H1065" s="91" t="str">
        <f t="shared" si="124"/>
        <v/>
      </c>
    </row>
    <row r="1066" spans="2:8">
      <c r="B1066" s="91" t="str">
        <f t="shared" si="121"/>
        <v/>
      </c>
      <c r="D1066" s="91" t="str">
        <f t="shared" si="122"/>
        <v/>
      </c>
      <c r="F1066" s="91" t="str">
        <f t="shared" si="123"/>
        <v/>
      </c>
      <c r="H1066" s="91" t="str">
        <f t="shared" si="124"/>
        <v/>
      </c>
    </row>
    <row r="1067" spans="2:8">
      <c r="B1067" s="91" t="str">
        <f t="shared" si="121"/>
        <v/>
      </c>
      <c r="D1067" s="91" t="str">
        <f t="shared" si="122"/>
        <v/>
      </c>
      <c r="F1067" s="91" t="str">
        <f t="shared" si="123"/>
        <v/>
      </c>
      <c r="H1067" s="91" t="str">
        <f t="shared" si="124"/>
        <v/>
      </c>
    </row>
    <row r="1068" spans="2:8">
      <c r="B1068" s="91" t="str">
        <f t="shared" si="121"/>
        <v/>
      </c>
      <c r="D1068" s="91" t="str">
        <f t="shared" si="122"/>
        <v/>
      </c>
      <c r="F1068" s="91" t="str">
        <f t="shared" si="123"/>
        <v/>
      </c>
      <c r="H1068" s="91" t="str">
        <f t="shared" si="124"/>
        <v/>
      </c>
    </row>
    <row r="1069" spans="2:8">
      <c r="B1069" s="91" t="str">
        <f t="shared" si="121"/>
        <v/>
      </c>
      <c r="D1069" s="91" t="str">
        <f t="shared" si="122"/>
        <v/>
      </c>
      <c r="F1069" s="91" t="str">
        <f t="shared" si="123"/>
        <v/>
      </c>
      <c r="H1069" s="91" t="str">
        <f t="shared" si="124"/>
        <v/>
      </c>
    </row>
    <row r="1070" spans="2:8">
      <c r="B1070" s="91" t="str">
        <f t="shared" si="121"/>
        <v/>
      </c>
      <c r="D1070" s="91" t="str">
        <f t="shared" si="122"/>
        <v/>
      </c>
      <c r="F1070" s="91" t="str">
        <f t="shared" si="123"/>
        <v/>
      </c>
      <c r="H1070" s="91" t="str">
        <f t="shared" si="124"/>
        <v/>
      </c>
    </row>
    <row r="1071" spans="2:8">
      <c r="B1071" s="91" t="str">
        <f t="shared" si="121"/>
        <v/>
      </c>
      <c r="D1071" s="91" t="str">
        <f t="shared" si="122"/>
        <v/>
      </c>
      <c r="F1071" s="91" t="str">
        <f t="shared" si="123"/>
        <v/>
      </c>
      <c r="H1071" s="91" t="str">
        <f t="shared" si="124"/>
        <v/>
      </c>
    </row>
    <row r="1072" spans="2:8">
      <c r="B1072" s="91" t="str">
        <f t="shared" si="121"/>
        <v/>
      </c>
      <c r="D1072" s="91" t="str">
        <f t="shared" si="122"/>
        <v/>
      </c>
      <c r="F1072" s="91" t="str">
        <f t="shared" si="123"/>
        <v/>
      </c>
      <c r="H1072" s="91" t="str">
        <f t="shared" si="124"/>
        <v/>
      </c>
    </row>
    <row r="1073" spans="2:8">
      <c r="B1073" s="91" t="str">
        <f t="shared" si="121"/>
        <v/>
      </c>
      <c r="D1073" s="91" t="str">
        <f t="shared" si="122"/>
        <v/>
      </c>
      <c r="F1073" s="91" t="str">
        <f t="shared" si="123"/>
        <v/>
      </c>
      <c r="H1073" s="91" t="str">
        <f t="shared" si="124"/>
        <v/>
      </c>
    </row>
    <row r="1074" spans="2:8">
      <c r="B1074" s="91" t="str">
        <f t="shared" si="121"/>
        <v/>
      </c>
      <c r="D1074" s="91" t="str">
        <f t="shared" si="122"/>
        <v/>
      </c>
      <c r="F1074" s="91" t="str">
        <f t="shared" si="123"/>
        <v/>
      </c>
      <c r="H1074" s="91" t="str">
        <f t="shared" si="124"/>
        <v/>
      </c>
    </row>
    <row r="1075" spans="2:8">
      <c r="B1075" s="91" t="str">
        <f t="shared" si="121"/>
        <v/>
      </c>
      <c r="D1075" s="91" t="str">
        <f t="shared" si="122"/>
        <v/>
      </c>
      <c r="F1075" s="91" t="str">
        <f t="shared" si="123"/>
        <v/>
      </c>
      <c r="H1075" s="91" t="str">
        <f t="shared" si="124"/>
        <v/>
      </c>
    </row>
    <row r="1076" spans="2:8">
      <c r="B1076" s="91" t="str">
        <f t="shared" si="121"/>
        <v/>
      </c>
      <c r="D1076" s="91" t="str">
        <f t="shared" si="122"/>
        <v/>
      </c>
      <c r="F1076" s="91" t="str">
        <f t="shared" si="123"/>
        <v/>
      </c>
      <c r="H1076" s="91" t="str">
        <f t="shared" si="124"/>
        <v/>
      </c>
    </row>
    <row r="1077" spans="2:8">
      <c r="B1077" s="91" t="str">
        <f t="shared" si="121"/>
        <v/>
      </c>
      <c r="D1077" s="91" t="str">
        <f t="shared" si="122"/>
        <v/>
      </c>
      <c r="F1077" s="91" t="str">
        <f t="shared" si="123"/>
        <v/>
      </c>
      <c r="H1077" s="91" t="str">
        <f t="shared" si="124"/>
        <v/>
      </c>
    </row>
    <row r="1078" spans="2:8">
      <c r="B1078" s="91" t="str">
        <f t="shared" si="121"/>
        <v/>
      </c>
      <c r="D1078" s="91" t="str">
        <f t="shared" si="122"/>
        <v/>
      </c>
      <c r="F1078" s="91" t="str">
        <f t="shared" si="123"/>
        <v/>
      </c>
      <c r="H1078" s="91" t="str">
        <f t="shared" si="124"/>
        <v/>
      </c>
    </row>
    <row r="1079" spans="2:8">
      <c r="B1079" s="91" t="str">
        <f t="shared" si="121"/>
        <v/>
      </c>
      <c r="D1079" s="91" t="str">
        <f t="shared" si="122"/>
        <v/>
      </c>
      <c r="F1079" s="91" t="str">
        <f t="shared" si="123"/>
        <v/>
      </c>
      <c r="H1079" s="91" t="str">
        <f t="shared" si="124"/>
        <v/>
      </c>
    </row>
    <row r="1080" spans="2:8">
      <c r="B1080" s="91" t="str">
        <f t="shared" si="121"/>
        <v/>
      </c>
      <c r="D1080" s="91" t="str">
        <f t="shared" si="122"/>
        <v/>
      </c>
      <c r="F1080" s="91" t="str">
        <f t="shared" si="123"/>
        <v/>
      </c>
      <c r="H1080" s="91" t="str">
        <f t="shared" si="124"/>
        <v/>
      </c>
    </row>
    <row r="1081" spans="2:8">
      <c r="B1081" s="91" t="str">
        <f t="shared" si="121"/>
        <v/>
      </c>
      <c r="D1081" s="91" t="str">
        <f t="shared" si="122"/>
        <v/>
      </c>
      <c r="F1081" s="91" t="str">
        <f t="shared" si="123"/>
        <v/>
      </c>
      <c r="H1081" s="91" t="str">
        <f t="shared" si="124"/>
        <v/>
      </c>
    </row>
    <row r="1082" spans="2:8">
      <c r="B1082" s="91" t="str">
        <f t="shared" si="121"/>
        <v/>
      </c>
      <c r="D1082" s="91" t="str">
        <f t="shared" si="122"/>
        <v/>
      </c>
      <c r="F1082" s="91" t="str">
        <f t="shared" si="123"/>
        <v/>
      </c>
      <c r="H1082" s="91" t="str">
        <f t="shared" si="124"/>
        <v/>
      </c>
    </row>
    <row r="1083" spans="2:8">
      <c r="B1083" s="91" t="str">
        <f t="shared" si="121"/>
        <v/>
      </c>
      <c r="D1083" s="91" t="str">
        <f t="shared" si="122"/>
        <v/>
      </c>
      <c r="F1083" s="91" t="str">
        <f t="shared" si="123"/>
        <v/>
      </c>
      <c r="H1083" s="91" t="str">
        <f t="shared" si="124"/>
        <v/>
      </c>
    </row>
    <row r="1084" spans="2:8">
      <c r="B1084" s="91" t="str">
        <f t="shared" si="121"/>
        <v/>
      </c>
      <c r="D1084" s="91" t="str">
        <f t="shared" si="122"/>
        <v/>
      </c>
      <c r="F1084" s="91" t="str">
        <f t="shared" si="123"/>
        <v/>
      </c>
      <c r="H1084" s="91" t="str">
        <f t="shared" si="124"/>
        <v/>
      </c>
    </row>
    <row r="1085" spans="2:8">
      <c r="B1085" s="91" t="str">
        <f t="shared" ref="B1085:B1148" si="125">IFERROR(VLOOKUP(A1085,PROF_NAMES_CODE,2,FALSE),"")</f>
        <v/>
      </c>
      <c r="D1085" s="91" t="str">
        <f t="shared" ref="D1085:D1148" si="126">IFERROR(VLOOKUP(C1085,PARAM_CLASSES,2,FALSE),"")</f>
        <v/>
      </c>
      <c r="F1085" s="91" t="str">
        <f t="shared" ref="F1085:F1148" si="127">IFERROR(VLOOKUP(E1085,PARAM_MATIERE,2,FALSE),"")</f>
        <v/>
      </c>
      <c r="H1085" s="91" t="str">
        <f t="shared" ref="H1085:H1148" si="128">IFERROR(VLOOKUP(G1085,PARAM_LANGUE,2,FALSE),"")</f>
        <v/>
      </c>
    </row>
    <row r="1086" spans="2:8">
      <c r="B1086" s="91" t="str">
        <f t="shared" si="125"/>
        <v/>
      </c>
      <c r="D1086" s="91" t="str">
        <f t="shared" si="126"/>
        <v/>
      </c>
      <c r="F1086" s="91" t="str">
        <f t="shared" si="127"/>
        <v/>
      </c>
      <c r="H1086" s="91" t="str">
        <f t="shared" si="128"/>
        <v/>
      </c>
    </row>
    <row r="1087" spans="2:8">
      <c r="B1087" s="91" t="str">
        <f t="shared" si="125"/>
        <v/>
      </c>
      <c r="D1087" s="91" t="str">
        <f t="shared" si="126"/>
        <v/>
      </c>
      <c r="F1087" s="91" t="str">
        <f t="shared" si="127"/>
        <v/>
      </c>
      <c r="H1087" s="91" t="str">
        <f t="shared" si="128"/>
        <v/>
      </c>
    </row>
    <row r="1088" spans="2:8">
      <c r="B1088" s="91" t="str">
        <f t="shared" si="125"/>
        <v/>
      </c>
      <c r="D1088" s="91" t="str">
        <f t="shared" si="126"/>
        <v/>
      </c>
      <c r="F1088" s="91" t="str">
        <f t="shared" si="127"/>
        <v/>
      </c>
      <c r="H1088" s="91" t="str">
        <f t="shared" si="128"/>
        <v/>
      </c>
    </row>
    <row r="1089" spans="2:8">
      <c r="B1089" s="91" t="str">
        <f t="shared" si="125"/>
        <v/>
      </c>
      <c r="D1089" s="91" t="str">
        <f t="shared" si="126"/>
        <v/>
      </c>
      <c r="F1089" s="91" t="str">
        <f t="shared" si="127"/>
        <v/>
      </c>
      <c r="H1089" s="91" t="str">
        <f t="shared" si="128"/>
        <v/>
      </c>
    </row>
    <row r="1090" spans="2:8">
      <c r="B1090" s="91" t="str">
        <f t="shared" si="125"/>
        <v/>
      </c>
      <c r="D1090" s="91" t="str">
        <f t="shared" si="126"/>
        <v/>
      </c>
      <c r="F1090" s="91" t="str">
        <f t="shared" si="127"/>
        <v/>
      </c>
      <c r="H1090" s="91" t="str">
        <f t="shared" si="128"/>
        <v/>
      </c>
    </row>
    <row r="1091" spans="2:8">
      <c r="B1091" s="91" t="str">
        <f t="shared" si="125"/>
        <v/>
      </c>
      <c r="D1091" s="91" t="str">
        <f t="shared" si="126"/>
        <v/>
      </c>
      <c r="F1091" s="91" t="str">
        <f t="shared" si="127"/>
        <v/>
      </c>
      <c r="H1091" s="91" t="str">
        <f t="shared" si="128"/>
        <v/>
      </c>
    </row>
    <row r="1092" spans="2:8">
      <c r="B1092" s="91" t="str">
        <f t="shared" si="125"/>
        <v/>
      </c>
      <c r="D1092" s="91" t="str">
        <f t="shared" si="126"/>
        <v/>
      </c>
      <c r="F1092" s="91" t="str">
        <f t="shared" si="127"/>
        <v/>
      </c>
      <c r="H1092" s="91" t="str">
        <f t="shared" si="128"/>
        <v/>
      </c>
    </row>
    <row r="1093" spans="2:8">
      <c r="B1093" s="91" t="str">
        <f t="shared" si="125"/>
        <v/>
      </c>
      <c r="D1093" s="91" t="str">
        <f t="shared" si="126"/>
        <v/>
      </c>
      <c r="F1093" s="91" t="str">
        <f t="shared" si="127"/>
        <v/>
      </c>
      <c r="H1093" s="91" t="str">
        <f t="shared" si="128"/>
        <v/>
      </c>
    </row>
    <row r="1094" spans="2:8">
      <c r="B1094" s="91" t="str">
        <f t="shared" si="125"/>
        <v/>
      </c>
      <c r="D1094" s="91" t="str">
        <f t="shared" si="126"/>
        <v/>
      </c>
      <c r="F1094" s="91" t="str">
        <f t="shared" si="127"/>
        <v/>
      </c>
      <c r="H1094" s="91" t="str">
        <f t="shared" si="128"/>
        <v/>
      </c>
    </row>
    <row r="1095" spans="2:8">
      <c r="B1095" s="91" t="str">
        <f t="shared" si="125"/>
        <v/>
      </c>
      <c r="D1095" s="91" t="str">
        <f t="shared" si="126"/>
        <v/>
      </c>
      <c r="F1095" s="91" t="str">
        <f t="shared" si="127"/>
        <v/>
      </c>
      <c r="H1095" s="91" t="str">
        <f t="shared" si="128"/>
        <v/>
      </c>
    </row>
    <row r="1096" spans="2:8">
      <c r="B1096" s="91" t="str">
        <f t="shared" si="125"/>
        <v/>
      </c>
      <c r="D1096" s="91" t="str">
        <f t="shared" si="126"/>
        <v/>
      </c>
      <c r="F1096" s="91" t="str">
        <f t="shared" si="127"/>
        <v/>
      </c>
      <c r="H1096" s="91" t="str">
        <f t="shared" si="128"/>
        <v/>
      </c>
    </row>
    <row r="1097" spans="2:8">
      <c r="B1097" s="91" t="str">
        <f t="shared" si="125"/>
        <v/>
      </c>
      <c r="D1097" s="91" t="str">
        <f t="shared" si="126"/>
        <v/>
      </c>
      <c r="F1097" s="91" t="str">
        <f t="shared" si="127"/>
        <v/>
      </c>
      <c r="H1097" s="91" t="str">
        <f t="shared" si="128"/>
        <v/>
      </c>
    </row>
    <row r="1098" spans="2:8">
      <c r="B1098" s="91" t="str">
        <f t="shared" si="125"/>
        <v/>
      </c>
      <c r="D1098" s="91" t="str">
        <f t="shared" si="126"/>
        <v/>
      </c>
      <c r="F1098" s="91" t="str">
        <f t="shared" si="127"/>
        <v/>
      </c>
      <c r="H1098" s="91" t="str">
        <f t="shared" si="128"/>
        <v/>
      </c>
    </row>
    <row r="1099" spans="2:8">
      <c r="B1099" s="91" t="str">
        <f t="shared" si="125"/>
        <v/>
      </c>
      <c r="D1099" s="91" t="str">
        <f t="shared" si="126"/>
        <v/>
      </c>
      <c r="F1099" s="91" t="str">
        <f t="shared" si="127"/>
        <v/>
      </c>
      <c r="H1099" s="91" t="str">
        <f t="shared" si="128"/>
        <v/>
      </c>
    </row>
    <row r="1100" spans="2:8">
      <c r="B1100" s="91" t="str">
        <f t="shared" si="125"/>
        <v/>
      </c>
      <c r="D1100" s="91" t="str">
        <f t="shared" si="126"/>
        <v/>
      </c>
      <c r="F1100" s="91" t="str">
        <f t="shared" si="127"/>
        <v/>
      </c>
      <c r="H1100" s="91" t="str">
        <f t="shared" si="128"/>
        <v/>
      </c>
    </row>
    <row r="1101" spans="2:8">
      <c r="B1101" s="91" t="str">
        <f t="shared" si="125"/>
        <v/>
      </c>
      <c r="D1101" s="91" t="str">
        <f t="shared" si="126"/>
        <v/>
      </c>
      <c r="F1101" s="91" t="str">
        <f t="shared" si="127"/>
        <v/>
      </c>
      <c r="H1101" s="91" t="str">
        <f t="shared" si="128"/>
        <v/>
      </c>
    </row>
    <row r="1102" spans="2:8">
      <c r="B1102" s="91" t="str">
        <f t="shared" si="125"/>
        <v/>
      </c>
      <c r="D1102" s="91" t="str">
        <f t="shared" si="126"/>
        <v/>
      </c>
      <c r="F1102" s="91" t="str">
        <f t="shared" si="127"/>
        <v/>
      </c>
      <c r="H1102" s="91" t="str">
        <f t="shared" si="128"/>
        <v/>
      </c>
    </row>
    <row r="1103" spans="2:8">
      <c r="B1103" s="91" t="str">
        <f t="shared" si="125"/>
        <v/>
      </c>
      <c r="D1103" s="91" t="str">
        <f t="shared" si="126"/>
        <v/>
      </c>
      <c r="F1103" s="91" t="str">
        <f t="shared" si="127"/>
        <v/>
      </c>
      <c r="H1103" s="91" t="str">
        <f t="shared" si="128"/>
        <v/>
      </c>
    </row>
    <row r="1104" spans="2:8">
      <c r="B1104" s="91" t="str">
        <f t="shared" si="125"/>
        <v/>
      </c>
      <c r="D1104" s="91" t="str">
        <f t="shared" si="126"/>
        <v/>
      </c>
      <c r="F1104" s="91" t="str">
        <f t="shared" si="127"/>
        <v/>
      </c>
      <c r="H1104" s="91" t="str">
        <f t="shared" si="128"/>
        <v/>
      </c>
    </row>
    <row r="1105" spans="2:8">
      <c r="B1105" s="91" t="str">
        <f t="shared" si="125"/>
        <v/>
      </c>
      <c r="D1105" s="91" t="str">
        <f t="shared" si="126"/>
        <v/>
      </c>
      <c r="F1105" s="91" t="str">
        <f t="shared" si="127"/>
        <v/>
      </c>
      <c r="H1105" s="91" t="str">
        <f t="shared" si="128"/>
        <v/>
      </c>
    </row>
    <row r="1106" spans="2:8">
      <c r="B1106" s="91" t="str">
        <f t="shared" si="125"/>
        <v/>
      </c>
      <c r="D1106" s="91" t="str">
        <f t="shared" si="126"/>
        <v/>
      </c>
      <c r="F1106" s="91" t="str">
        <f t="shared" si="127"/>
        <v/>
      </c>
      <c r="H1106" s="91" t="str">
        <f t="shared" si="128"/>
        <v/>
      </c>
    </row>
    <row r="1107" spans="2:8">
      <c r="B1107" s="91" t="str">
        <f t="shared" si="125"/>
        <v/>
      </c>
      <c r="D1107" s="91" t="str">
        <f t="shared" si="126"/>
        <v/>
      </c>
      <c r="F1107" s="91" t="str">
        <f t="shared" si="127"/>
        <v/>
      </c>
      <c r="H1107" s="91" t="str">
        <f t="shared" si="128"/>
        <v/>
      </c>
    </row>
    <row r="1108" spans="2:8">
      <c r="B1108" s="91" t="str">
        <f t="shared" si="125"/>
        <v/>
      </c>
      <c r="D1108" s="91" t="str">
        <f t="shared" si="126"/>
        <v/>
      </c>
      <c r="F1108" s="91" t="str">
        <f t="shared" si="127"/>
        <v/>
      </c>
      <c r="H1108" s="91" t="str">
        <f t="shared" si="128"/>
        <v/>
      </c>
    </row>
    <row r="1109" spans="2:8">
      <c r="B1109" s="91" t="str">
        <f t="shared" si="125"/>
        <v/>
      </c>
      <c r="D1109" s="91" t="str">
        <f t="shared" si="126"/>
        <v/>
      </c>
      <c r="F1109" s="91" t="str">
        <f t="shared" si="127"/>
        <v/>
      </c>
      <c r="H1109" s="91" t="str">
        <f t="shared" si="128"/>
        <v/>
      </c>
    </row>
    <row r="1110" spans="2:8">
      <c r="B1110" s="91" t="str">
        <f t="shared" si="125"/>
        <v/>
      </c>
      <c r="D1110" s="91" t="str">
        <f t="shared" si="126"/>
        <v/>
      </c>
      <c r="F1110" s="91" t="str">
        <f t="shared" si="127"/>
        <v/>
      </c>
      <c r="H1110" s="91" t="str">
        <f t="shared" si="128"/>
        <v/>
      </c>
    </row>
    <row r="1111" spans="2:8">
      <c r="B1111" s="91" t="str">
        <f t="shared" si="125"/>
        <v/>
      </c>
      <c r="D1111" s="91" t="str">
        <f t="shared" si="126"/>
        <v/>
      </c>
      <c r="F1111" s="91" t="str">
        <f t="shared" si="127"/>
        <v/>
      </c>
      <c r="H1111" s="91" t="str">
        <f t="shared" si="128"/>
        <v/>
      </c>
    </row>
    <row r="1112" spans="2:8">
      <c r="B1112" s="91" t="str">
        <f t="shared" si="125"/>
        <v/>
      </c>
      <c r="D1112" s="91" t="str">
        <f t="shared" si="126"/>
        <v/>
      </c>
      <c r="F1112" s="91" t="str">
        <f t="shared" si="127"/>
        <v/>
      </c>
      <c r="H1112" s="91" t="str">
        <f t="shared" si="128"/>
        <v/>
      </c>
    </row>
    <row r="1113" spans="2:8">
      <c r="B1113" s="91" t="str">
        <f t="shared" si="125"/>
        <v/>
      </c>
      <c r="D1113" s="91" t="str">
        <f t="shared" si="126"/>
        <v/>
      </c>
      <c r="F1113" s="91" t="str">
        <f t="shared" si="127"/>
        <v/>
      </c>
      <c r="H1113" s="91" t="str">
        <f t="shared" si="128"/>
        <v/>
      </c>
    </row>
    <row r="1114" spans="2:8">
      <c r="B1114" s="91" t="str">
        <f t="shared" si="125"/>
        <v/>
      </c>
      <c r="D1114" s="91" t="str">
        <f t="shared" si="126"/>
        <v/>
      </c>
      <c r="F1114" s="91" t="str">
        <f t="shared" si="127"/>
        <v/>
      </c>
      <c r="H1114" s="91" t="str">
        <f t="shared" si="128"/>
        <v/>
      </c>
    </row>
    <row r="1115" spans="2:8">
      <c r="B1115" s="91" t="str">
        <f t="shared" si="125"/>
        <v/>
      </c>
      <c r="D1115" s="91" t="str">
        <f t="shared" si="126"/>
        <v/>
      </c>
      <c r="F1115" s="91" t="str">
        <f t="shared" si="127"/>
        <v/>
      </c>
      <c r="H1115" s="91" t="str">
        <f t="shared" si="128"/>
        <v/>
      </c>
    </row>
    <row r="1116" spans="2:8">
      <c r="B1116" s="91" t="str">
        <f t="shared" si="125"/>
        <v/>
      </c>
      <c r="D1116" s="91" t="str">
        <f t="shared" si="126"/>
        <v/>
      </c>
      <c r="F1116" s="91" t="str">
        <f t="shared" si="127"/>
        <v/>
      </c>
      <c r="H1116" s="91" t="str">
        <f t="shared" si="128"/>
        <v/>
      </c>
    </row>
    <row r="1117" spans="2:8">
      <c r="B1117" s="91" t="str">
        <f t="shared" si="125"/>
        <v/>
      </c>
      <c r="D1117" s="91" t="str">
        <f t="shared" si="126"/>
        <v/>
      </c>
      <c r="F1117" s="91" t="str">
        <f t="shared" si="127"/>
        <v/>
      </c>
      <c r="H1117" s="91" t="str">
        <f t="shared" si="128"/>
        <v/>
      </c>
    </row>
    <row r="1118" spans="2:8">
      <c r="B1118" s="91" t="str">
        <f t="shared" si="125"/>
        <v/>
      </c>
      <c r="D1118" s="91" t="str">
        <f t="shared" si="126"/>
        <v/>
      </c>
      <c r="F1118" s="91" t="str">
        <f t="shared" si="127"/>
        <v/>
      </c>
      <c r="H1118" s="91" t="str">
        <f t="shared" si="128"/>
        <v/>
      </c>
    </row>
    <row r="1119" spans="2:8">
      <c r="B1119" s="91" t="str">
        <f t="shared" si="125"/>
        <v/>
      </c>
      <c r="D1119" s="91" t="str">
        <f t="shared" si="126"/>
        <v/>
      </c>
      <c r="F1119" s="91" t="str">
        <f t="shared" si="127"/>
        <v/>
      </c>
      <c r="H1119" s="91" t="str">
        <f t="shared" si="128"/>
        <v/>
      </c>
    </row>
    <row r="1120" spans="2:8">
      <c r="B1120" s="91" t="str">
        <f t="shared" si="125"/>
        <v/>
      </c>
      <c r="D1120" s="91" t="str">
        <f t="shared" si="126"/>
        <v/>
      </c>
      <c r="F1120" s="91" t="str">
        <f t="shared" si="127"/>
        <v/>
      </c>
      <c r="H1120" s="91" t="str">
        <f t="shared" si="128"/>
        <v/>
      </c>
    </row>
    <row r="1121" spans="2:8">
      <c r="B1121" s="91" t="str">
        <f t="shared" si="125"/>
        <v/>
      </c>
      <c r="D1121" s="91" t="str">
        <f t="shared" si="126"/>
        <v/>
      </c>
      <c r="F1121" s="91" t="str">
        <f t="shared" si="127"/>
        <v/>
      </c>
      <c r="H1121" s="91" t="str">
        <f t="shared" si="128"/>
        <v/>
      </c>
    </row>
    <row r="1122" spans="2:8">
      <c r="B1122" s="91" t="str">
        <f t="shared" si="125"/>
        <v/>
      </c>
      <c r="D1122" s="91" t="str">
        <f t="shared" si="126"/>
        <v/>
      </c>
      <c r="F1122" s="91" t="str">
        <f t="shared" si="127"/>
        <v/>
      </c>
      <c r="H1122" s="91" t="str">
        <f t="shared" si="128"/>
        <v/>
      </c>
    </row>
    <row r="1123" spans="2:8">
      <c r="B1123" s="91" t="str">
        <f t="shared" si="125"/>
        <v/>
      </c>
      <c r="D1123" s="91" t="str">
        <f t="shared" si="126"/>
        <v/>
      </c>
      <c r="F1123" s="91" t="str">
        <f t="shared" si="127"/>
        <v/>
      </c>
      <c r="H1123" s="91" t="str">
        <f t="shared" si="128"/>
        <v/>
      </c>
    </row>
    <row r="1124" spans="2:8">
      <c r="B1124" s="91" t="str">
        <f t="shared" si="125"/>
        <v/>
      </c>
      <c r="D1124" s="91" t="str">
        <f t="shared" si="126"/>
        <v/>
      </c>
      <c r="F1124" s="91" t="str">
        <f t="shared" si="127"/>
        <v/>
      </c>
      <c r="H1124" s="91" t="str">
        <f t="shared" si="128"/>
        <v/>
      </c>
    </row>
    <row r="1125" spans="2:8">
      <c r="B1125" s="91" t="str">
        <f t="shared" si="125"/>
        <v/>
      </c>
      <c r="D1125" s="91" t="str">
        <f t="shared" si="126"/>
        <v/>
      </c>
      <c r="F1125" s="91" t="str">
        <f t="shared" si="127"/>
        <v/>
      </c>
      <c r="H1125" s="91" t="str">
        <f t="shared" si="128"/>
        <v/>
      </c>
    </row>
    <row r="1126" spans="2:8">
      <c r="B1126" s="91" t="str">
        <f t="shared" si="125"/>
        <v/>
      </c>
      <c r="D1126" s="91" t="str">
        <f t="shared" si="126"/>
        <v/>
      </c>
      <c r="F1126" s="91" t="str">
        <f t="shared" si="127"/>
        <v/>
      </c>
      <c r="H1126" s="91" t="str">
        <f t="shared" si="128"/>
        <v/>
      </c>
    </row>
    <row r="1127" spans="2:8">
      <c r="B1127" s="91" t="str">
        <f t="shared" si="125"/>
        <v/>
      </c>
      <c r="D1127" s="91" t="str">
        <f t="shared" si="126"/>
        <v/>
      </c>
      <c r="F1127" s="91" t="str">
        <f t="shared" si="127"/>
        <v/>
      </c>
      <c r="H1127" s="91" t="str">
        <f t="shared" si="128"/>
        <v/>
      </c>
    </row>
    <row r="1128" spans="2:8">
      <c r="B1128" s="91" t="str">
        <f t="shared" si="125"/>
        <v/>
      </c>
      <c r="D1128" s="91" t="str">
        <f t="shared" si="126"/>
        <v/>
      </c>
      <c r="F1128" s="91" t="str">
        <f t="shared" si="127"/>
        <v/>
      </c>
      <c r="H1128" s="91" t="str">
        <f t="shared" si="128"/>
        <v/>
      </c>
    </row>
    <row r="1129" spans="2:8">
      <c r="B1129" s="91" t="str">
        <f t="shared" si="125"/>
        <v/>
      </c>
      <c r="D1129" s="91" t="str">
        <f t="shared" si="126"/>
        <v/>
      </c>
      <c r="F1129" s="91" t="str">
        <f t="shared" si="127"/>
        <v/>
      </c>
      <c r="H1129" s="91" t="str">
        <f t="shared" si="128"/>
        <v/>
      </c>
    </row>
    <row r="1130" spans="2:8">
      <c r="B1130" s="91" t="str">
        <f t="shared" si="125"/>
        <v/>
      </c>
      <c r="D1130" s="91" t="str">
        <f t="shared" si="126"/>
        <v/>
      </c>
      <c r="F1130" s="91" t="str">
        <f t="shared" si="127"/>
        <v/>
      </c>
      <c r="H1130" s="91" t="str">
        <f t="shared" si="128"/>
        <v/>
      </c>
    </row>
    <row r="1131" spans="2:8">
      <c r="B1131" s="91" t="str">
        <f t="shared" si="125"/>
        <v/>
      </c>
      <c r="D1131" s="91" t="str">
        <f t="shared" si="126"/>
        <v/>
      </c>
      <c r="F1131" s="91" t="str">
        <f t="shared" si="127"/>
        <v/>
      </c>
      <c r="H1131" s="91" t="str">
        <f t="shared" si="128"/>
        <v/>
      </c>
    </row>
    <row r="1132" spans="2:8">
      <c r="B1132" s="91" t="str">
        <f t="shared" si="125"/>
        <v/>
      </c>
      <c r="D1132" s="91" t="str">
        <f t="shared" si="126"/>
        <v/>
      </c>
      <c r="F1132" s="91" t="str">
        <f t="shared" si="127"/>
        <v/>
      </c>
      <c r="H1132" s="91" t="str">
        <f t="shared" si="128"/>
        <v/>
      </c>
    </row>
    <row r="1133" spans="2:8">
      <c r="B1133" s="91" t="str">
        <f t="shared" si="125"/>
        <v/>
      </c>
      <c r="D1133" s="91" t="str">
        <f t="shared" si="126"/>
        <v/>
      </c>
      <c r="F1133" s="91" t="str">
        <f t="shared" si="127"/>
        <v/>
      </c>
      <c r="H1133" s="91" t="str">
        <f t="shared" si="128"/>
        <v/>
      </c>
    </row>
    <row r="1134" spans="2:8">
      <c r="B1134" s="91" t="str">
        <f t="shared" si="125"/>
        <v/>
      </c>
      <c r="D1134" s="91" t="str">
        <f t="shared" si="126"/>
        <v/>
      </c>
      <c r="F1134" s="91" t="str">
        <f t="shared" si="127"/>
        <v/>
      </c>
      <c r="H1134" s="91" t="str">
        <f t="shared" si="128"/>
        <v/>
      </c>
    </row>
    <row r="1135" spans="2:8">
      <c r="B1135" s="91" t="str">
        <f t="shared" si="125"/>
        <v/>
      </c>
      <c r="D1135" s="91" t="str">
        <f t="shared" si="126"/>
        <v/>
      </c>
      <c r="F1135" s="91" t="str">
        <f t="shared" si="127"/>
        <v/>
      </c>
      <c r="H1135" s="91" t="str">
        <f t="shared" si="128"/>
        <v/>
      </c>
    </row>
    <row r="1136" spans="2:8">
      <c r="B1136" s="91" t="str">
        <f t="shared" si="125"/>
        <v/>
      </c>
      <c r="D1136" s="91" t="str">
        <f t="shared" si="126"/>
        <v/>
      </c>
      <c r="F1136" s="91" t="str">
        <f t="shared" si="127"/>
        <v/>
      </c>
      <c r="H1136" s="91" t="str">
        <f t="shared" si="128"/>
        <v/>
      </c>
    </row>
    <row r="1137" spans="2:8">
      <c r="B1137" s="91" t="str">
        <f t="shared" si="125"/>
        <v/>
      </c>
      <c r="D1137" s="91" t="str">
        <f t="shared" si="126"/>
        <v/>
      </c>
      <c r="F1137" s="91" t="str">
        <f t="shared" si="127"/>
        <v/>
      </c>
      <c r="H1137" s="91" t="str">
        <f t="shared" si="128"/>
        <v/>
      </c>
    </row>
    <row r="1138" spans="2:8">
      <c r="B1138" s="91" t="str">
        <f t="shared" si="125"/>
        <v/>
      </c>
      <c r="D1138" s="91" t="str">
        <f t="shared" si="126"/>
        <v/>
      </c>
      <c r="F1138" s="91" t="str">
        <f t="shared" si="127"/>
        <v/>
      </c>
      <c r="H1138" s="91" t="str">
        <f t="shared" si="128"/>
        <v/>
      </c>
    </row>
    <row r="1139" spans="2:8">
      <c r="B1139" s="91" t="str">
        <f t="shared" si="125"/>
        <v/>
      </c>
      <c r="D1139" s="91" t="str">
        <f t="shared" si="126"/>
        <v/>
      </c>
      <c r="F1139" s="91" t="str">
        <f t="shared" si="127"/>
        <v/>
      </c>
      <c r="H1139" s="91" t="str">
        <f t="shared" si="128"/>
        <v/>
      </c>
    </row>
    <row r="1140" spans="2:8">
      <c r="B1140" s="91" t="str">
        <f t="shared" si="125"/>
        <v/>
      </c>
      <c r="D1140" s="91" t="str">
        <f t="shared" si="126"/>
        <v/>
      </c>
      <c r="F1140" s="91" t="str">
        <f t="shared" si="127"/>
        <v/>
      </c>
      <c r="H1140" s="91" t="str">
        <f t="shared" si="128"/>
        <v/>
      </c>
    </row>
    <row r="1141" spans="2:8">
      <c r="B1141" s="91" t="str">
        <f t="shared" si="125"/>
        <v/>
      </c>
      <c r="D1141" s="91" t="str">
        <f t="shared" si="126"/>
        <v/>
      </c>
      <c r="F1141" s="91" t="str">
        <f t="shared" si="127"/>
        <v/>
      </c>
      <c r="H1141" s="91" t="str">
        <f t="shared" si="128"/>
        <v/>
      </c>
    </row>
    <row r="1142" spans="2:8">
      <c r="B1142" s="91" t="str">
        <f t="shared" si="125"/>
        <v/>
      </c>
      <c r="D1142" s="91" t="str">
        <f t="shared" si="126"/>
        <v/>
      </c>
      <c r="F1142" s="91" t="str">
        <f t="shared" si="127"/>
        <v/>
      </c>
      <c r="H1142" s="91" t="str">
        <f t="shared" si="128"/>
        <v/>
      </c>
    </row>
    <row r="1143" spans="2:8">
      <c r="B1143" s="91" t="str">
        <f t="shared" si="125"/>
        <v/>
      </c>
      <c r="D1143" s="91" t="str">
        <f t="shared" si="126"/>
        <v/>
      </c>
      <c r="F1143" s="91" t="str">
        <f t="shared" si="127"/>
        <v/>
      </c>
      <c r="H1143" s="91" t="str">
        <f t="shared" si="128"/>
        <v/>
      </c>
    </row>
    <row r="1144" spans="2:8">
      <c r="B1144" s="91" t="str">
        <f t="shared" si="125"/>
        <v/>
      </c>
      <c r="D1144" s="91" t="str">
        <f t="shared" si="126"/>
        <v/>
      </c>
      <c r="F1144" s="91" t="str">
        <f t="shared" si="127"/>
        <v/>
      </c>
      <c r="H1144" s="91" t="str">
        <f t="shared" si="128"/>
        <v/>
      </c>
    </row>
    <row r="1145" spans="2:8">
      <c r="B1145" s="91" t="str">
        <f t="shared" si="125"/>
        <v/>
      </c>
      <c r="D1145" s="91" t="str">
        <f t="shared" si="126"/>
        <v/>
      </c>
      <c r="F1145" s="91" t="str">
        <f t="shared" si="127"/>
        <v/>
      </c>
      <c r="H1145" s="91" t="str">
        <f t="shared" si="128"/>
        <v/>
      </c>
    </row>
    <row r="1146" spans="2:8">
      <c r="B1146" s="91" t="str">
        <f t="shared" si="125"/>
        <v/>
      </c>
      <c r="D1146" s="91" t="str">
        <f t="shared" si="126"/>
        <v/>
      </c>
      <c r="F1146" s="91" t="str">
        <f t="shared" si="127"/>
        <v/>
      </c>
      <c r="H1146" s="91" t="str">
        <f t="shared" si="128"/>
        <v/>
      </c>
    </row>
    <row r="1147" spans="2:8">
      <c r="B1147" s="91" t="str">
        <f t="shared" si="125"/>
        <v/>
      </c>
      <c r="D1147" s="91" t="str">
        <f t="shared" si="126"/>
        <v/>
      </c>
      <c r="F1147" s="91" t="str">
        <f t="shared" si="127"/>
        <v/>
      </c>
      <c r="H1147" s="91" t="str">
        <f t="shared" si="128"/>
        <v/>
      </c>
    </row>
    <row r="1148" spans="2:8">
      <c r="B1148" s="91" t="str">
        <f t="shared" si="125"/>
        <v/>
      </c>
      <c r="D1148" s="91" t="str">
        <f t="shared" si="126"/>
        <v/>
      </c>
      <c r="F1148" s="91" t="str">
        <f t="shared" si="127"/>
        <v/>
      </c>
      <c r="H1148" s="91" t="str">
        <f t="shared" si="128"/>
        <v/>
      </c>
    </row>
    <row r="1149" spans="2:8">
      <c r="B1149" s="91" t="str">
        <f t="shared" ref="B1149:B1212" si="129">IFERROR(VLOOKUP(A1149,PROF_NAMES_CODE,2,FALSE),"")</f>
        <v/>
      </c>
      <c r="D1149" s="91" t="str">
        <f t="shared" ref="D1149:D1212" si="130">IFERROR(VLOOKUP(C1149,PARAM_CLASSES,2,FALSE),"")</f>
        <v/>
      </c>
      <c r="F1149" s="91" t="str">
        <f t="shared" ref="F1149:F1212" si="131">IFERROR(VLOOKUP(E1149,PARAM_MATIERE,2,FALSE),"")</f>
        <v/>
      </c>
      <c r="H1149" s="91" t="str">
        <f t="shared" ref="H1149:H1212" si="132">IFERROR(VLOOKUP(G1149,PARAM_LANGUE,2,FALSE),"")</f>
        <v/>
      </c>
    </row>
    <row r="1150" spans="2:8">
      <c r="B1150" s="91" t="str">
        <f t="shared" si="129"/>
        <v/>
      </c>
      <c r="D1150" s="91" t="str">
        <f t="shared" si="130"/>
        <v/>
      </c>
      <c r="F1150" s="91" t="str">
        <f t="shared" si="131"/>
        <v/>
      </c>
      <c r="H1150" s="91" t="str">
        <f t="shared" si="132"/>
        <v/>
      </c>
    </row>
    <row r="1151" spans="2:8">
      <c r="B1151" s="91" t="str">
        <f t="shared" si="129"/>
        <v/>
      </c>
      <c r="D1151" s="91" t="str">
        <f t="shared" si="130"/>
        <v/>
      </c>
      <c r="F1151" s="91" t="str">
        <f t="shared" si="131"/>
        <v/>
      </c>
      <c r="H1151" s="91" t="str">
        <f t="shared" si="132"/>
        <v/>
      </c>
    </row>
    <row r="1152" spans="2:8">
      <c r="B1152" s="91" t="str">
        <f t="shared" si="129"/>
        <v/>
      </c>
      <c r="D1152" s="91" t="str">
        <f t="shared" si="130"/>
        <v/>
      </c>
      <c r="F1152" s="91" t="str">
        <f t="shared" si="131"/>
        <v/>
      </c>
      <c r="H1152" s="91" t="str">
        <f t="shared" si="132"/>
        <v/>
      </c>
    </row>
    <row r="1153" spans="2:8">
      <c r="B1153" s="91" t="str">
        <f t="shared" si="129"/>
        <v/>
      </c>
      <c r="D1153" s="91" t="str">
        <f t="shared" si="130"/>
        <v/>
      </c>
      <c r="F1153" s="91" t="str">
        <f t="shared" si="131"/>
        <v/>
      </c>
      <c r="H1153" s="91" t="str">
        <f t="shared" si="132"/>
        <v/>
      </c>
    </row>
    <row r="1154" spans="2:8">
      <c r="B1154" s="91" t="str">
        <f t="shared" si="129"/>
        <v/>
      </c>
      <c r="D1154" s="91" t="str">
        <f t="shared" si="130"/>
        <v/>
      </c>
      <c r="F1154" s="91" t="str">
        <f t="shared" si="131"/>
        <v/>
      </c>
      <c r="H1154" s="91" t="str">
        <f t="shared" si="132"/>
        <v/>
      </c>
    </row>
    <row r="1155" spans="2:8">
      <c r="B1155" s="91" t="str">
        <f t="shared" si="129"/>
        <v/>
      </c>
      <c r="D1155" s="91" t="str">
        <f t="shared" si="130"/>
        <v/>
      </c>
      <c r="F1155" s="91" t="str">
        <f t="shared" si="131"/>
        <v/>
      </c>
      <c r="H1155" s="91" t="str">
        <f t="shared" si="132"/>
        <v/>
      </c>
    </row>
    <row r="1156" spans="2:8">
      <c r="B1156" s="91" t="str">
        <f t="shared" si="129"/>
        <v/>
      </c>
      <c r="D1156" s="91" t="str">
        <f t="shared" si="130"/>
        <v/>
      </c>
      <c r="F1156" s="91" t="str">
        <f t="shared" si="131"/>
        <v/>
      </c>
      <c r="H1156" s="91" t="str">
        <f t="shared" si="132"/>
        <v/>
      </c>
    </row>
    <row r="1157" spans="2:8">
      <c r="B1157" s="91" t="str">
        <f t="shared" si="129"/>
        <v/>
      </c>
      <c r="D1157" s="91" t="str">
        <f t="shared" si="130"/>
        <v/>
      </c>
      <c r="F1157" s="91" t="str">
        <f t="shared" si="131"/>
        <v/>
      </c>
      <c r="H1157" s="91" t="str">
        <f t="shared" si="132"/>
        <v/>
      </c>
    </row>
    <row r="1158" spans="2:8">
      <c r="B1158" s="91" t="str">
        <f t="shared" si="129"/>
        <v/>
      </c>
      <c r="D1158" s="91" t="str">
        <f t="shared" si="130"/>
        <v/>
      </c>
      <c r="F1158" s="91" t="str">
        <f t="shared" si="131"/>
        <v/>
      </c>
      <c r="H1158" s="91" t="str">
        <f t="shared" si="132"/>
        <v/>
      </c>
    </row>
    <row r="1159" spans="2:8">
      <c r="B1159" s="91" t="str">
        <f t="shared" si="129"/>
        <v/>
      </c>
      <c r="D1159" s="91" t="str">
        <f t="shared" si="130"/>
        <v/>
      </c>
      <c r="F1159" s="91" t="str">
        <f t="shared" si="131"/>
        <v/>
      </c>
      <c r="H1159" s="91" t="str">
        <f t="shared" si="132"/>
        <v/>
      </c>
    </row>
    <row r="1160" spans="2:8">
      <c r="B1160" s="91" t="str">
        <f t="shared" si="129"/>
        <v/>
      </c>
      <c r="D1160" s="91" t="str">
        <f t="shared" si="130"/>
        <v/>
      </c>
      <c r="F1160" s="91" t="str">
        <f t="shared" si="131"/>
        <v/>
      </c>
      <c r="H1160" s="91" t="str">
        <f t="shared" si="132"/>
        <v/>
      </c>
    </row>
    <row r="1161" spans="2:8">
      <c r="B1161" s="91" t="str">
        <f t="shared" si="129"/>
        <v/>
      </c>
      <c r="D1161" s="91" t="str">
        <f t="shared" si="130"/>
        <v/>
      </c>
      <c r="F1161" s="91" t="str">
        <f t="shared" si="131"/>
        <v/>
      </c>
      <c r="H1161" s="91" t="str">
        <f t="shared" si="132"/>
        <v/>
      </c>
    </row>
    <row r="1162" spans="2:8">
      <c r="B1162" s="91" t="str">
        <f t="shared" si="129"/>
        <v/>
      </c>
      <c r="D1162" s="91" t="str">
        <f t="shared" si="130"/>
        <v/>
      </c>
      <c r="F1162" s="91" t="str">
        <f t="shared" si="131"/>
        <v/>
      </c>
      <c r="H1162" s="91" t="str">
        <f t="shared" si="132"/>
        <v/>
      </c>
    </row>
    <row r="1163" spans="2:8">
      <c r="B1163" s="91" t="str">
        <f t="shared" si="129"/>
        <v/>
      </c>
      <c r="D1163" s="91" t="str">
        <f t="shared" si="130"/>
        <v/>
      </c>
      <c r="F1163" s="91" t="str">
        <f t="shared" si="131"/>
        <v/>
      </c>
      <c r="H1163" s="91" t="str">
        <f t="shared" si="132"/>
        <v/>
      </c>
    </row>
    <row r="1164" spans="2:8">
      <c r="B1164" s="91" t="str">
        <f t="shared" si="129"/>
        <v/>
      </c>
      <c r="D1164" s="91" t="str">
        <f t="shared" si="130"/>
        <v/>
      </c>
      <c r="F1164" s="91" t="str">
        <f t="shared" si="131"/>
        <v/>
      </c>
      <c r="H1164" s="91" t="str">
        <f t="shared" si="132"/>
        <v/>
      </c>
    </row>
    <row r="1165" spans="2:8">
      <c r="B1165" s="91" t="str">
        <f t="shared" si="129"/>
        <v/>
      </c>
      <c r="D1165" s="91" t="str">
        <f t="shared" si="130"/>
        <v/>
      </c>
      <c r="F1165" s="91" t="str">
        <f t="shared" si="131"/>
        <v/>
      </c>
      <c r="H1165" s="91" t="str">
        <f t="shared" si="132"/>
        <v/>
      </c>
    </row>
    <row r="1166" spans="2:8">
      <c r="B1166" s="91" t="str">
        <f t="shared" si="129"/>
        <v/>
      </c>
      <c r="D1166" s="91" t="str">
        <f t="shared" si="130"/>
        <v/>
      </c>
      <c r="F1166" s="91" t="str">
        <f t="shared" si="131"/>
        <v/>
      </c>
      <c r="H1166" s="91" t="str">
        <f t="shared" si="132"/>
        <v/>
      </c>
    </row>
    <row r="1167" spans="2:8">
      <c r="B1167" s="91" t="str">
        <f t="shared" si="129"/>
        <v/>
      </c>
      <c r="D1167" s="91" t="str">
        <f t="shared" si="130"/>
        <v/>
      </c>
      <c r="F1167" s="91" t="str">
        <f t="shared" si="131"/>
        <v/>
      </c>
      <c r="H1167" s="91" t="str">
        <f t="shared" si="132"/>
        <v/>
      </c>
    </row>
    <row r="1168" spans="2:8">
      <c r="B1168" s="91" t="str">
        <f t="shared" si="129"/>
        <v/>
      </c>
      <c r="D1168" s="91" t="str">
        <f t="shared" si="130"/>
        <v/>
      </c>
      <c r="F1168" s="91" t="str">
        <f t="shared" si="131"/>
        <v/>
      </c>
      <c r="H1168" s="91" t="str">
        <f t="shared" si="132"/>
        <v/>
      </c>
    </row>
    <row r="1169" spans="2:8">
      <c r="B1169" s="91" t="str">
        <f t="shared" si="129"/>
        <v/>
      </c>
      <c r="D1169" s="91" t="str">
        <f t="shared" si="130"/>
        <v/>
      </c>
      <c r="F1169" s="91" t="str">
        <f t="shared" si="131"/>
        <v/>
      </c>
      <c r="H1169" s="91" t="str">
        <f t="shared" si="132"/>
        <v/>
      </c>
    </row>
    <row r="1170" spans="2:8">
      <c r="B1170" s="91" t="str">
        <f t="shared" si="129"/>
        <v/>
      </c>
      <c r="D1170" s="91" t="str">
        <f t="shared" si="130"/>
        <v/>
      </c>
      <c r="F1170" s="91" t="str">
        <f t="shared" si="131"/>
        <v/>
      </c>
      <c r="H1170" s="91" t="str">
        <f t="shared" si="132"/>
        <v/>
      </c>
    </row>
    <row r="1171" spans="2:8">
      <c r="B1171" s="91" t="str">
        <f t="shared" si="129"/>
        <v/>
      </c>
      <c r="D1171" s="91" t="str">
        <f t="shared" si="130"/>
        <v/>
      </c>
      <c r="F1171" s="91" t="str">
        <f t="shared" si="131"/>
        <v/>
      </c>
      <c r="H1171" s="91" t="str">
        <f t="shared" si="132"/>
        <v/>
      </c>
    </row>
    <row r="1172" spans="2:8">
      <c r="B1172" s="91" t="str">
        <f t="shared" si="129"/>
        <v/>
      </c>
      <c r="D1172" s="91" t="str">
        <f t="shared" si="130"/>
        <v/>
      </c>
      <c r="F1172" s="91" t="str">
        <f t="shared" si="131"/>
        <v/>
      </c>
      <c r="H1172" s="91" t="str">
        <f t="shared" si="132"/>
        <v/>
      </c>
    </row>
    <row r="1173" spans="2:8">
      <c r="B1173" s="91" t="str">
        <f t="shared" si="129"/>
        <v/>
      </c>
      <c r="D1173" s="91" t="str">
        <f t="shared" si="130"/>
        <v/>
      </c>
      <c r="F1173" s="91" t="str">
        <f t="shared" si="131"/>
        <v/>
      </c>
      <c r="H1173" s="91" t="str">
        <f t="shared" si="132"/>
        <v/>
      </c>
    </row>
    <row r="1174" spans="2:8">
      <c r="B1174" s="91" t="str">
        <f t="shared" si="129"/>
        <v/>
      </c>
      <c r="D1174" s="91" t="str">
        <f t="shared" si="130"/>
        <v/>
      </c>
      <c r="F1174" s="91" t="str">
        <f t="shared" si="131"/>
        <v/>
      </c>
      <c r="H1174" s="91" t="str">
        <f t="shared" si="132"/>
        <v/>
      </c>
    </row>
    <row r="1175" spans="2:8">
      <c r="B1175" s="91" t="str">
        <f t="shared" si="129"/>
        <v/>
      </c>
      <c r="D1175" s="91" t="str">
        <f t="shared" si="130"/>
        <v/>
      </c>
      <c r="F1175" s="91" t="str">
        <f t="shared" si="131"/>
        <v/>
      </c>
      <c r="H1175" s="91" t="str">
        <f t="shared" si="132"/>
        <v/>
      </c>
    </row>
    <row r="1176" spans="2:8">
      <c r="B1176" s="91" t="str">
        <f t="shared" si="129"/>
        <v/>
      </c>
      <c r="D1176" s="91" t="str">
        <f t="shared" si="130"/>
        <v/>
      </c>
      <c r="F1176" s="91" t="str">
        <f t="shared" si="131"/>
        <v/>
      </c>
      <c r="H1176" s="91" t="str">
        <f t="shared" si="132"/>
        <v/>
      </c>
    </row>
    <row r="1177" spans="2:8">
      <c r="B1177" s="91" t="str">
        <f t="shared" si="129"/>
        <v/>
      </c>
      <c r="D1177" s="91" t="str">
        <f t="shared" si="130"/>
        <v/>
      </c>
      <c r="F1177" s="91" t="str">
        <f t="shared" si="131"/>
        <v/>
      </c>
      <c r="H1177" s="91" t="str">
        <f t="shared" si="132"/>
        <v/>
      </c>
    </row>
    <row r="1178" spans="2:8">
      <c r="B1178" s="91" t="str">
        <f t="shared" si="129"/>
        <v/>
      </c>
      <c r="D1178" s="91" t="str">
        <f t="shared" si="130"/>
        <v/>
      </c>
      <c r="F1178" s="91" t="str">
        <f t="shared" si="131"/>
        <v/>
      </c>
      <c r="H1178" s="91" t="str">
        <f t="shared" si="132"/>
        <v/>
      </c>
    </row>
    <row r="1179" spans="2:8">
      <c r="B1179" s="91" t="str">
        <f t="shared" si="129"/>
        <v/>
      </c>
      <c r="D1179" s="91" t="str">
        <f t="shared" si="130"/>
        <v/>
      </c>
      <c r="F1179" s="91" t="str">
        <f t="shared" si="131"/>
        <v/>
      </c>
      <c r="H1179" s="91" t="str">
        <f t="shared" si="132"/>
        <v/>
      </c>
    </row>
    <row r="1180" spans="2:8">
      <c r="B1180" s="91" t="str">
        <f t="shared" si="129"/>
        <v/>
      </c>
      <c r="D1180" s="91" t="str">
        <f t="shared" si="130"/>
        <v/>
      </c>
      <c r="F1180" s="91" t="str">
        <f t="shared" si="131"/>
        <v/>
      </c>
      <c r="H1180" s="91" t="str">
        <f t="shared" si="132"/>
        <v/>
      </c>
    </row>
    <row r="1181" spans="2:8">
      <c r="B1181" s="91" t="str">
        <f t="shared" si="129"/>
        <v/>
      </c>
      <c r="D1181" s="91" t="str">
        <f t="shared" si="130"/>
        <v/>
      </c>
      <c r="F1181" s="91" t="str">
        <f t="shared" si="131"/>
        <v/>
      </c>
      <c r="H1181" s="91" t="str">
        <f t="shared" si="132"/>
        <v/>
      </c>
    </row>
    <row r="1182" spans="2:8">
      <c r="B1182" s="91" t="str">
        <f t="shared" si="129"/>
        <v/>
      </c>
      <c r="D1182" s="91" t="str">
        <f t="shared" si="130"/>
        <v/>
      </c>
      <c r="F1182" s="91" t="str">
        <f t="shared" si="131"/>
        <v/>
      </c>
      <c r="H1182" s="91" t="str">
        <f t="shared" si="132"/>
        <v/>
      </c>
    </row>
    <row r="1183" spans="2:8">
      <c r="B1183" s="91" t="str">
        <f t="shared" si="129"/>
        <v/>
      </c>
      <c r="D1183" s="91" t="str">
        <f t="shared" si="130"/>
        <v/>
      </c>
      <c r="F1183" s="91" t="str">
        <f t="shared" si="131"/>
        <v/>
      </c>
      <c r="H1183" s="91" t="str">
        <f t="shared" si="132"/>
        <v/>
      </c>
    </row>
    <row r="1184" spans="2:8">
      <c r="B1184" s="91" t="str">
        <f t="shared" si="129"/>
        <v/>
      </c>
      <c r="D1184" s="91" t="str">
        <f t="shared" si="130"/>
        <v/>
      </c>
      <c r="F1184" s="91" t="str">
        <f t="shared" si="131"/>
        <v/>
      </c>
      <c r="H1184" s="91" t="str">
        <f t="shared" si="132"/>
        <v/>
      </c>
    </row>
    <row r="1185" spans="2:8">
      <c r="B1185" s="91" t="str">
        <f t="shared" si="129"/>
        <v/>
      </c>
      <c r="D1185" s="91" t="str">
        <f t="shared" si="130"/>
        <v/>
      </c>
      <c r="F1185" s="91" t="str">
        <f t="shared" si="131"/>
        <v/>
      </c>
      <c r="H1185" s="91" t="str">
        <f t="shared" si="132"/>
        <v/>
      </c>
    </row>
    <row r="1186" spans="2:8">
      <c r="B1186" s="91" t="str">
        <f t="shared" si="129"/>
        <v/>
      </c>
      <c r="D1186" s="91" t="str">
        <f t="shared" si="130"/>
        <v/>
      </c>
      <c r="F1186" s="91" t="str">
        <f t="shared" si="131"/>
        <v/>
      </c>
      <c r="H1186" s="91" t="str">
        <f t="shared" si="132"/>
        <v/>
      </c>
    </row>
    <row r="1187" spans="2:8">
      <c r="B1187" s="91" t="str">
        <f t="shared" si="129"/>
        <v/>
      </c>
      <c r="D1187" s="91" t="str">
        <f t="shared" si="130"/>
        <v/>
      </c>
      <c r="F1187" s="91" t="str">
        <f t="shared" si="131"/>
        <v/>
      </c>
      <c r="H1187" s="91" t="str">
        <f t="shared" si="132"/>
        <v/>
      </c>
    </row>
    <row r="1188" spans="2:8">
      <c r="B1188" s="91" t="str">
        <f t="shared" si="129"/>
        <v/>
      </c>
      <c r="D1188" s="91" t="str">
        <f t="shared" si="130"/>
        <v/>
      </c>
      <c r="F1188" s="91" t="str">
        <f t="shared" si="131"/>
        <v/>
      </c>
      <c r="H1188" s="91" t="str">
        <f t="shared" si="132"/>
        <v/>
      </c>
    </row>
    <row r="1189" spans="2:8">
      <c r="B1189" s="91" t="str">
        <f t="shared" si="129"/>
        <v/>
      </c>
      <c r="D1189" s="91" t="str">
        <f t="shared" si="130"/>
        <v/>
      </c>
      <c r="F1189" s="91" t="str">
        <f t="shared" si="131"/>
        <v/>
      </c>
      <c r="H1189" s="91" t="str">
        <f t="shared" si="132"/>
        <v/>
      </c>
    </row>
    <row r="1190" spans="2:8">
      <c r="B1190" s="91" t="str">
        <f t="shared" si="129"/>
        <v/>
      </c>
      <c r="D1190" s="91" t="str">
        <f t="shared" si="130"/>
        <v/>
      </c>
      <c r="F1190" s="91" t="str">
        <f t="shared" si="131"/>
        <v/>
      </c>
      <c r="H1190" s="91" t="str">
        <f t="shared" si="132"/>
        <v/>
      </c>
    </row>
    <row r="1191" spans="2:8">
      <c r="B1191" s="91" t="str">
        <f t="shared" si="129"/>
        <v/>
      </c>
      <c r="D1191" s="91" t="str">
        <f t="shared" si="130"/>
        <v/>
      </c>
      <c r="F1191" s="91" t="str">
        <f t="shared" si="131"/>
        <v/>
      </c>
      <c r="H1191" s="91" t="str">
        <f t="shared" si="132"/>
        <v/>
      </c>
    </row>
    <row r="1192" spans="2:8">
      <c r="B1192" s="91" t="str">
        <f t="shared" si="129"/>
        <v/>
      </c>
      <c r="D1192" s="91" t="str">
        <f t="shared" si="130"/>
        <v/>
      </c>
      <c r="F1192" s="91" t="str">
        <f t="shared" si="131"/>
        <v/>
      </c>
      <c r="H1192" s="91" t="str">
        <f t="shared" si="132"/>
        <v/>
      </c>
    </row>
    <row r="1193" spans="2:8">
      <c r="B1193" s="91" t="str">
        <f t="shared" si="129"/>
        <v/>
      </c>
      <c r="D1193" s="91" t="str">
        <f t="shared" si="130"/>
        <v/>
      </c>
      <c r="F1193" s="91" t="str">
        <f t="shared" si="131"/>
        <v/>
      </c>
      <c r="H1193" s="91" t="str">
        <f t="shared" si="132"/>
        <v/>
      </c>
    </row>
    <row r="1194" spans="2:8">
      <c r="B1194" s="91" t="str">
        <f t="shared" si="129"/>
        <v/>
      </c>
      <c r="D1194" s="91" t="str">
        <f t="shared" si="130"/>
        <v/>
      </c>
      <c r="F1194" s="91" t="str">
        <f t="shared" si="131"/>
        <v/>
      </c>
      <c r="H1194" s="91" t="str">
        <f t="shared" si="132"/>
        <v/>
      </c>
    </row>
    <row r="1195" spans="2:8">
      <c r="B1195" s="91" t="str">
        <f t="shared" si="129"/>
        <v/>
      </c>
      <c r="D1195" s="91" t="str">
        <f t="shared" si="130"/>
        <v/>
      </c>
      <c r="F1195" s="91" t="str">
        <f t="shared" si="131"/>
        <v/>
      </c>
      <c r="H1195" s="91" t="str">
        <f t="shared" si="132"/>
        <v/>
      </c>
    </row>
    <row r="1196" spans="2:8">
      <c r="B1196" s="91" t="str">
        <f t="shared" si="129"/>
        <v/>
      </c>
      <c r="D1196" s="91" t="str">
        <f t="shared" si="130"/>
        <v/>
      </c>
      <c r="F1196" s="91" t="str">
        <f t="shared" si="131"/>
        <v/>
      </c>
      <c r="H1196" s="91" t="str">
        <f t="shared" si="132"/>
        <v/>
      </c>
    </row>
    <row r="1197" spans="2:8">
      <c r="B1197" s="91" t="str">
        <f t="shared" si="129"/>
        <v/>
      </c>
      <c r="D1197" s="91" t="str">
        <f t="shared" si="130"/>
        <v/>
      </c>
      <c r="F1197" s="91" t="str">
        <f t="shared" si="131"/>
        <v/>
      </c>
      <c r="H1197" s="91" t="str">
        <f t="shared" si="132"/>
        <v/>
      </c>
    </row>
    <row r="1198" spans="2:8">
      <c r="B1198" s="91" t="str">
        <f t="shared" si="129"/>
        <v/>
      </c>
      <c r="D1198" s="91" t="str">
        <f t="shared" si="130"/>
        <v/>
      </c>
      <c r="F1198" s="91" t="str">
        <f t="shared" si="131"/>
        <v/>
      </c>
      <c r="H1198" s="91" t="str">
        <f t="shared" si="132"/>
        <v/>
      </c>
    </row>
    <row r="1199" spans="2:8">
      <c r="B1199" s="91" t="str">
        <f t="shared" si="129"/>
        <v/>
      </c>
      <c r="D1199" s="91" t="str">
        <f t="shared" si="130"/>
        <v/>
      </c>
      <c r="F1199" s="91" t="str">
        <f t="shared" si="131"/>
        <v/>
      </c>
      <c r="H1199" s="91" t="str">
        <f t="shared" si="132"/>
        <v/>
      </c>
    </row>
    <row r="1200" spans="2:8">
      <c r="B1200" s="91" t="str">
        <f t="shared" si="129"/>
        <v/>
      </c>
      <c r="D1200" s="91" t="str">
        <f t="shared" si="130"/>
        <v/>
      </c>
      <c r="F1200" s="91" t="str">
        <f t="shared" si="131"/>
        <v/>
      </c>
      <c r="H1200" s="91" t="str">
        <f t="shared" si="132"/>
        <v/>
      </c>
    </row>
    <row r="1201" spans="2:8">
      <c r="B1201" s="91" t="str">
        <f t="shared" si="129"/>
        <v/>
      </c>
      <c r="D1201" s="91" t="str">
        <f t="shared" si="130"/>
        <v/>
      </c>
      <c r="F1201" s="91" t="str">
        <f t="shared" si="131"/>
        <v/>
      </c>
      <c r="H1201" s="91" t="str">
        <f t="shared" si="132"/>
        <v/>
      </c>
    </row>
    <row r="1202" spans="2:8">
      <c r="B1202" s="91" t="str">
        <f t="shared" si="129"/>
        <v/>
      </c>
      <c r="D1202" s="91" t="str">
        <f t="shared" si="130"/>
        <v/>
      </c>
      <c r="F1202" s="91" t="str">
        <f t="shared" si="131"/>
        <v/>
      </c>
      <c r="H1202" s="91" t="str">
        <f t="shared" si="132"/>
        <v/>
      </c>
    </row>
    <row r="1203" spans="2:8">
      <c r="B1203" s="91" t="str">
        <f t="shared" si="129"/>
        <v/>
      </c>
      <c r="D1203" s="91" t="str">
        <f t="shared" si="130"/>
        <v/>
      </c>
      <c r="F1203" s="91" t="str">
        <f t="shared" si="131"/>
        <v/>
      </c>
      <c r="H1203" s="91" t="str">
        <f t="shared" si="132"/>
        <v/>
      </c>
    </row>
    <row r="1204" spans="2:8">
      <c r="B1204" s="91" t="str">
        <f t="shared" si="129"/>
        <v/>
      </c>
      <c r="D1204" s="91" t="str">
        <f t="shared" si="130"/>
        <v/>
      </c>
      <c r="F1204" s="91" t="str">
        <f t="shared" si="131"/>
        <v/>
      </c>
      <c r="H1204" s="91" t="str">
        <f t="shared" si="132"/>
        <v/>
      </c>
    </row>
    <row r="1205" spans="2:8">
      <c r="B1205" s="91" t="str">
        <f t="shared" si="129"/>
        <v/>
      </c>
      <c r="D1205" s="91" t="str">
        <f t="shared" si="130"/>
        <v/>
      </c>
      <c r="F1205" s="91" t="str">
        <f t="shared" si="131"/>
        <v/>
      </c>
      <c r="H1205" s="91" t="str">
        <f t="shared" si="132"/>
        <v/>
      </c>
    </row>
    <row r="1206" spans="2:8">
      <c r="B1206" s="91" t="str">
        <f t="shared" si="129"/>
        <v/>
      </c>
      <c r="D1206" s="91" t="str">
        <f t="shared" si="130"/>
        <v/>
      </c>
      <c r="F1206" s="91" t="str">
        <f t="shared" si="131"/>
        <v/>
      </c>
      <c r="H1206" s="91" t="str">
        <f t="shared" si="132"/>
        <v/>
      </c>
    </row>
    <row r="1207" spans="2:8">
      <c r="B1207" s="91" t="str">
        <f t="shared" si="129"/>
        <v/>
      </c>
      <c r="D1207" s="91" t="str">
        <f t="shared" si="130"/>
        <v/>
      </c>
      <c r="F1207" s="91" t="str">
        <f t="shared" si="131"/>
        <v/>
      </c>
      <c r="H1207" s="91" t="str">
        <f t="shared" si="132"/>
        <v/>
      </c>
    </row>
    <row r="1208" spans="2:8">
      <c r="B1208" s="91" t="str">
        <f t="shared" si="129"/>
        <v/>
      </c>
      <c r="D1208" s="91" t="str">
        <f t="shared" si="130"/>
        <v/>
      </c>
      <c r="F1208" s="91" t="str">
        <f t="shared" si="131"/>
        <v/>
      </c>
      <c r="H1208" s="91" t="str">
        <f t="shared" si="132"/>
        <v/>
      </c>
    </row>
    <row r="1209" spans="2:8">
      <c r="B1209" s="91" t="str">
        <f t="shared" si="129"/>
        <v/>
      </c>
      <c r="D1209" s="91" t="str">
        <f t="shared" si="130"/>
        <v/>
      </c>
      <c r="F1209" s="91" t="str">
        <f t="shared" si="131"/>
        <v/>
      </c>
      <c r="H1209" s="91" t="str">
        <f t="shared" si="132"/>
        <v/>
      </c>
    </row>
    <row r="1210" spans="2:8">
      <c r="B1210" s="91" t="str">
        <f t="shared" si="129"/>
        <v/>
      </c>
      <c r="D1210" s="91" t="str">
        <f t="shared" si="130"/>
        <v/>
      </c>
      <c r="F1210" s="91" t="str">
        <f t="shared" si="131"/>
        <v/>
      </c>
      <c r="H1210" s="91" t="str">
        <f t="shared" si="132"/>
        <v/>
      </c>
    </row>
    <row r="1211" spans="2:8">
      <c r="B1211" s="91" t="str">
        <f t="shared" si="129"/>
        <v/>
      </c>
      <c r="D1211" s="91" t="str">
        <f t="shared" si="130"/>
        <v/>
      </c>
      <c r="F1211" s="91" t="str">
        <f t="shared" si="131"/>
        <v/>
      </c>
      <c r="H1211" s="91" t="str">
        <f t="shared" si="132"/>
        <v/>
      </c>
    </row>
    <row r="1212" spans="2:8">
      <c r="B1212" s="91" t="str">
        <f t="shared" si="129"/>
        <v/>
      </c>
      <c r="D1212" s="91" t="str">
        <f t="shared" si="130"/>
        <v/>
      </c>
      <c r="F1212" s="91" t="str">
        <f t="shared" si="131"/>
        <v/>
      </c>
      <c r="H1212" s="91" t="str">
        <f t="shared" si="132"/>
        <v/>
      </c>
    </row>
    <row r="1213" spans="2:8">
      <c r="B1213" s="91" t="str">
        <f t="shared" ref="B1213:B1276" si="133">IFERROR(VLOOKUP(A1213,PROF_NAMES_CODE,2,FALSE),"")</f>
        <v/>
      </c>
      <c r="D1213" s="91" t="str">
        <f t="shared" ref="D1213:D1276" si="134">IFERROR(VLOOKUP(C1213,PARAM_CLASSES,2,FALSE),"")</f>
        <v/>
      </c>
      <c r="F1213" s="91" t="str">
        <f t="shared" ref="F1213:F1276" si="135">IFERROR(VLOOKUP(E1213,PARAM_MATIERE,2,FALSE),"")</f>
        <v/>
      </c>
      <c r="H1213" s="91" t="str">
        <f t="shared" ref="H1213:H1276" si="136">IFERROR(VLOOKUP(G1213,PARAM_LANGUE,2,FALSE),"")</f>
        <v/>
      </c>
    </row>
    <row r="1214" spans="2:8">
      <c r="B1214" s="91" t="str">
        <f t="shared" si="133"/>
        <v/>
      </c>
      <c r="D1214" s="91" t="str">
        <f t="shared" si="134"/>
        <v/>
      </c>
      <c r="F1214" s="91" t="str">
        <f t="shared" si="135"/>
        <v/>
      </c>
      <c r="H1214" s="91" t="str">
        <f t="shared" si="136"/>
        <v/>
      </c>
    </row>
    <row r="1215" spans="2:8">
      <c r="B1215" s="91" t="str">
        <f t="shared" si="133"/>
        <v/>
      </c>
      <c r="D1215" s="91" t="str">
        <f t="shared" si="134"/>
        <v/>
      </c>
      <c r="F1215" s="91" t="str">
        <f t="shared" si="135"/>
        <v/>
      </c>
      <c r="H1215" s="91" t="str">
        <f t="shared" si="136"/>
        <v/>
      </c>
    </row>
    <row r="1216" spans="2:8">
      <c r="B1216" s="91" t="str">
        <f t="shared" si="133"/>
        <v/>
      </c>
      <c r="D1216" s="91" t="str">
        <f t="shared" si="134"/>
        <v/>
      </c>
      <c r="F1216" s="91" t="str">
        <f t="shared" si="135"/>
        <v/>
      </c>
      <c r="H1216" s="91" t="str">
        <f t="shared" si="136"/>
        <v/>
      </c>
    </row>
    <row r="1217" spans="2:8">
      <c r="B1217" s="91" t="str">
        <f t="shared" si="133"/>
        <v/>
      </c>
      <c r="D1217" s="91" t="str">
        <f t="shared" si="134"/>
        <v/>
      </c>
      <c r="F1217" s="91" t="str">
        <f t="shared" si="135"/>
        <v/>
      </c>
      <c r="H1217" s="91" t="str">
        <f t="shared" si="136"/>
        <v/>
      </c>
    </row>
    <row r="1218" spans="2:8">
      <c r="B1218" s="91" t="str">
        <f t="shared" si="133"/>
        <v/>
      </c>
      <c r="D1218" s="91" t="str">
        <f t="shared" si="134"/>
        <v/>
      </c>
      <c r="F1218" s="91" t="str">
        <f t="shared" si="135"/>
        <v/>
      </c>
      <c r="H1218" s="91" t="str">
        <f t="shared" si="136"/>
        <v/>
      </c>
    </row>
    <row r="1219" spans="2:8">
      <c r="B1219" s="91" t="str">
        <f t="shared" si="133"/>
        <v/>
      </c>
      <c r="D1219" s="91" t="str">
        <f t="shared" si="134"/>
        <v/>
      </c>
      <c r="F1219" s="91" t="str">
        <f t="shared" si="135"/>
        <v/>
      </c>
      <c r="H1219" s="91" t="str">
        <f t="shared" si="136"/>
        <v/>
      </c>
    </row>
    <row r="1220" spans="2:8">
      <c r="B1220" s="91" t="str">
        <f t="shared" si="133"/>
        <v/>
      </c>
      <c r="D1220" s="91" t="str">
        <f t="shared" si="134"/>
        <v/>
      </c>
      <c r="F1220" s="91" t="str">
        <f t="shared" si="135"/>
        <v/>
      </c>
      <c r="H1220" s="91" t="str">
        <f t="shared" si="136"/>
        <v/>
      </c>
    </row>
    <row r="1221" spans="2:8">
      <c r="B1221" s="91" t="str">
        <f t="shared" si="133"/>
        <v/>
      </c>
      <c r="D1221" s="91" t="str">
        <f t="shared" si="134"/>
        <v/>
      </c>
      <c r="F1221" s="91" t="str">
        <f t="shared" si="135"/>
        <v/>
      </c>
      <c r="H1221" s="91" t="str">
        <f t="shared" si="136"/>
        <v/>
      </c>
    </row>
    <row r="1222" spans="2:8">
      <c r="B1222" s="91" t="str">
        <f t="shared" si="133"/>
        <v/>
      </c>
      <c r="D1222" s="91" t="str">
        <f t="shared" si="134"/>
        <v/>
      </c>
      <c r="F1222" s="91" t="str">
        <f t="shared" si="135"/>
        <v/>
      </c>
      <c r="H1222" s="91" t="str">
        <f t="shared" si="136"/>
        <v/>
      </c>
    </row>
    <row r="1223" spans="2:8">
      <c r="B1223" s="91" t="str">
        <f t="shared" si="133"/>
        <v/>
      </c>
      <c r="D1223" s="91" t="str">
        <f t="shared" si="134"/>
        <v/>
      </c>
      <c r="F1223" s="91" t="str">
        <f t="shared" si="135"/>
        <v/>
      </c>
      <c r="H1223" s="91" t="str">
        <f t="shared" si="136"/>
        <v/>
      </c>
    </row>
    <row r="1224" spans="2:8">
      <c r="B1224" s="91" t="str">
        <f t="shared" si="133"/>
        <v/>
      </c>
      <c r="D1224" s="91" t="str">
        <f t="shared" si="134"/>
        <v/>
      </c>
      <c r="F1224" s="91" t="str">
        <f t="shared" si="135"/>
        <v/>
      </c>
      <c r="H1224" s="91" t="str">
        <f t="shared" si="136"/>
        <v/>
      </c>
    </row>
    <row r="1225" spans="2:8">
      <c r="B1225" s="91" t="str">
        <f t="shared" si="133"/>
        <v/>
      </c>
      <c r="D1225" s="91" t="str">
        <f t="shared" si="134"/>
        <v/>
      </c>
      <c r="F1225" s="91" t="str">
        <f t="shared" si="135"/>
        <v/>
      </c>
      <c r="H1225" s="91" t="str">
        <f t="shared" si="136"/>
        <v/>
      </c>
    </row>
    <row r="1226" spans="2:8">
      <c r="B1226" s="91" t="str">
        <f t="shared" si="133"/>
        <v/>
      </c>
      <c r="D1226" s="91" t="str">
        <f t="shared" si="134"/>
        <v/>
      </c>
      <c r="F1226" s="91" t="str">
        <f t="shared" si="135"/>
        <v/>
      </c>
      <c r="H1226" s="91" t="str">
        <f t="shared" si="136"/>
        <v/>
      </c>
    </row>
    <row r="1227" spans="2:8">
      <c r="B1227" s="91" t="str">
        <f t="shared" si="133"/>
        <v/>
      </c>
      <c r="D1227" s="91" t="str">
        <f t="shared" si="134"/>
        <v/>
      </c>
      <c r="F1227" s="91" t="str">
        <f t="shared" si="135"/>
        <v/>
      </c>
      <c r="H1227" s="91" t="str">
        <f t="shared" si="136"/>
        <v/>
      </c>
    </row>
    <row r="1228" spans="2:8">
      <c r="B1228" s="91" t="str">
        <f t="shared" si="133"/>
        <v/>
      </c>
      <c r="D1228" s="91" t="str">
        <f t="shared" si="134"/>
        <v/>
      </c>
      <c r="F1228" s="91" t="str">
        <f t="shared" si="135"/>
        <v/>
      </c>
      <c r="H1228" s="91" t="str">
        <f t="shared" si="136"/>
        <v/>
      </c>
    </row>
    <row r="1229" spans="2:8">
      <c r="B1229" s="91" t="str">
        <f t="shared" si="133"/>
        <v/>
      </c>
      <c r="D1229" s="91" t="str">
        <f t="shared" si="134"/>
        <v/>
      </c>
      <c r="F1229" s="91" t="str">
        <f t="shared" si="135"/>
        <v/>
      </c>
      <c r="H1229" s="91" t="str">
        <f t="shared" si="136"/>
        <v/>
      </c>
    </row>
    <row r="1230" spans="2:8">
      <c r="B1230" s="91" t="str">
        <f t="shared" si="133"/>
        <v/>
      </c>
      <c r="D1230" s="91" t="str">
        <f t="shared" si="134"/>
        <v/>
      </c>
      <c r="F1230" s="91" t="str">
        <f t="shared" si="135"/>
        <v/>
      </c>
      <c r="H1230" s="91" t="str">
        <f t="shared" si="136"/>
        <v/>
      </c>
    </row>
    <row r="1231" spans="2:8">
      <c r="B1231" s="91" t="str">
        <f t="shared" si="133"/>
        <v/>
      </c>
      <c r="D1231" s="91" t="str">
        <f t="shared" si="134"/>
        <v/>
      </c>
      <c r="F1231" s="91" t="str">
        <f t="shared" si="135"/>
        <v/>
      </c>
      <c r="H1231" s="91" t="str">
        <f t="shared" si="136"/>
        <v/>
      </c>
    </row>
    <row r="1232" spans="2:8">
      <c r="B1232" s="91" t="str">
        <f t="shared" si="133"/>
        <v/>
      </c>
      <c r="D1232" s="91" t="str">
        <f t="shared" si="134"/>
        <v/>
      </c>
      <c r="F1232" s="91" t="str">
        <f t="shared" si="135"/>
        <v/>
      </c>
      <c r="H1232" s="91" t="str">
        <f t="shared" si="136"/>
        <v/>
      </c>
    </row>
    <row r="1233" spans="2:8">
      <c r="B1233" s="91" t="str">
        <f t="shared" si="133"/>
        <v/>
      </c>
      <c r="D1233" s="91" t="str">
        <f t="shared" si="134"/>
        <v/>
      </c>
      <c r="F1233" s="91" t="str">
        <f t="shared" si="135"/>
        <v/>
      </c>
      <c r="H1233" s="91" t="str">
        <f t="shared" si="136"/>
        <v/>
      </c>
    </row>
    <row r="1234" spans="2:8">
      <c r="B1234" s="91" t="str">
        <f t="shared" si="133"/>
        <v/>
      </c>
      <c r="D1234" s="91" t="str">
        <f t="shared" si="134"/>
        <v/>
      </c>
      <c r="F1234" s="91" t="str">
        <f t="shared" si="135"/>
        <v/>
      </c>
      <c r="H1234" s="91" t="str">
        <f t="shared" si="136"/>
        <v/>
      </c>
    </row>
    <row r="1235" spans="2:8">
      <c r="B1235" s="91" t="str">
        <f t="shared" si="133"/>
        <v/>
      </c>
      <c r="D1235" s="91" t="str">
        <f t="shared" si="134"/>
        <v/>
      </c>
      <c r="F1235" s="91" t="str">
        <f t="shared" si="135"/>
        <v/>
      </c>
      <c r="H1235" s="91" t="str">
        <f t="shared" si="136"/>
        <v/>
      </c>
    </row>
    <row r="1236" spans="2:8">
      <c r="B1236" s="91" t="str">
        <f t="shared" si="133"/>
        <v/>
      </c>
      <c r="D1236" s="91" t="str">
        <f t="shared" si="134"/>
        <v/>
      </c>
      <c r="F1236" s="91" t="str">
        <f t="shared" si="135"/>
        <v/>
      </c>
      <c r="H1236" s="91" t="str">
        <f t="shared" si="136"/>
        <v/>
      </c>
    </row>
    <row r="1237" spans="2:8">
      <c r="B1237" s="91" t="str">
        <f t="shared" si="133"/>
        <v/>
      </c>
      <c r="D1237" s="91" t="str">
        <f t="shared" si="134"/>
        <v/>
      </c>
      <c r="F1237" s="91" t="str">
        <f t="shared" si="135"/>
        <v/>
      </c>
      <c r="H1237" s="91" t="str">
        <f t="shared" si="136"/>
        <v/>
      </c>
    </row>
    <row r="1238" spans="2:8">
      <c r="B1238" s="91" t="str">
        <f t="shared" si="133"/>
        <v/>
      </c>
      <c r="D1238" s="91" t="str">
        <f t="shared" si="134"/>
        <v/>
      </c>
      <c r="F1238" s="91" t="str">
        <f t="shared" si="135"/>
        <v/>
      </c>
      <c r="H1238" s="91" t="str">
        <f t="shared" si="136"/>
        <v/>
      </c>
    </row>
    <row r="1239" spans="2:8">
      <c r="B1239" s="91" t="str">
        <f t="shared" si="133"/>
        <v/>
      </c>
      <c r="D1239" s="91" t="str">
        <f t="shared" si="134"/>
        <v/>
      </c>
      <c r="F1239" s="91" t="str">
        <f t="shared" si="135"/>
        <v/>
      </c>
      <c r="H1239" s="91" t="str">
        <f t="shared" si="136"/>
        <v/>
      </c>
    </row>
    <row r="1240" spans="2:8">
      <c r="B1240" s="91" t="str">
        <f t="shared" si="133"/>
        <v/>
      </c>
      <c r="D1240" s="91" t="str">
        <f t="shared" si="134"/>
        <v/>
      </c>
      <c r="F1240" s="91" t="str">
        <f t="shared" si="135"/>
        <v/>
      </c>
      <c r="H1240" s="91" t="str">
        <f t="shared" si="136"/>
        <v/>
      </c>
    </row>
    <row r="1241" spans="2:8">
      <c r="B1241" s="91" t="str">
        <f t="shared" si="133"/>
        <v/>
      </c>
      <c r="D1241" s="91" t="str">
        <f t="shared" si="134"/>
        <v/>
      </c>
      <c r="F1241" s="91" t="str">
        <f t="shared" si="135"/>
        <v/>
      </c>
      <c r="H1241" s="91" t="str">
        <f t="shared" si="136"/>
        <v/>
      </c>
    </row>
    <row r="1242" spans="2:8">
      <c r="B1242" s="91" t="str">
        <f t="shared" si="133"/>
        <v/>
      </c>
      <c r="D1242" s="91" t="str">
        <f t="shared" si="134"/>
        <v/>
      </c>
      <c r="F1242" s="91" t="str">
        <f t="shared" si="135"/>
        <v/>
      </c>
      <c r="H1242" s="91" t="str">
        <f t="shared" si="136"/>
        <v/>
      </c>
    </row>
    <row r="1243" spans="2:8">
      <c r="B1243" s="91" t="str">
        <f t="shared" si="133"/>
        <v/>
      </c>
      <c r="D1243" s="91" t="str">
        <f t="shared" si="134"/>
        <v/>
      </c>
      <c r="F1243" s="91" t="str">
        <f t="shared" si="135"/>
        <v/>
      </c>
      <c r="H1243" s="91" t="str">
        <f t="shared" si="136"/>
        <v/>
      </c>
    </row>
    <row r="1244" spans="2:8">
      <c r="B1244" s="91" t="str">
        <f t="shared" si="133"/>
        <v/>
      </c>
      <c r="D1244" s="91" t="str">
        <f t="shared" si="134"/>
        <v/>
      </c>
      <c r="F1244" s="91" t="str">
        <f t="shared" si="135"/>
        <v/>
      </c>
      <c r="H1244" s="91" t="str">
        <f t="shared" si="136"/>
        <v/>
      </c>
    </row>
    <row r="1245" spans="2:8">
      <c r="B1245" s="91" t="str">
        <f t="shared" si="133"/>
        <v/>
      </c>
      <c r="D1245" s="91" t="str">
        <f t="shared" si="134"/>
        <v/>
      </c>
      <c r="F1245" s="91" t="str">
        <f t="shared" si="135"/>
        <v/>
      </c>
      <c r="H1245" s="91" t="str">
        <f t="shared" si="136"/>
        <v/>
      </c>
    </row>
    <row r="1246" spans="2:8">
      <c r="B1246" s="91" t="str">
        <f t="shared" si="133"/>
        <v/>
      </c>
      <c r="D1246" s="91" t="str">
        <f t="shared" si="134"/>
        <v/>
      </c>
      <c r="F1246" s="91" t="str">
        <f t="shared" si="135"/>
        <v/>
      </c>
      <c r="H1246" s="91" t="str">
        <f t="shared" si="136"/>
        <v/>
      </c>
    </row>
    <row r="1247" spans="2:8">
      <c r="B1247" s="91" t="str">
        <f t="shared" si="133"/>
        <v/>
      </c>
      <c r="D1247" s="91" t="str">
        <f t="shared" si="134"/>
        <v/>
      </c>
      <c r="F1247" s="91" t="str">
        <f t="shared" si="135"/>
        <v/>
      </c>
      <c r="H1247" s="91" t="str">
        <f t="shared" si="136"/>
        <v/>
      </c>
    </row>
    <row r="1248" spans="2:8">
      <c r="B1248" s="91" t="str">
        <f t="shared" si="133"/>
        <v/>
      </c>
      <c r="D1248" s="91" t="str">
        <f t="shared" si="134"/>
        <v/>
      </c>
      <c r="F1248" s="91" t="str">
        <f t="shared" si="135"/>
        <v/>
      </c>
      <c r="H1248" s="91" t="str">
        <f t="shared" si="136"/>
        <v/>
      </c>
    </row>
    <row r="1249" spans="2:8">
      <c r="B1249" s="91" t="str">
        <f t="shared" si="133"/>
        <v/>
      </c>
      <c r="D1249" s="91" t="str">
        <f t="shared" si="134"/>
        <v/>
      </c>
      <c r="F1249" s="91" t="str">
        <f t="shared" si="135"/>
        <v/>
      </c>
      <c r="H1249" s="91" t="str">
        <f t="shared" si="136"/>
        <v/>
      </c>
    </row>
    <row r="1250" spans="2:8">
      <c r="B1250" s="91" t="str">
        <f t="shared" si="133"/>
        <v/>
      </c>
      <c r="D1250" s="91" t="str">
        <f t="shared" si="134"/>
        <v/>
      </c>
      <c r="F1250" s="91" t="str">
        <f t="shared" si="135"/>
        <v/>
      </c>
      <c r="H1250" s="91" t="str">
        <f t="shared" si="136"/>
        <v/>
      </c>
    </row>
    <row r="1251" spans="2:8">
      <c r="B1251" s="91" t="str">
        <f t="shared" si="133"/>
        <v/>
      </c>
      <c r="D1251" s="91" t="str">
        <f t="shared" si="134"/>
        <v/>
      </c>
      <c r="F1251" s="91" t="str">
        <f t="shared" si="135"/>
        <v/>
      </c>
      <c r="H1251" s="91" t="str">
        <f t="shared" si="136"/>
        <v/>
      </c>
    </row>
    <row r="1252" spans="2:8">
      <c r="B1252" s="91" t="str">
        <f t="shared" si="133"/>
        <v/>
      </c>
      <c r="D1252" s="91" t="str">
        <f t="shared" si="134"/>
        <v/>
      </c>
      <c r="F1252" s="91" t="str">
        <f t="shared" si="135"/>
        <v/>
      </c>
      <c r="H1252" s="91" t="str">
        <f t="shared" si="136"/>
        <v/>
      </c>
    </row>
    <row r="1253" spans="2:8">
      <c r="B1253" s="91" t="str">
        <f t="shared" si="133"/>
        <v/>
      </c>
      <c r="D1253" s="91" t="str">
        <f t="shared" si="134"/>
        <v/>
      </c>
      <c r="F1253" s="91" t="str">
        <f t="shared" si="135"/>
        <v/>
      </c>
      <c r="H1253" s="91" t="str">
        <f t="shared" si="136"/>
        <v/>
      </c>
    </row>
    <row r="1254" spans="2:8">
      <c r="B1254" s="91" t="str">
        <f t="shared" si="133"/>
        <v/>
      </c>
      <c r="D1254" s="91" t="str">
        <f t="shared" si="134"/>
        <v/>
      </c>
      <c r="F1254" s="91" t="str">
        <f t="shared" si="135"/>
        <v/>
      </c>
      <c r="H1254" s="91" t="str">
        <f t="shared" si="136"/>
        <v/>
      </c>
    </row>
    <row r="1255" spans="2:8">
      <c r="B1255" s="91" t="str">
        <f t="shared" si="133"/>
        <v/>
      </c>
      <c r="D1255" s="91" t="str">
        <f t="shared" si="134"/>
        <v/>
      </c>
      <c r="F1255" s="91" t="str">
        <f t="shared" si="135"/>
        <v/>
      </c>
      <c r="H1255" s="91" t="str">
        <f t="shared" si="136"/>
        <v/>
      </c>
    </row>
    <row r="1256" spans="2:8">
      <c r="B1256" s="91" t="str">
        <f t="shared" si="133"/>
        <v/>
      </c>
      <c r="D1256" s="91" t="str">
        <f t="shared" si="134"/>
        <v/>
      </c>
      <c r="F1256" s="91" t="str">
        <f t="shared" si="135"/>
        <v/>
      </c>
      <c r="H1256" s="91" t="str">
        <f t="shared" si="136"/>
        <v/>
      </c>
    </row>
    <row r="1257" spans="2:8">
      <c r="B1257" s="91" t="str">
        <f t="shared" si="133"/>
        <v/>
      </c>
      <c r="D1257" s="91" t="str">
        <f t="shared" si="134"/>
        <v/>
      </c>
      <c r="F1257" s="91" t="str">
        <f t="shared" si="135"/>
        <v/>
      </c>
      <c r="H1257" s="91" t="str">
        <f t="shared" si="136"/>
        <v/>
      </c>
    </row>
    <row r="1258" spans="2:8">
      <c r="B1258" s="91" t="str">
        <f t="shared" si="133"/>
        <v/>
      </c>
      <c r="D1258" s="91" t="str">
        <f t="shared" si="134"/>
        <v/>
      </c>
      <c r="F1258" s="91" t="str">
        <f t="shared" si="135"/>
        <v/>
      </c>
      <c r="H1258" s="91" t="str">
        <f t="shared" si="136"/>
        <v/>
      </c>
    </row>
    <row r="1259" spans="2:8">
      <c r="B1259" s="91" t="str">
        <f t="shared" si="133"/>
        <v/>
      </c>
      <c r="D1259" s="91" t="str">
        <f t="shared" si="134"/>
        <v/>
      </c>
      <c r="F1259" s="91" t="str">
        <f t="shared" si="135"/>
        <v/>
      </c>
      <c r="H1259" s="91" t="str">
        <f t="shared" si="136"/>
        <v/>
      </c>
    </row>
    <row r="1260" spans="2:8">
      <c r="B1260" s="91" t="str">
        <f t="shared" si="133"/>
        <v/>
      </c>
      <c r="D1260" s="91" t="str">
        <f t="shared" si="134"/>
        <v/>
      </c>
      <c r="F1260" s="91" t="str">
        <f t="shared" si="135"/>
        <v/>
      </c>
      <c r="H1260" s="91" t="str">
        <f t="shared" si="136"/>
        <v/>
      </c>
    </row>
    <row r="1261" spans="2:8">
      <c r="B1261" s="91" t="str">
        <f t="shared" si="133"/>
        <v/>
      </c>
      <c r="D1261" s="91" t="str">
        <f t="shared" si="134"/>
        <v/>
      </c>
      <c r="F1261" s="91" t="str">
        <f t="shared" si="135"/>
        <v/>
      </c>
      <c r="H1261" s="91" t="str">
        <f t="shared" si="136"/>
        <v/>
      </c>
    </row>
    <row r="1262" spans="2:8">
      <c r="B1262" s="91" t="str">
        <f t="shared" si="133"/>
        <v/>
      </c>
      <c r="D1262" s="91" t="str">
        <f t="shared" si="134"/>
        <v/>
      </c>
      <c r="F1262" s="91" t="str">
        <f t="shared" si="135"/>
        <v/>
      </c>
      <c r="H1262" s="91" t="str">
        <f t="shared" si="136"/>
        <v/>
      </c>
    </row>
    <row r="1263" spans="2:8">
      <c r="B1263" s="91" t="str">
        <f t="shared" si="133"/>
        <v/>
      </c>
      <c r="D1263" s="91" t="str">
        <f t="shared" si="134"/>
        <v/>
      </c>
      <c r="F1263" s="91" t="str">
        <f t="shared" si="135"/>
        <v/>
      </c>
      <c r="H1263" s="91" t="str">
        <f t="shared" si="136"/>
        <v/>
      </c>
    </row>
    <row r="1264" spans="2:8">
      <c r="B1264" s="91" t="str">
        <f t="shared" si="133"/>
        <v/>
      </c>
      <c r="D1264" s="91" t="str">
        <f t="shared" si="134"/>
        <v/>
      </c>
      <c r="F1264" s="91" t="str">
        <f t="shared" si="135"/>
        <v/>
      </c>
      <c r="H1264" s="91" t="str">
        <f t="shared" si="136"/>
        <v/>
      </c>
    </row>
    <row r="1265" spans="2:8">
      <c r="B1265" s="91" t="str">
        <f t="shared" si="133"/>
        <v/>
      </c>
      <c r="D1265" s="91" t="str">
        <f t="shared" si="134"/>
        <v/>
      </c>
      <c r="F1265" s="91" t="str">
        <f t="shared" si="135"/>
        <v/>
      </c>
      <c r="H1265" s="91" t="str">
        <f t="shared" si="136"/>
        <v/>
      </c>
    </row>
    <row r="1266" spans="2:8">
      <c r="B1266" s="91" t="str">
        <f t="shared" si="133"/>
        <v/>
      </c>
      <c r="D1266" s="91" t="str">
        <f t="shared" si="134"/>
        <v/>
      </c>
      <c r="F1266" s="91" t="str">
        <f t="shared" si="135"/>
        <v/>
      </c>
      <c r="H1266" s="91" t="str">
        <f t="shared" si="136"/>
        <v/>
      </c>
    </row>
    <row r="1267" spans="2:8">
      <c r="B1267" s="91" t="str">
        <f t="shared" si="133"/>
        <v/>
      </c>
      <c r="D1267" s="91" t="str">
        <f t="shared" si="134"/>
        <v/>
      </c>
      <c r="F1267" s="91" t="str">
        <f t="shared" si="135"/>
        <v/>
      </c>
      <c r="H1267" s="91" t="str">
        <f t="shared" si="136"/>
        <v/>
      </c>
    </row>
    <row r="1268" spans="2:8">
      <c r="B1268" s="91" t="str">
        <f t="shared" si="133"/>
        <v/>
      </c>
      <c r="D1268" s="91" t="str">
        <f t="shared" si="134"/>
        <v/>
      </c>
      <c r="F1268" s="91" t="str">
        <f t="shared" si="135"/>
        <v/>
      </c>
      <c r="H1268" s="91" t="str">
        <f t="shared" si="136"/>
        <v/>
      </c>
    </row>
    <row r="1269" spans="2:8">
      <c r="B1269" s="91" t="str">
        <f t="shared" si="133"/>
        <v/>
      </c>
      <c r="D1269" s="91" t="str">
        <f t="shared" si="134"/>
        <v/>
      </c>
      <c r="F1269" s="91" t="str">
        <f t="shared" si="135"/>
        <v/>
      </c>
      <c r="H1269" s="91" t="str">
        <f t="shared" si="136"/>
        <v/>
      </c>
    </row>
    <row r="1270" spans="2:8">
      <c r="B1270" s="91" t="str">
        <f t="shared" si="133"/>
        <v/>
      </c>
      <c r="D1270" s="91" t="str">
        <f t="shared" si="134"/>
        <v/>
      </c>
      <c r="F1270" s="91" t="str">
        <f t="shared" si="135"/>
        <v/>
      </c>
      <c r="H1270" s="91" t="str">
        <f t="shared" si="136"/>
        <v/>
      </c>
    </row>
    <row r="1271" spans="2:8">
      <c r="B1271" s="91" t="str">
        <f t="shared" si="133"/>
        <v/>
      </c>
      <c r="D1271" s="91" t="str">
        <f t="shared" si="134"/>
        <v/>
      </c>
      <c r="F1271" s="91" t="str">
        <f t="shared" si="135"/>
        <v/>
      </c>
      <c r="H1271" s="91" t="str">
        <f t="shared" si="136"/>
        <v/>
      </c>
    </row>
    <row r="1272" spans="2:8">
      <c r="B1272" s="91" t="str">
        <f t="shared" si="133"/>
        <v/>
      </c>
      <c r="D1272" s="91" t="str">
        <f t="shared" si="134"/>
        <v/>
      </c>
      <c r="F1272" s="91" t="str">
        <f t="shared" si="135"/>
        <v/>
      </c>
      <c r="H1272" s="91" t="str">
        <f t="shared" si="136"/>
        <v/>
      </c>
    </row>
    <row r="1273" spans="2:8">
      <c r="B1273" s="91" t="str">
        <f t="shared" si="133"/>
        <v/>
      </c>
      <c r="D1273" s="91" t="str">
        <f t="shared" si="134"/>
        <v/>
      </c>
      <c r="F1273" s="91" t="str">
        <f t="shared" si="135"/>
        <v/>
      </c>
      <c r="H1273" s="91" t="str">
        <f t="shared" si="136"/>
        <v/>
      </c>
    </row>
    <row r="1274" spans="2:8">
      <c r="B1274" s="91" t="str">
        <f t="shared" si="133"/>
        <v/>
      </c>
      <c r="D1274" s="91" t="str">
        <f t="shared" si="134"/>
        <v/>
      </c>
      <c r="F1274" s="91" t="str">
        <f t="shared" si="135"/>
        <v/>
      </c>
      <c r="H1274" s="91" t="str">
        <f t="shared" si="136"/>
        <v/>
      </c>
    </row>
    <row r="1275" spans="2:8">
      <c r="B1275" s="91" t="str">
        <f t="shared" si="133"/>
        <v/>
      </c>
      <c r="D1275" s="91" t="str">
        <f t="shared" si="134"/>
        <v/>
      </c>
      <c r="F1275" s="91" t="str">
        <f t="shared" si="135"/>
        <v/>
      </c>
      <c r="H1275" s="91" t="str">
        <f t="shared" si="136"/>
        <v/>
      </c>
    </row>
    <row r="1276" spans="2:8">
      <c r="B1276" s="91" t="str">
        <f t="shared" si="133"/>
        <v/>
      </c>
      <c r="D1276" s="91" t="str">
        <f t="shared" si="134"/>
        <v/>
      </c>
      <c r="F1276" s="91" t="str">
        <f t="shared" si="135"/>
        <v/>
      </c>
      <c r="H1276" s="91" t="str">
        <f t="shared" si="136"/>
        <v/>
      </c>
    </row>
    <row r="1277" spans="2:8">
      <c r="B1277" s="91" t="str">
        <f t="shared" ref="B1277:B1340" si="137">IFERROR(VLOOKUP(A1277,PROF_NAMES_CODE,2,FALSE),"")</f>
        <v/>
      </c>
      <c r="D1277" s="91" t="str">
        <f t="shared" ref="D1277:D1340" si="138">IFERROR(VLOOKUP(C1277,PARAM_CLASSES,2,FALSE),"")</f>
        <v/>
      </c>
      <c r="F1277" s="91" t="str">
        <f t="shared" ref="F1277:F1340" si="139">IFERROR(VLOOKUP(E1277,PARAM_MATIERE,2,FALSE),"")</f>
        <v/>
      </c>
      <c r="H1277" s="91" t="str">
        <f t="shared" ref="H1277:H1340" si="140">IFERROR(VLOOKUP(G1277,PARAM_LANGUE,2,FALSE),"")</f>
        <v/>
      </c>
    </row>
    <row r="1278" spans="2:8">
      <c r="B1278" s="91" t="str">
        <f t="shared" si="137"/>
        <v/>
      </c>
      <c r="D1278" s="91" t="str">
        <f t="shared" si="138"/>
        <v/>
      </c>
      <c r="F1278" s="91" t="str">
        <f t="shared" si="139"/>
        <v/>
      </c>
      <c r="H1278" s="91" t="str">
        <f t="shared" si="140"/>
        <v/>
      </c>
    </row>
    <row r="1279" spans="2:8">
      <c r="B1279" s="91" t="str">
        <f t="shared" si="137"/>
        <v/>
      </c>
      <c r="D1279" s="91" t="str">
        <f t="shared" si="138"/>
        <v/>
      </c>
      <c r="F1279" s="91" t="str">
        <f t="shared" si="139"/>
        <v/>
      </c>
      <c r="H1279" s="91" t="str">
        <f t="shared" si="140"/>
        <v/>
      </c>
    </row>
    <row r="1280" spans="2:8">
      <c r="B1280" s="91" t="str">
        <f t="shared" si="137"/>
        <v/>
      </c>
      <c r="D1280" s="91" t="str">
        <f t="shared" si="138"/>
        <v/>
      </c>
      <c r="F1280" s="91" t="str">
        <f t="shared" si="139"/>
        <v/>
      </c>
      <c r="H1280" s="91" t="str">
        <f t="shared" si="140"/>
        <v/>
      </c>
    </row>
    <row r="1281" spans="2:8">
      <c r="B1281" s="91" t="str">
        <f t="shared" si="137"/>
        <v/>
      </c>
      <c r="D1281" s="91" t="str">
        <f t="shared" si="138"/>
        <v/>
      </c>
      <c r="F1281" s="91" t="str">
        <f t="shared" si="139"/>
        <v/>
      </c>
      <c r="H1281" s="91" t="str">
        <f t="shared" si="140"/>
        <v/>
      </c>
    </row>
    <row r="1282" spans="2:8">
      <c r="B1282" s="91" t="str">
        <f t="shared" si="137"/>
        <v/>
      </c>
      <c r="D1282" s="91" t="str">
        <f t="shared" si="138"/>
        <v/>
      </c>
      <c r="F1282" s="91" t="str">
        <f t="shared" si="139"/>
        <v/>
      </c>
      <c r="H1282" s="91" t="str">
        <f t="shared" si="140"/>
        <v/>
      </c>
    </row>
    <row r="1283" spans="2:8">
      <c r="B1283" s="91" t="str">
        <f t="shared" si="137"/>
        <v/>
      </c>
      <c r="D1283" s="91" t="str">
        <f t="shared" si="138"/>
        <v/>
      </c>
      <c r="F1283" s="91" t="str">
        <f t="shared" si="139"/>
        <v/>
      </c>
      <c r="H1283" s="91" t="str">
        <f t="shared" si="140"/>
        <v/>
      </c>
    </row>
    <row r="1284" spans="2:8">
      <c r="B1284" s="91" t="str">
        <f t="shared" si="137"/>
        <v/>
      </c>
      <c r="D1284" s="91" t="str">
        <f t="shared" si="138"/>
        <v/>
      </c>
      <c r="F1284" s="91" t="str">
        <f t="shared" si="139"/>
        <v/>
      </c>
      <c r="H1284" s="91" t="str">
        <f t="shared" si="140"/>
        <v/>
      </c>
    </row>
    <row r="1285" spans="2:8">
      <c r="B1285" s="91" t="str">
        <f t="shared" si="137"/>
        <v/>
      </c>
      <c r="D1285" s="91" t="str">
        <f t="shared" si="138"/>
        <v/>
      </c>
      <c r="F1285" s="91" t="str">
        <f t="shared" si="139"/>
        <v/>
      </c>
      <c r="H1285" s="91" t="str">
        <f t="shared" si="140"/>
        <v/>
      </c>
    </row>
    <row r="1286" spans="2:8">
      <c r="B1286" s="91" t="str">
        <f t="shared" si="137"/>
        <v/>
      </c>
      <c r="D1286" s="91" t="str">
        <f t="shared" si="138"/>
        <v/>
      </c>
      <c r="F1286" s="91" t="str">
        <f t="shared" si="139"/>
        <v/>
      </c>
      <c r="H1286" s="91" t="str">
        <f t="shared" si="140"/>
        <v/>
      </c>
    </row>
    <row r="1287" spans="2:8">
      <c r="B1287" s="91" t="str">
        <f t="shared" si="137"/>
        <v/>
      </c>
      <c r="D1287" s="91" t="str">
        <f t="shared" si="138"/>
        <v/>
      </c>
      <c r="F1287" s="91" t="str">
        <f t="shared" si="139"/>
        <v/>
      </c>
      <c r="H1287" s="91" t="str">
        <f t="shared" si="140"/>
        <v/>
      </c>
    </row>
    <row r="1288" spans="2:8">
      <c r="B1288" s="91" t="str">
        <f t="shared" si="137"/>
        <v/>
      </c>
      <c r="D1288" s="91" t="str">
        <f t="shared" si="138"/>
        <v/>
      </c>
      <c r="F1288" s="91" t="str">
        <f t="shared" si="139"/>
        <v/>
      </c>
      <c r="H1288" s="91" t="str">
        <f t="shared" si="140"/>
        <v/>
      </c>
    </row>
    <row r="1289" spans="2:8">
      <c r="B1289" s="91" t="str">
        <f t="shared" si="137"/>
        <v/>
      </c>
      <c r="D1289" s="91" t="str">
        <f t="shared" si="138"/>
        <v/>
      </c>
      <c r="F1289" s="91" t="str">
        <f t="shared" si="139"/>
        <v/>
      </c>
      <c r="H1289" s="91" t="str">
        <f t="shared" si="140"/>
        <v/>
      </c>
    </row>
    <row r="1290" spans="2:8">
      <c r="B1290" s="91" t="str">
        <f t="shared" si="137"/>
        <v/>
      </c>
      <c r="D1290" s="91" t="str">
        <f t="shared" si="138"/>
        <v/>
      </c>
      <c r="F1290" s="91" t="str">
        <f t="shared" si="139"/>
        <v/>
      </c>
      <c r="H1290" s="91" t="str">
        <f t="shared" si="140"/>
        <v/>
      </c>
    </row>
    <row r="1291" spans="2:8">
      <c r="B1291" s="91" t="str">
        <f t="shared" si="137"/>
        <v/>
      </c>
      <c r="D1291" s="91" t="str">
        <f t="shared" si="138"/>
        <v/>
      </c>
      <c r="F1291" s="91" t="str">
        <f t="shared" si="139"/>
        <v/>
      </c>
      <c r="H1291" s="91" t="str">
        <f t="shared" si="140"/>
        <v/>
      </c>
    </row>
    <row r="1292" spans="2:8">
      <c r="B1292" s="91" t="str">
        <f t="shared" si="137"/>
        <v/>
      </c>
      <c r="D1292" s="91" t="str">
        <f t="shared" si="138"/>
        <v/>
      </c>
      <c r="F1292" s="91" t="str">
        <f t="shared" si="139"/>
        <v/>
      </c>
      <c r="H1292" s="91" t="str">
        <f t="shared" si="140"/>
        <v/>
      </c>
    </row>
    <row r="1293" spans="2:8">
      <c r="B1293" s="91" t="str">
        <f t="shared" si="137"/>
        <v/>
      </c>
      <c r="D1293" s="91" t="str">
        <f t="shared" si="138"/>
        <v/>
      </c>
      <c r="F1293" s="91" t="str">
        <f t="shared" si="139"/>
        <v/>
      </c>
      <c r="H1293" s="91" t="str">
        <f t="shared" si="140"/>
        <v/>
      </c>
    </row>
    <row r="1294" spans="2:8">
      <c r="B1294" s="91" t="str">
        <f t="shared" si="137"/>
        <v/>
      </c>
      <c r="D1294" s="91" t="str">
        <f t="shared" si="138"/>
        <v/>
      </c>
      <c r="F1294" s="91" t="str">
        <f t="shared" si="139"/>
        <v/>
      </c>
      <c r="H1294" s="91" t="str">
        <f t="shared" si="140"/>
        <v/>
      </c>
    </row>
    <row r="1295" spans="2:8">
      <c r="B1295" s="91" t="str">
        <f t="shared" si="137"/>
        <v/>
      </c>
      <c r="D1295" s="91" t="str">
        <f t="shared" si="138"/>
        <v/>
      </c>
      <c r="F1295" s="91" t="str">
        <f t="shared" si="139"/>
        <v/>
      </c>
      <c r="H1295" s="91" t="str">
        <f t="shared" si="140"/>
        <v/>
      </c>
    </row>
    <row r="1296" spans="2:8">
      <c r="B1296" s="91" t="str">
        <f t="shared" si="137"/>
        <v/>
      </c>
      <c r="D1296" s="91" t="str">
        <f t="shared" si="138"/>
        <v/>
      </c>
      <c r="F1296" s="91" t="str">
        <f t="shared" si="139"/>
        <v/>
      </c>
      <c r="H1296" s="91" t="str">
        <f t="shared" si="140"/>
        <v/>
      </c>
    </row>
    <row r="1297" spans="2:8">
      <c r="B1297" s="91" t="str">
        <f t="shared" si="137"/>
        <v/>
      </c>
      <c r="D1297" s="91" t="str">
        <f t="shared" si="138"/>
        <v/>
      </c>
      <c r="F1297" s="91" t="str">
        <f t="shared" si="139"/>
        <v/>
      </c>
      <c r="H1297" s="91" t="str">
        <f t="shared" si="140"/>
        <v/>
      </c>
    </row>
    <row r="1298" spans="2:8">
      <c r="B1298" s="91" t="str">
        <f t="shared" si="137"/>
        <v/>
      </c>
      <c r="D1298" s="91" t="str">
        <f t="shared" si="138"/>
        <v/>
      </c>
      <c r="F1298" s="91" t="str">
        <f t="shared" si="139"/>
        <v/>
      </c>
      <c r="H1298" s="91" t="str">
        <f t="shared" si="140"/>
        <v/>
      </c>
    </row>
    <row r="1299" spans="2:8">
      <c r="B1299" s="91" t="str">
        <f t="shared" si="137"/>
        <v/>
      </c>
      <c r="D1299" s="91" t="str">
        <f t="shared" si="138"/>
        <v/>
      </c>
      <c r="F1299" s="91" t="str">
        <f t="shared" si="139"/>
        <v/>
      </c>
      <c r="H1299" s="91" t="str">
        <f t="shared" si="140"/>
        <v/>
      </c>
    </row>
    <row r="1300" spans="2:8">
      <c r="B1300" s="91" t="str">
        <f t="shared" si="137"/>
        <v/>
      </c>
      <c r="D1300" s="91" t="str">
        <f t="shared" si="138"/>
        <v/>
      </c>
      <c r="F1300" s="91" t="str">
        <f t="shared" si="139"/>
        <v/>
      </c>
      <c r="H1300" s="91" t="str">
        <f t="shared" si="140"/>
        <v/>
      </c>
    </row>
    <row r="1301" spans="2:8">
      <c r="B1301" s="91" t="str">
        <f t="shared" si="137"/>
        <v/>
      </c>
      <c r="D1301" s="91" t="str">
        <f t="shared" si="138"/>
        <v/>
      </c>
      <c r="F1301" s="91" t="str">
        <f t="shared" si="139"/>
        <v/>
      </c>
      <c r="H1301" s="91" t="str">
        <f t="shared" si="140"/>
        <v/>
      </c>
    </row>
    <row r="1302" spans="2:8">
      <c r="B1302" s="91" t="str">
        <f t="shared" si="137"/>
        <v/>
      </c>
      <c r="D1302" s="91" t="str">
        <f t="shared" si="138"/>
        <v/>
      </c>
      <c r="F1302" s="91" t="str">
        <f t="shared" si="139"/>
        <v/>
      </c>
      <c r="H1302" s="91" t="str">
        <f t="shared" si="140"/>
        <v/>
      </c>
    </row>
    <row r="1303" spans="2:8">
      <c r="B1303" s="91" t="str">
        <f t="shared" si="137"/>
        <v/>
      </c>
      <c r="D1303" s="91" t="str">
        <f t="shared" si="138"/>
        <v/>
      </c>
      <c r="F1303" s="91" t="str">
        <f t="shared" si="139"/>
        <v/>
      </c>
      <c r="H1303" s="91" t="str">
        <f t="shared" si="140"/>
        <v/>
      </c>
    </row>
    <row r="1304" spans="2:8">
      <c r="B1304" s="91" t="str">
        <f t="shared" si="137"/>
        <v/>
      </c>
      <c r="D1304" s="91" t="str">
        <f t="shared" si="138"/>
        <v/>
      </c>
      <c r="F1304" s="91" t="str">
        <f t="shared" si="139"/>
        <v/>
      </c>
      <c r="H1304" s="91" t="str">
        <f t="shared" si="140"/>
        <v/>
      </c>
    </row>
    <row r="1305" spans="2:8">
      <c r="B1305" s="91" t="str">
        <f t="shared" si="137"/>
        <v/>
      </c>
      <c r="D1305" s="91" t="str">
        <f t="shared" si="138"/>
        <v/>
      </c>
      <c r="F1305" s="91" t="str">
        <f t="shared" si="139"/>
        <v/>
      </c>
      <c r="H1305" s="91" t="str">
        <f t="shared" si="140"/>
        <v/>
      </c>
    </row>
    <row r="1306" spans="2:8">
      <c r="B1306" s="91" t="str">
        <f t="shared" si="137"/>
        <v/>
      </c>
      <c r="D1306" s="91" t="str">
        <f t="shared" si="138"/>
        <v/>
      </c>
      <c r="F1306" s="91" t="str">
        <f t="shared" si="139"/>
        <v/>
      </c>
      <c r="H1306" s="91" t="str">
        <f t="shared" si="140"/>
        <v/>
      </c>
    </row>
    <row r="1307" spans="2:8">
      <c r="B1307" s="91" t="str">
        <f t="shared" si="137"/>
        <v/>
      </c>
      <c r="D1307" s="91" t="str">
        <f t="shared" si="138"/>
        <v/>
      </c>
      <c r="F1307" s="91" t="str">
        <f t="shared" si="139"/>
        <v/>
      </c>
      <c r="H1307" s="91" t="str">
        <f t="shared" si="140"/>
        <v/>
      </c>
    </row>
    <row r="1308" spans="2:8">
      <c r="B1308" s="91" t="str">
        <f t="shared" si="137"/>
        <v/>
      </c>
      <c r="D1308" s="91" t="str">
        <f t="shared" si="138"/>
        <v/>
      </c>
      <c r="F1308" s="91" t="str">
        <f t="shared" si="139"/>
        <v/>
      </c>
      <c r="H1308" s="91" t="str">
        <f t="shared" si="140"/>
        <v/>
      </c>
    </row>
    <row r="1309" spans="2:8">
      <c r="B1309" s="91" t="str">
        <f t="shared" si="137"/>
        <v/>
      </c>
      <c r="D1309" s="91" t="str">
        <f t="shared" si="138"/>
        <v/>
      </c>
      <c r="F1309" s="91" t="str">
        <f t="shared" si="139"/>
        <v/>
      </c>
      <c r="H1309" s="91" t="str">
        <f t="shared" si="140"/>
        <v/>
      </c>
    </row>
    <row r="1310" spans="2:8">
      <c r="B1310" s="91" t="str">
        <f t="shared" si="137"/>
        <v/>
      </c>
      <c r="D1310" s="91" t="str">
        <f t="shared" si="138"/>
        <v/>
      </c>
      <c r="F1310" s="91" t="str">
        <f t="shared" si="139"/>
        <v/>
      </c>
      <c r="H1310" s="91" t="str">
        <f t="shared" si="140"/>
        <v/>
      </c>
    </row>
    <row r="1311" spans="2:8">
      <c r="B1311" s="91" t="str">
        <f t="shared" si="137"/>
        <v/>
      </c>
      <c r="D1311" s="91" t="str">
        <f t="shared" si="138"/>
        <v/>
      </c>
      <c r="F1311" s="91" t="str">
        <f t="shared" si="139"/>
        <v/>
      </c>
      <c r="H1311" s="91" t="str">
        <f t="shared" si="140"/>
        <v/>
      </c>
    </row>
    <row r="1312" spans="2:8">
      <c r="B1312" s="91" t="str">
        <f t="shared" si="137"/>
        <v/>
      </c>
      <c r="D1312" s="91" t="str">
        <f t="shared" si="138"/>
        <v/>
      </c>
      <c r="F1312" s="91" t="str">
        <f t="shared" si="139"/>
        <v/>
      </c>
      <c r="H1312" s="91" t="str">
        <f t="shared" si="140"/>
        <v/>
      </c>
    </row>
    <row r="1313" spans="2:8">
      <c r="B1313" s="91" t="str">
        <f t="shared" si="137"/>
        <v/>
      </c>
      <c r="D1313" s="91" t="str">
        <f t="shared" si="138"/>
        <v/>
      </c>
      <c r="F1313" s="91" t="str">
        <f t="shared" si="139"/>
        <v/>
      </c>
      <c r="H1313" s="91" t="str">
        <f t="shared" si="140"/>
        <v/>
      </c>
    </row>
    <row r="1314" spans="2:8">
      <c r="B1314" s="91" t="str">
        <f t="shared" si="137"/>
        <v/>
      </c>
      <c r="D1314" s="91" t="str">
        <f t="shared" si="138"/>
        <v/>
      </c>
      <c r="F1314" s="91" t="str">
        <f t="shared" si="139"/>
        <v/>
      </c>
      <c r="H1314" s="91" t="str">
        <f t="shared" si="140"/>
        <v/>
      </c>
    </row>
    <row r="1315" spans="2:8">
      <c r="B1315" s="91" t="str">
        <f t="shared" si="137"/>
        <v/>
      </c>
      <c r="D1315" s="91" t="str">
        <f t="shared" si="138"/>
        <v/>
      </c>
      <c r="F1315" s="91" t="str">
        <f t="shared" si="139"/>
        <v/>
      </c>
      <c r="H1315" s="91" t="str">
        <f t="shared" si="140"/>
        <v/>
      </c>
    </row>
    <row r="1316" spans="2:8">
      <c r="B1316" s="91" t="str">
        <f t="shared" si="137"/>
        <v/>
      </c>
      <c r="D1316" s="91" t="str">
        <f t="shared" si="138"/>
        <v/>
      </c>
      <c r="F1316" s="91" t="str">
        <f t="shared" si="139"/>
        <v/>
      </c>
      <c r="H1316" s="91" t="str">
        <f t="shared" si="140"/>
        <v/>
      </c>
    </row>
    <row r="1317" spans="2:8">
      <c r="B1317" s="91" t="str">
        <f t="shared" si="137"/>
        <v/>
      </c>
      <c r="D1317" s="91" t="str">
        <f t="shared" si="138"/>
        <v/>
      </c>
      <c r="F1317" s="91" t="str">
        <f t="shared" si="139"/>
        <v/>
      </c>
      <c r="H1317" s="91" t="str">
        <f t="shared" si="140"/>
        <v/>
      </c>
    </row>
    <row r="1318" spans="2:8">
      <c r="B1318" s="91" t="str">
        <f t="shared" si="137"/>
        <v/>
      </c>
      <c r="D1318" s="91" t="str">
        <f t="shared" si="138"/>
        <v/>
      </c>
      <c r="F1318" s="91" t="str">
        <f t="shared" si="139"/>
        <v/>
      </c>
      <c r="H1318" s="91" t="str">
        <f t="shared" si="140"/>
        <v/>
      </c>
    </row>
    <row r="1319" spans="2:8">
      <c r="B1319" s="91" t="str">
        <f t="shared" si="137"/>
        <v/>
      </c>
      <c r="D1319" s="91" t="str">
        <f t="shared" si="138"/>
        <v/>
      </c>
      <c r="F1319" s="91" t="str">
        <f t="shared" si="139"/>
        <v/>
      </c>
      <c r="H1319" s="91" t="str">
        <f t="shared" si="140"/>
        <v/>
      </c>
    </row>
    <row r="1320" spans="2:8">
      <c r="B1320" s="91" t="str">
        <f t="shared" si="137"/>
        <v/>
      </c>
      <c r="D1320" s="91" t="str">
        <f t="shared" si="138"/>
        <v/>
      </c>
      <c r="F1320" s="91" t="str">
        <f t="shared" si="139"/>
        <v/>
      </c>
      <c r="H1320" s="91" t="str">
        <f t="shared" si="140"/>
        <v/>
      </c>
    </row>
    <row r="1321" spans="2:8">
      <c r="B1321" s="91" t="str">
        <f t="shared" si="137"/>
        <v/>
      </c>
      <c r="D1321" s="91" t="str">
        <f t="shared" si="138"/>
        <v/>
      </c>
      <c r="F1321" s="91" t="str">
        <f t="shared" si="139"/>
        <v/>
      </c>
      <c r="H1321" s="91" t="str">
        <f t="shared" si="140"/>
        <v/>
      </c>
    </row>
    <row r="1322" spans="2:8">
      <c r="B1322" s="91" t="str">
        <f t="shared" si="137"/>
        <v/>
      </c>
      <c r="D1322" s="91" t="str">
        <f t="shared" si="138"/>
        <v/>
      </c>
      <c r="F1322" s="91" t="str">
        <f t="shared" si="139"/>
        <v/>
      </c>
      <c r="H1322" s="91" t="str">
        <f t="shared" si="140"/>
        <v/>
      </c>
    </row>
    <row r="1323" spans="2:8">
      <c r="B1323" s="91" t="str">
        <f t="shared" si="137"/>
        <v/>
      </c>
      <c r="D1323" s="91" t="str">
        <f t="shared" si="138"/>
        <v/>
      </c>
      <c r="F1323" s="91" t="str">
        <f t="shared" si="139"/>
        <v/>
      </c>
      <c r="H1323" s="91" t="str">
        <f t="shared" si="140"/>
        <v/>
      </c>
    </row>
    <row r="1324" spans="2:8">
      <c r="B1324" s="91" t="str">
        <f t="shared" si="137"/>
        <v/>
      </c>
      <c r="D1324" s="91" t="str">
        <f t="shared" si="138"/>
        <v/>
      </c>
      <c r="F1324" s="91" t="str">
        <f t="shared" si="139"/>
        <v/>
      </c>
      <c r="H1324" s="91" t="str">
        <f t="shared" si="140"/>
        <v/>
      </c>
    </row>
    <row r="1325" spans="2:8">
      <c r="B1325" s="91" t="str">
        <f t="shared" si="137"/>
        <v/>
      </c>
      <c r="D1325" s="91" t="str">
        <f t="shared" si="138"/>
        <v/>
      </c>
      <c r="F1325" s="91" t="str">
        <f t="shared" si="139"/>
        <v/>
      </c>
      <c r="H1325" s="91" t="str">
        <f t="shared" si="140"/>
        <v/>
      </c>
    </row>
    <row r="1326" spans="2:8">
      <c r="B1326" s="91" t="str">
        <f t="shared" si="137"/>
        <v/>
      </c>
      <c r="D1326" s="91" t="str">
        <f t="shared" si="138"/>
        <v/>
      </c>
      <c r="F1326" s="91" t="str">
        <f t="shared" si="139"/>
        <v/>
      </c>
      <c r="H1326" s="91" t="str">
        <f t="shared" si="140"/>
        <v/>
      </c>
    </row>
    <row r="1327" spans="2:8">
      <c r="B1327" s="91" t="str">
        <f t="shared" si="137"/>
        <v/>
      </c>
      <c r="D1327" s="91" t="str">
        <f t="shared" si="138"/>
        <v/>
      </c>
      <c r="F1327" s="91" t="str">
        <f t="shared" si="139"/>
        <v/>
      </c>
      <c r="H1327" s="91" t="str">
        <f t="shared" si="140"/>
        <v/>
      </c>
    </row>
    <row r="1328" spans="2:8">
      <c r="B1328" s="91" t="str">
        <f t="shared" si="137"/>
        <v/>
      </c>
      <c r="D1328" s="91" t="str">
        <f t="shared" si="138"/>
        <v/>
      </c>
      <c r="F1328" s="91" t="str">
        <f t="shared" si="139"/>
        <v/>
      </c>
      <c r="H1328" s="91" t="str">
        <f t="shared" si="140"/>
        <v/>
      </c>
    </row>
    <row r="1329" spans="2:8">
      <c r="B1329" s="91" t="str">
        <f t="shared" si="137"/>
        <v/>
      </c>
      <c r="D1329" s="91" t="str">
        <f t="shared" si="138"/>
        <v/>
      </c>
      <c r="F1329" s="91" t="str">
        <f t="shared" si="139"/>
        <v/>
      </c>
      <c r="H1329" s="91" t="str">
        <f t="shared" si="140"/>
        <v/>
      </c>
    </row>
    <row r="1330" spans="2:8">
      <c r="B1330" s="91" t="str">
        <f t="shared" si="137"/>
        <v/>
      </c>
      <c r="D1330" s="91" t="str">
        <f t="shared" si="138"/>
        <v/>
      </c>
      <c r="F1330" s="91" t="str">
        <f t="shared" si="139"/>
        <v/>
      </c>
      <c r="H1330" s="91" t="str">
        <f t="shared" si="140"/>
        <v/>
      </c>
    </row>
    <row r="1331" spans="2:8">
      <c r="B1331" s="91" t="str">
        <f t="shared" si="137"/>
        <v/>
      </c>
      <c r="D1331" s="91" t="str">
        <f t="shared" si="138"/>
        <v/>
      </c>
      <c r="F1331" s="91" t="str">
        <f t="shared" si="139"/>
        <v/>
      </c>
      <c r="H1331" s="91" t="str">
        <f t="shared" si="140"/>
        <v/>
      </c>
    </row>
    <row r="1332" spans="2:8">
      <c r="B1332" s="91" t="str">
        <f t="shared" si="137"/>
        <v/>
      </c>
      <c r="D1332" s="91" t="str">
        <f t="shared" si="138"/>
        <v/>
      </c>
      <c r="F1332" s="91" t="str">
        <f t="shared" si="139"/>
        <v/>
      </c>
      <c r="H1332" s="91" t="str">
        <f t="shared" si="140"/>
        <v/>
      </c>
    </row>
    <row r="1333" spans="2:8">
      <c r="B1333" s="91" t="str">
        <f t="shared" si="137"/>
        <v/>
      </c>
      <c r="D1333" s="91" t="str">
        <f t="shared" si="138"/>
        <v/>
      </c>
      <c r="F1333" s="91" t="str">
        <f t="shared" si="139"/>
        <v/>
      </c>
      <c r="H1333" s="91" t="str">
        <f t="shared" si="140"/>
        <v/>
      </c>
    </row>
    <row r="1334" spans="2:8">
      <c r="B1334" s="91" t="str">
        <f t="shared" si="137"/>
        <v/>
      </c>
      <c r="D1334" s="91" t="str">
        <f t="shared" si="138"/>
        <v/>
      </c>
      <c r="F1334" s="91" t="str">
        <f t="shared" si="139"/>
        <v/>
      </c>
      <c r="H1334" s="91" t="str">
        <f t="shared" si="140"/>
        <v/>
      </c>
    </row>
    <row r="1335" spans="2:8">
      <c r="B1335" s="91" t="str">
        <f t="shared" si="137"/>
        <v/>
      </c>
      <c r="D1335" s="91" t="str">
        <f t="shared" si="138"/>
        <v/>
      </c>
      <c r="F1335" s="91" t="str">
        <f t="shared" si="139"/>
        <v/>
      </c>
      <c r="H1335" s="91" t="str">
        <f t="shared" si="140"/>
        <v/>
      </c>
    </row>
    <row r="1336" spans="2:8">
      <c r="B1336" s="91" t="str">
        <f t="shared" si="137"/>
        <v/>
      </c>
      <c r="D1336" s="91" t="str">
        <f t="shared" si="138"/>
        <v/>
      </c>
      <c r="F1336" s="91" t="str">
        <f t="shared" si="139"/>
        <v/>
      </c>
      <c r="H1336" s="91" t="str">
        <f t="shared" si="140"/>
        <v/>
      </c>
    </row>
    <row r="1337" spans="2:8">
      <c r="B1337" s="91" t="str">
        <f t="shared" si="137"/>
        <v/>
      </c>
      <c r="D1337" s="91" t="str">
        <f t="shared" si="138"/>
        <v/>
      </c>
      <c r="F1337" s="91" t="str">
        <f t="shared" si="139"/>
        <v/>
      </c>
      <c r="H1337" s="91" t="str">
        <f t="shared" si="140"/>
        <v/>
      </c>
    </row>
    <row r="1338" spans="2:8">
      <c r="B1338" s="91" t="str">
        <f t="shared" si="137"/>
        <v/>
      </c>
      <c r="D1338" s="91" t="str">
        <f t="shared" si="138"/>
        <v/>
      </c>
      <c r="F1338" s="91" t="str">
        <f t="shared" si="139"/>
        <v/>
      </c>
      <c r="H1338" s="91" t="str">
        <f t="shared" si="140"/>
        <v/>
      </c>
    </row>
    <row r="1339" spans="2:8">
      <c r="B1339" s="91" t="str">
        <f t="shared" si="137"/>
        <v/>
      </c>
      <c r="D1339" s="91" t="str">
        <f t="shared" si="138"/>
        <v/>
      </c>
      <c r="F1339" s="91" t="str">
        <f t="shared" si="139"/>
        <v/>
      </c>
      <c r="H1339" s="91" t="str">
        <f t="shared" si="140"/>
        <v/>
      </c>
    </row>
    <row r="1340" spans="2:8">
      <c r="B1340" s="91" t="str">
        <f t="shared" si="137"/>
        <v/>
      </c>
      <c r="D1340" s="91" t="str">
        <f t="shared" si="138"/>
        <v/>
      </c>
      <c r="F1340" s="91" t="str">
        <f t="shared" si="139"/>
        <v/>
      </c>
      <c r="H1340" s="91" t="str">
        <f t="shared" si="140"/>
        <v/>
      </c>
    </row>
    <row r="1341" spans="2:8">
      <c r="B1341" s="91" t="str">
        <f t="shared" ref="B1341:B1404" si="141">IFERROR(VLOOKUP(A1341,PROF_NAMES_CODE,2,FALSE),"")</f>
        <v/>
      </c>
      <c r="D1341" s="91" t="str">
        <f t="shared" ref="D1341:D1404" si="142">IFERROR(VLOOKUP(C1341,PARAM_CLASSES,2,FALSE),"")</f>
        <v/>
      </c>
      <c r="F1341" s="91" t="str">
        <f t="shared" ref="F1341:F1404" si="143">IFERROR(VLOOKUP(E1341,PARAM_MATIERE,2,FALSE),"")</f>
        <v/>
      </c>
      <c r="H1341" s="91" t="str">
        <f t="shared" ref="H1341:H1404" si="144">IFERROR(VLOOKUP(G1341,PARAM_LANGUE,2,FALSE),"")</f>
        <v/>
      </c>
    </row>
    <row r="1342" spans="2:8">
      <c r="B1342" s="91" t="str">
        <f t="shared" si="141"/>
        <v/>
      </c>
      <c r="D1342" s="91" t="str">
        <f t="shared" si="142"/>
        <v/>
      </c>
      <c r="F1342" s="91" t="str">
        <f t="shared" si="143"/>
        <v/>
      </c>
      <c r="H1342" s="91" t="str">
        <f t="shared" si="144"/>
        <v/>
      </c>
    </row>
    <row r="1343" spans="2:8">
      <c r="B1343" s="91" t="str">
        <f t="shared" si="141"/>
        <v/>
      </c>
      <c r="D1343" s="91" t="str">
        <f t="shared" si="142"/>
        <v/>
      </c>
      <c r="F1343" s="91" t="str">
        <f t="shared" si="143"/>
        <v/>
      </c>
      <c r="H1343" s="91" t="str">
        <f t="shared" si="144"/>
        <v/>
      </c>
    </row>
    <row r="1344" spans="2:8">
      <c r="B1344" s="91" t="str">
        <f t="shared" si="141"/>
        <v/>
      </c>
      <c r="D1344" s="91" t="str">
        <f t="shared" si="142"/>
        <v/>
      </c>
      <c r="F1344" s="91" t="str">
        <f t="shared" si="143"/>
        <v/>
      </c>
      <c r="H1344" s="91" t="str">
        <f t="shared" si="144"/>
        <v/>
      </c>
    </row>
    <row r="1345" spans="2:8">
      <c r="B1345" s="91" t="str">
        <f t="shared" si="141"/>
        <v/>
      </c>
      <c r="D1345" s="91" t="str">
        <f t="shared" si="142"/>
        <v/>
      </c>
      <c r="F1345" s="91" t="str">
        <f t="shared" si="143"/>
        <v/>
      </c>
      <c r="H1345" s="91" t="str">
        <f t="shared" si="144"/>
        <v/>
      </c>
    </row>
    <row r="1346" spans="2:8">
      <c r="B1346" s="91" t="str">
        <f t="shared" si="141"/>
        <v/>
      </c>
      <c r="D1346" s="91" t="str">
        <f t="shared" si="142"/>
        <v/>
      </c>
      <c r="F1346" s="91" t="str">
        <f t="shared" si="143"/>
        <v/>
      </c>
      <c r="H1346" s="91" t="str">
        <f t="shared" si="144"/>
        <v/>
      </c>
    </row>
    <row r="1347" spans="2:8">
      <c r="B1347" s="91" t="str">
        <f t="shared" si="141"/>
        <v/>
      </c>
      <c r="D1347" s="91" t="str">
        <f t="shared" si="142"/>
        <v/>
      </c>
      <c r="F1347" s="91" t="str">
        <f t="shared" si="143"/>
        <v/>
      </c>
      <c r="H1347" s="91" t="str">
        <f t="shared" si="144"/>
        <v/>
      </c>
    </row>
    <row r="1348" spans="2:8">
      <c r="B1348" s="91" t="str">
        <f t="shared" si="141"/>
        <v/>
      </c>
      <c r="D1348" s="91" t="str">
        <f t="shared" si="142"/>
        <v/>
      </c>
      <c r="F1348" s="91" t="str">
        <f t="shared" si="143"/>
        <v/>
      </c>
      <c r="H1348" s="91" t="str">
        <f t="shared" si="144"/>
        <v/>
      </c>
    </row>
    <row r="1349" spans="2:8">
      <c r="B1349" s="91" t="str">
        <f t="shared" si="141"/>
        <v/>
      </c>
      <c r="D1349" s="91" t="str">
        <f t="shared" si="142"/>
        <v/>
      </c>
      <c r="F1349" s="91" t="str">
        <f t="shared" si="143"/>
        <v/>
      </c>
      <c r="H1349" s="91" t="str">
        <f t="shared" si="144"/>
        <v/>
      </c>
    </row>
    <row r="1350" spans="2:8">
      <c r="B1350" s="91" t="str">
        <f t="shared" si="141"/>
        <v/>
      </c>
      <c r="D1350" s="91" t="str">
        <f t="shared" si="142"/>
        <v/>
      </c>
      <c r="F1350" s="91" t="str">
        <f t="shared" si="143"/>
        <v/>
      </c>
      <c r="H1350" s="91" t="str">
        <f t="shared" si="144"/>
        <v/>
      </c>
    </row>
    <row r="1351" spans="2:8">
      <c r="B1351" s="91" t="str">
        <f t="shared" si="141"/>
        <v/>
      </c>
      <c r="D1351" s="91" t="str">
        <f t="shared" si="142"/>
        <v/>
      </c>
      <c r="F1351" s="91" t="str">
        <f t="shared" si="143"/>
        <v/>
      </c>
      <c r="H1351" s="91" t="str">
        <f t="shared" si="144"/>
        <v/>
      </c>
    </row>
    <row r="1352" spans="2:8">
      <c r="B1352" s="91" t="str">
        <f t="shared" si="141"/>
        <v/>
      </c>
      <c r="D1352" s="91" t="str">
        <f t="shared" si="142"/>
        <v/>
      </c>
      <c r="F1352" s="91" t="str">
        <f t="shared" si="143"/>
        <v/>
      </c>
      <c r="H1352" s="91" t="str">
        <f t="shared" si="144"/>
        <v/>
      </c>
    </row>
    <row r="1353" spans="2:8">
      <c r="B1353" s="91" t="str">
        <f t="shared" si="141"/>
        <v/>
      </c>
      <c r="D1353" s="91" t="str">
        <f t="shared" si="142"/>
        <v/>
      </c>
      <c r="F1353" s="91" t="str">
        <f t="shared" si="143"/>
        <v/>
      </c>
      <c r="H1353" s="91" t="str">
        <f t="shared" si="144"/>
        <v/>
      </c>
    </row>
    <row r="1354" spans="2:8">
      <c r="B1354" s="91" t="str">
        <f t="shared" si="141"/>
        <v/>
      </c>
      <c r="D1354" s="91" t="str">
        <f t="shared" si="142"/>
        <v/>
      </c>
      <c r="F1354" s="91" t="str">
        <f t="shared" si="143"/>
        <v/>
      </c>
      <c r="H1354" s="91" t="str">
        <f t="shared" si="144"/>
        <v/>
      </c>
    </row>
    <row r="1355" spans="2:8">
      <c r="B1355" s="91" t="str">
        <f t="shared" si="141"/>
        <v/>
      </c>
      <c r="D1355" s="91" t="str">
        <f t="shared" si="142"/>
        <v/>
      </c>
      <c r="F1355" s="91" t="str">
        <f t="shared" si="143"/>
        <v/>
      </c>
      <c r="H1355" s="91" t="str">
        <f t="shared" si="144"/>
        <v/>
      </c>
    </row>
    <row r="1356" spans="2:8">
      <c r="B1356" s="91" t="str">
        <f t="shared" si="141"/>
        <v/>
      </c>
      <c r="D1356" s="91" t="str">
        <f t="shared" si="142"/>
        <v/>
      </c>
      <c r="F1356" s="91" t="str">
        <f t="shared" si="143"/>
        <v/>
      </c>
      <c r="H1356" s="91" t="str">
        <f t="shared" si="144"/>
        <v/>
      </c>
    </row>
    <row r="1357" spans="2:8">
      <c r="B1357" s="91" t="str">
        <f t="shared" si="141"/>
        <v/>
      </c>
      <c r="D1357" s="91" t="str">
        <f t="shared" si="142"/>
        <v/>
      </c>
      <c r="F1357" s="91" t="str">
        <f t="shared" si="143"/>
        <v/>
      </c>
      <c r="H1357" s="91" t="str">
        <f t="shared" si="144"/>
        <v/>
      </c>
    </row>
    <row r="1358" spans="2:8">
      <c r="B1358" s="91" t="str">
        <f t="shared" si="141"/>
        <v/>
      </c>
      <c r="D1358" s="91" t="str">
        <f t="shared" si="142"/>
        <v/>
      </c>
      <c r="F1358" s="91" t="str">
        <f t="shared" si="143"/>
        <v/>
      </c>
      <c r="H1358" s="91" t="str">
        <f t="shared" si="144"/>
        <v/>
      </c>
    </row>
    <row r="1359" spans="2:8">
      <c r="B1359" s="91" t="str">
        <f t="shared" si="141"/>
        <v/>
      </c>
      <c r="D1359" s="91" t="str">
        <f t="shared" si="142"/>
        <v/>
      </c>
      <c r="F1359" s="91" t="str">
        <f t="shared" si="143"/>
        <v/>
      </c>
      <c r="H1359" s="91" t="str">
        <f t="shared" si="144"/>
        <v/>
      </c>
    </row>
    <row r="1360" spans="2:8">
      <c r="B1360" s="91" t="str">
        <f t="shared" si="141"/>
        <v/>
      </c>
      <c r="D1360" s="91" t="str">
        <f t="shared" si="142"/>
        <v/>
      </c>
      <c r="F1360" s="91" t="str">
        <f t="shared" si="143"/>
        <v/>
      </c>
      <c r="H1360" s="91" t="str">
        <f t="shared" si="144"/>
        <v/>
      </c>
    </row>
    <row r="1361" spans="2:8">
      <c r="B1361" s="91" t="str">
        <f t="shared" si="141"/>
        <v/>
      </c>
      <c r="D1361" s="91" t="str">
        <f t="shared" si="142"/>
        <v/>
      </c>
      <c r="F1361" s="91" t="str">
        <f t="shared" si="143"/>
        <v/>
      </c>
      <c r="H1361" s="91" t="str">
        <f t="shared" si="144"/>
        <v/>
      </c>
    </row>
    <row r="1362" spans="2:8">
      <c r="B1362" s="91" t="str">
        <f t="shared" si="141"/>
        <v/>
      </c>
      <c r="D1362" s="91" t="str">
        <f t="shared" si="142"/>
        <v/>
      </c>
      <c r="F1362" s="91" t="str">
        <f t="shared" si="143"/>
        <v/>
      </c>
      <c r="H1362" s="91" t="str">
        <f t="shared" si="144"/>
        <v/>
      </c>
    </row>
    <row r="1363" spans="2:8">
      <c r="B1363" s="91" t="str">
        <f t="shared" si="141"/>
        <v/>
      </c>
      <c r="D1363" s="91" t="str">
        <f t="shared" si="142"/>
        <v/>
      </c>
      <c r="F1363" s="91" t="str">
        <f t="shared" si="143"/>
        <v/>
      </c>
      <c r="H1363" s="91" t="str">
        <f t="shared" si="144"/>
        <v/>
      </c>
    </row>
    <row r="1364" spans="2:8">
      <c r="B1364" s="91" t="str">
        <f t="shared" si="141"/>
        <v/>
      </c>
      <c r="D1364" s="91" t="str">
        <f t="shared" si="142"/>
        <v/>
      </c>
      <c r="F1364" s="91" t="str">
        <f t="shared" si="143"/>
        <v/>
      </c>
      <c r="H1364" s="91" t="str">
        <f t="shared" si="144"/>
        <v/>
      </c>
    </row>
    <row r="1365" spans="2:8">
      <c r="B1365" s="91" t="str">
        <f t="shared" si="141"/>
        <v/>
      </c>
      <c r="D1365" s="91" t="str">
        <f t="shared" si="142"/>
        <v/>
      </c>
      <c r="F1365" s="91" t="str">
        <f t="shared" si="143"/>
        <v/>
      </c>
      <c r="H1365" s="91" t="str">
        <f t="shared" si="144"/>
        <v/>
      </c>
    </row>
    <row r="1366" spans="2:8">
      <c r="B1366" s="91" t="str">
        <f t="shared" si="141"/>
        <v/>
      </c>
      <c r="D1366" s="91" t="str">
        <f t="shared" si="142"/>
        <v/>
      </c>
      <c r="F1366" s="91" t="str">
        <f t="shared" si="143"/>
        <v/>
      </c>
      <c r="H1366" s="91" t="str">
        <f t="shared" si="144"/>
        <v/>
      </c>
    </row>
    <row r="1367" spans="2:8">
      <c r="B1367" s="91" t="str">
        <f t="shared" si="141"/>
        <v/>
      </c>
      <c r="D1367" s="91" t="str">
        <f t="shared" si="142"/>
        <v/>
      </c>
      <c r="F1367" s="91" t="str">
        <f t="shared" si="143"/>
        <v/>
      </c>
      <c r="H1367" s="91" t="str">
        <f t="shared" si="144"/>
        <v/>
      </c>
    </row>
    <row r="1368" spans="2:8">
      <c r="B1368" s="91" t="str">
        <f t="shared" si="141"/>
        <v/>
      </c>
      <c r="D1368" s="91" t="str">
        <f t="shared" si="142"/>
        <v/>
      </c>
      <c r="F1368" s="91" t="str">
        <f t="shared" si="143"/>
        <v/>
      </c>
      <c r="H1368" s="91" t="str">
        <f t="shared" si="144"/>
        <v/>
      </c>
    </row>
    <row r="1369" spans="2:8">
      <c r="B1369" s="91" t="str">
        <f t="shared" si="141"/>
        <v/>
      </c>
      <c r="D1369" s="91" t="str">
        <f t="shared" si="142"/>
        <v/>
      </c>
      <c r="F1369" s="91" t="str">
        <f t="shared" si="143"/>
        <v/>
      </c>
      <c r="H1369" s="91" t="str">
        <f t="shared" si="144"/>
        <v/>
      </c>
    </row>
    <row r="1370" spans="2:8">
      <c r="B1370" s="91" t="str">
        <f t="shared" si="141"/>
        <v/>
      </c>
      <c r="D1370" s="91" t="str">
        <f t="shared" si="142"/>
        <v/>
      </c>
      <c r="F1370" s="91" t="str">
        <f t="shared" si="143"/>
        <v/>
      </c>
      <c r="H1370" s="91" t="str">
        <f t="shared" si="144"/>
        <v/>
      </c>
    </row>
    <row r="1371" spans="2:8">
      <c r="B1371" s="91" t="str">
        <f t="shared" si="141"/>
        <v/>
      </c>
      <c r="D1371" s="91" t="str">
        <f t="shared" si="142"/>
        <v/>
      </c>
      <c r="F1371" s="91" t="str">
        <f t="shared" si="143"/>
        <v/>
      </c>
      <c r="H1371" s="91" t="str">
        <f t="shared" si="144"/>
        <v/>
      </c>
    </row>
    <row r="1372" spans="2:8">
      <c r="B1372" s="91" t="str">
        <f t="shared" si="141"/>
        <v/>
      </c>
      <c r="D1372" s="91" t="str">
        <f t="shared" si="142"/>
        <v/>
      </c>
      <c r="F1372" s="91" t="str">
        <f t="shared" si="143"/>
        <v/>
      </c>
      <c r="H1372" s="91" t="str">
        <f t="shared" si="144"/>
        <v/>
      </c>
    </row>
    <row r="1373" spans="2:8">
      <c r="B1373" s="91" t="str">
        <f t="shared" si="141"/>
        <v/>
      </c>
      <c r="D1373" s="91" t="str">
        <f t="shared" si="142"/>
        <v/>
      </c>
      <c r="F1373" s="91" t="str">
        <f t="shared" si="143"/>
        <v/>
      </c>
      <c r="H1373" s="91" t="str">
        <f t="shared" si="144"/>
        <v/>
      </c>
    </row>
    <row r="1374" spans="2:8">
      <c r="B1374" s="91" t="str">
        <f t="shared" si="141"/>
        <v/>
      </c>
      <c r="D1374" s="91" t="str">
        <f t="shared" si="142"/>
        <v/>
      </c>
      <c r="F1374" s="91" t="str">
        <f t="shared" si="143"/>
        <v/>
      </c>
      <c r="H1374" s="91" t="str">
        <f t="shared" si="144"/>
        <v/>
      </c>
    </row>
    <row r="1375" spans="2:8">
      <c r="B1375" s="91" t="str">
        <f t="shared" si="141"/>
        <v/>
      </c>
      <c r="D1375" s="91" t="str">
        <f t="shared" si="142"/>
        <v/>
      </c>
      <c r="F1375" s="91" t="str">
        <f t="shared" si="143"/>
        <v/>
      </c>
      <c r="H1375" s="91" t="str">
        <f t="shared" si="144"/>
        <v/>
      </c>
    </row>
    <row r="1376" spans="2:8">
      <c r="B1376" s="91" t="str">
        <f t="shared" si="141"/>
        <v/>
      </c>
      <c r="D1376" s="91" t="str">
        <f t="shared" si="142"/>
        <v/>
      </c>
      <c r="F1376" s="91" t="str">
        <f t="shared" si="143"/>
        <v/>
      </c>
      <c r="H1376" s="91" t="str">
        <f t="shared" si="144"/>
        <v/>
      </c>
    </row>
    <row r="1377" spans="2:8">
      <c r="B1377" s="91" t="str">
        <f t="shared" si="141"/>
        <v/>
      </c>
      <c r="D1377" s="91" t="str">
        <f t="shared" si="142"/>
        <v/>
      </c>
      <c r="F1377" s="91" t="str">
        <f t="shared" si="143"/>
        <v/>
      </c>
      <c r="H1377" s="91" t="str">
        <f t="shared" si="144"/>
        <v/>
      </c>
    </row>
    <row r="1378" spans="2:8">
      <c r="B1378" s="91" t="str">
        <f t="shared" si="141"/>
        <v/>
      </c>
      <c r="D1378" s="91" t="str">
        <f t="shared" si="142"/>
        <v/>
      </c>
      <c r="F1378" s="91" t="str">
        <f t="shared" si="143"/>
        <v/>
      </c>
      <c r="H1378" s="91" t="str">
        <f t="shared" si="144"/>
        <v/>
      </c>
    </row>
    <row r="1379" spans="2:8">
      <c r="B1379" s="91" t="str">
        <f t="shared" si="141"/>
        <v/>
      </c>
      <c r="D1379" s="91" t="str">
        <f t="shared" si="142"/>
        <v/>
      </c>
      <c r="F1379" s="91" t="str">
        <f t="shared" si="143"/>
        <v/>
      </c>
      <c r="H1379" s="91" t="str">
        <f t="shared" si="144"/>
        <v/>
      </c>
    </row>
    <row r="1380" spans="2:8">
      <c r="B1380" s="91" t="str">
        <f t="shared" si="141"/>
        <v/>
      </c>
      <c r="D1380" s="91" t="str">
        <f t="shared" si="142"/>
        <v/>
      </c>
      <c r="F1380" s="91" t="str">
        <f t="shared" si="143"/>
        <v/>
      </c>
      <c r="H1380" s="91" t="str">
        <f t="shared" si="144"/>
        <v/>
      </c>
    </row>
    <row r="1381" spans="2:8">
      <c r="B1381" s="91" t="str">
        <f t="shared" si="141"/>
        <v/>
      </c>
      <c r="D1381" s="91" t="str">
        <f t="shared" si="142"/>
        <v/>
      </c>
      <c r="F1381" s="91" t="str">
        <f t="shared" si="143"/>
        <v/>
      </c>
      <c r="H1381" s="91" t="str">
        <f t="shared" si="144"/>
        <v/>
      </c>
    </row>
    <row r="1382" spans="2:8">
      <c r="B1382" s="91" t="str">
        <f t="shared" si="141"/>
        <v/>
      </c>
      <c r="D1382" s="91" t="str">
        <f t="shared" si="142"/>
        <v/>
      </c>
      <c r="F1382" s="91" t="str">
        <f t="shared" si="143"/>
        <v/>
      </c>
      <c r="H1382" s="91" t="str">
        <f t="shared" si="144"/>
        <v/>
      </c>
    </row>
    <row r="1383" spans="2:8">
      <c r="B1383" s="91" t="str">
        <f t="shared" si="141"/>
        <v/>
      </c>
      <c r="D1383" s="91" t="str">
        <f t="shared" si="142"/>
        <v/>
      </c>
      <c r="F1383" s="91" t="str">
        <f t="shared" si="143"/>
        <v/>
      </c>
      <c r="H1383" s="91" t="str">
        <f t="shared" si="144"/>
        <v/>
      </c>
    </row>
    <row r="1384" spans="2:8">
      <c r="B1384" s="91" t="str">
        <f t="shared" si="141"/>
        <v/>
      </c>
      <c r="D1384" s="91" t="str">
        <f t="shared" si="142"/>
        <v/>
      </c>
      <c r="F1384" s="91" t="str">
        <f t="shared" si="143"/>
        <v/>
      </c>
      <c r="H1384" s="91" t="str">
        <f t="shared" si="144"/>
        <v/>
      </c>
    </row>
    <row r="1385" spans="2:8">
      <c r="B1385" s="91" t="str">
        <f t="shared" si="141"/>
        <v/>
      </c>
      <c r="D1385" s="91" t="str">
        <f t="shared" si="142"/>
        <v/>
      </c>
      <c r="F1385" s="91" t="str">
        <f t="shared" si="143"/>
        <v/>
      </c>
      <c r="H1385" s="91" t="str">
        <f t="shared" si="144"/>
        <v/>
      </c>
    </row>
    <row r="1386" spans="2:8">
      <c r="B1386" s="91" t="str">
        <f t="shared" si="141"/>
        <v/>
      </c>
      <c r="D1386" s="91" t="str">
        <f t="shared" si="142"/>
        <v/>
      </c>
      <c r="F1386" s="91" t="str">
        <f t="shared" si="143"/>
        <v/>
      </c>
      <c r="H1386" s="91" t="str">
        <f t="shared" si="144"/>
        <v/>
      </c>
    </row>
    <row r="1387" spans="2:8">
      <c r="B1387" s="91" t="str">
        <f t="shared" si="141"/>
        <v/>
      </c>
      <c r="D1387" s="91" t="str">
        <f t="shared" si="142"/>
        <v/>
      </c>
      <c r="F1387" s="91" t="str">
        <f t="shared" si="143"/>
        <v/>
      </c>
      <c r="H1387" s="91" t="str">
        <f t="shared" si="144"/>
        <v/>
      </c>
    </row>
    <row r="1388" spans="2:8">
      <c r="B1388" s="91" t="str">
        <f t="shared" si="141"/>
        <v/>
      </c>
      <c r="D1388" s="91" t="str">
        <f t="shared" si="142"/>
        <v/>
      </c>
      <c r="F1388" s="91" t="str">
        <f t="shared" si="143"/>
        <v/>
      </c>
      <c r="H1388" s="91" t="str">
        <f t="shared" si="144"/>
        <v/>
      </c>
    </row>
    <row r="1389" spans="2:8">
      <c r="B1389" s="91" t="str">
        <f t="shared" si="141"/>
        <v/>
      </c>
      <c r="D1389" s="91" t="str">
        <f t="shared" si="142"/>
        <v/>
      </c>
      <c r="F1389" s="91" t="str">
        <f t="shared" si="143"/>
        <v/>
      </c>
      <c r="H1389" s="91" t="str">
        <f t="shared" si="144"/>
        <v/>
      </c>
    </row>
    <row r="1390" spans="2:8">
      <c r="B1390" s="91" t="str">
        <f t="shared" si="141"/>
        <v/>
      </c>
      <c r="D1390" s="91" t="str">
        <f t="shared" si="142"/>
        <v/>
      </c>
      <c r="F1390" s="91" t="str">
        <f t="shared" si="143"/>
        <v/>
      </c>
      <c r="H1390" s="91" t="str">
        <f t="shared" si="144"/>
        <v/>
      </c>
    </row>
    <row r="1391" spans="2:8">
      <c r="B1391" s="91" t="str">
        <f t="shared" si="141"/>
        <v/>
      </c>
      <c r="D1391" s="91" t="str">
        <f t="shared" si="142"/>
        <v/>
      </c>
      <c r="F1391" s="91" t="str">
        <f t="shared" si="143"/>
        <v/>
      </c>
      <c r="H1391" s="91" t="str">
        <f t="shared" si="144"/>
        <v/>
      </c>
    </row>
    <row r="1392" spans="2:8">
      <c r="B1392" s="91" t="str">
        <f t="shared" si="141"/>
        <v/>
      </c>
      <c r="D1392" s="91" t="str">
        <f t="shared" si="142"/>
        <v/>
      </c>
      <c r="F1392" s="91" t="str">
        <f t="shared" si="143"/>
        <v/>
      </c>
      <c r="H1392" s="91" t="str">
        <f t="shared" si="144"/>
        <v/>
      </c>
    </row>
    <row r="1393" spans="2:8">
      <c r="B1393" s="91" t="str">
        <f t="shared" si="141"/>
        <v/>
      </c>
      <c r="D1393" s="91" t="str">
        <f t="shared" si="142"/>
        <v/>
      </c>
      <c r="F1393" s="91" t="str">
        <f t="shared" si="143"/>
        <v/>
      </c>
      <c r="H1393" s="91" t="str">
        <f t="shared" si="144"/>
        <v/>
      </c>
    </row>
    <row r="1394" spans="2:8">
      <c r="B1394" s="91" t="str">
        <f t="shared" si="141"/>
        <v/>
      </c>
      <c r="D1394" s="91" t="str">
        <f t="shared" si="142"/>
        <v/>
      </c>
      <c r="F1394" s="91" t="str">
        <f t="shared" si="143"/>
        <v/>
      </c>
      <c r="H1394" s="91" t="str">
        <f t="shared" si="144"/>
        <v/>
      </c>
    </row>
    <row r="1395" spans="2:8">
      <c r="B1395" s="91" t="str">
        <f t="shared" si="141"/>
        <v/>
      </c>
      <c r="D1395" s="91" t="str">
        <f t="shared" si="142"/>
        <v/>
      </c>
      <c r="F1395" s="91" t="str">
        <f t="shared" si="143"/>
        <v/>
      </c>
      <c r="H1395" s="91" t="str">
        <f t="shared" si="144"/>
        <v/>
      </c>
    </row>
    <row r="1396" spans="2:8">
      <c r="B1396" s="91" t="str">
        <f t="shared" si="141"/>
        <v/>
      </c>
      <c r="D1396" s="91" t="str">
        <f t="shared" si="142"/>
        <v/>
      </c>
      <c r="F1396" s="91" t="str">
        <f t="shared" si="143"/>
        <v/>
      </c>
      <c r="H1396" s="91" t="str">
        <f t="shared" si="144"/>
        <v/>
      </c>
    </row>
    <row r="1397" spans="2:8">
      <c r="B1397" s="91" t="str">
        <f t="shared" si="141"/>
        <v/>
      </c>
      <c r="D1397" s="91" t="str">
        <f t="shared" si="142"/>
        <v/>
      </c>
      <c r="F1397" s="91" t="str">
        <f t="shared" si="143"/>
        <v/>
      </c>
      <c r="H1397" s="91" t="str">
        <f t="shared" si="144"/>
        <v/>
      </c>
    </row>
    <row r="1398" spans="2:8">
      <c r="B1398" s="91" t="str">
        <f t="shared" si="141"/>
        <v/>
      </c>
      <c r="D1398" s="91" t="str">
        <f t="shared" si="142"/>
        <v/>
      </c>
      <c r="F1398" s="91" t="str">
        <f t="shared" si="143"/>
        <v/>
      </c>
      <c r="H1398" s="91" t="str">
        <f t="shared" si="144"/>
        <v/>
      </c>
    </row>
    <row r="1399" spans="2:8">
      <c r="B1399" s="91" t="str">
        <f t="shared" si="141"/>
        <v/>
      </c>
      <c r="D1399" s="91" t="str">
        <f t="shared" si="142"/>
        <v/>
      </c>
      <c r="F1399" s="91" t="str">
        <f t="shared" si="143"/>
        <v/>
      </c>
      <c r="H1399" s="91" t="str">
        <f t="shared" si="144"/>
        <v/>
      </c>
    </row>
    <row r="1400" spans="2:8">
      <c r="B1400" s="91" t="str">
        <f t="shared" si="141"/>
        <v/>
      </c>
      <c r="D1400" s="91" t="str">
        <f t="shared" si="142"/>
        <v/>
      </c>
      <c r="F1400" s="91" t="str">
        <f t="shared" si="143"/>
        <v/>
      </c>
      <c r="H1400" s="91" t="str">
        <f t="shared" si="144"/>
        <v/>
      </c>
    </row>
    <row r="1401" spans="2:8">
      <c r="B1401" s="91" t="str">
        <f t="shared" si="141"/>
        <v/>
      </c>
      <c r="D1401" s="91" t="str">
        <f t="shared" si="142"/>
        <v/>
      </c>
      <c r="F1401" s="91" t="str">
        <f t="shared" si="143"/>
        <v/>
      </c>
      <c r="H1401" s="91" t="str">
        <f t="shared" si="144"/>
        <v/>
      </c>
    </row>
    <row r="1402" spans="2:8">
      <c r="B1402" s="91" t="str">
        <f t="shared" si="141"/>
        <v/>
      </c>
      <c r="D1402" s="91" t="str">
        <f t="shared" si="142"/>
        <v/>
      </c>
      <c r="F1402" s="91" t="str">
        <f t="shared" si="143"/>
        <v/>
      </c>
      <c r="H1402" s="91" t="str">
        <f t="shared" si="144"/>
        <v/>
      </c>
    </row>
    <row r="1403" spans="2:8">
      <c r="B1403" s="91" t="str">
        <f t="shared" si="141"/>
        <v/>
      </c>
      <c r="D1403" s="91" t="str">
        <f t="shared" si="142"/>
        <v/>
      </c>
      <c r="F1403" s="91" t="str">
        <f t="shared" si="143"/>
        <v/>
      </c>
      <c r="H1403" s="91" t="str">
        <f t="shared" si="144"/>
        <v/>
      </c>
    </row>
    <row r="1404" spans="2:8">
      <c r="B1404" s="91" t="str">
        <f t="shared" si="141"/>
        <v/>
      </c>
      <c r="D1404" s="91" t="str">
        <f t="shared" si="142"/>
        <v/>
      </c>
      <c r="F1404" s="91" t="str">
        <f t="shared" si="143"/>
        <v/>
      </c>
      <c r="H1404" s="91" t="str">
        <f t="shared" si="144"/>
        <v/>
      </c>
    </row>
    <row r="1405" spans="2:8">
      <c r="B1405" s="91" t="str">
        <f t="shared" ref="B1405:B1468" si="145">IFERROR(VLOOKUP(A1405,PROF_NAMES_CODE,2,FALSE),"")</f>
        <v/>
      </c>
      <c r="D1405" s="91" t="str">
        <f t="shared" ref="D1405:D1468" si="146">IFERROR(VLOOKUP(C1405,PARAM_CLASSES,2,FALSE),"")</f>
        <v/>
      </c>
      <c r="F1405" s="91" t="str">
        <f t="shared" ref="F1405:F1468" si="147">IFERROR(VLOOKUP(E1405,PARAM_MATIERE,2,FALSE),"")</f>
        <v/>
      </c>
      <c r="H1405" s="91" t="str">
        <f t="shared" ref="H1405:H1468" si="148">IFERROR(VLOOKUP(G1405,PARAM_LANGUE,2,FALSE),"")</f>
        <v/>
      </c>
    </row>
    <row r="1406" spans="2:8">
      <c r="B1406" s="91" t="str">
        <f t="shared" si="145"/>
        <v/>
      </c>
      <c r="D1406" s="91" t="str">
        <f t="shared" si="146"/>
        <v/>
      </c>
      <c r="F1406" s="91" t="str">
        <f t="shared" si="147"/>
        <v/>
      </c>
      <c r="H1406" s="91" t="str">
        <f t="shared" si="148"/>
        <v/>
      </c>
    </row>
    <row r="1407" spans="2:8">
      <c r="B1407" s="91" t="str">
        <f t="shared" si="145"/>
        <v/>
      </c>
      <c r="D1407" s="91" t="str">
        <f t="shared" si="146"/>
        <v/>
      </c>
      <c r="F1407" s="91" t="str">
        <f t="shared" si="147"/>
        <v/>
      </c>
      <c r="H1407" s="91" t="str">
        <f t="shared" si="148"/>
        <v/>
      </c>
    </row>
    <row r="1408" spans="2:8">
      <c r="B1408" s="91" t="str">
        <f t="shared" si="145"/>
        <v/>
      </c>
      <c r="D1408" s="91" t="str">
        <f t="shared" si="146"/>
        <v/>
      </c>
      <c r="F1408" s="91" t="str">
        <f t="shared" si="147"/>
        <v/>
      </c>
      <c r="H1408" s="91" t="str">
        <f t="shared" si="148"/>
        <v/>
      </c>
    </row>
    <row r="1409" spans="2:8">
      <c r="B1409" s="91" t="str">
        <f t="shared" si="145"/>
        <v/>
      </c>
      <c r="D1409" s="91" t="str">
        <f t="shared" si="146"/>
        <v/>
      </c>
      <c r="F1409" s="91" t="str">
        <f t="shared" si="147"/>
        <v/>
      </c>
      <c r="H1409" s="91" t="str">
        <f t="shared" si="148"/>
        <v/>
      </c>
    </row>
    <row r="1410" spans="2:8">
      <c r="B1410" s="91" t="str">
        <f t="shared" si="145"/>
        <v/>
      </c>
      <c r="D1410" s="91" t="str">
        <f t="shared" si="146"/>
        <v/>
      </c>
      <c r="F1410" s="91" t="str">
        <f t="shared" si="147"/>
        <v/>
      </c>
      <c r="H1410" s="91" t="str">
        <f t="shared" si="148"/>
        <v/>
      </c>
    </row>
    <row r="1411" spans="2:8">
      <c r="B1411" s="91" t="str">
        <f t="shared" si="145"/>
        <v/>
      </c>
      <c r="D1411" s="91" t="str">
        <f t="shared" si="146"/>
        <v/>
      </c>
      <c r="F1411" s="91" t="str">
        <f t="shared" si="147"/>
        <v/>
      </c>
      <c r="H1411" s="91" t="str">
        <f t="shared" si="148"/>
        <v/>
      </c>
    </row>
    <row r="1412" spans="2:8">
      <c r="B1412" s="91" t="str">
        <f t="shared" si="145"/>
        <v/>
      </c>
      <c r="D1412" s="91" t="str">
        <f t="shared" si="146"/>
        <v/>
      </c>
      <c r="F1412" s="91" t="str">
        <f t="shared" si="147"/>
        <v/>
      </c>
      <c r="H1412" s="91" t="str">
        <f t="shared" si="148"/>
        <v/>
      </c>
    </row>
    <row r="1413" spans="2:8">
      <c r="B1413" s="91" t="str">
        <f t="shared" si="145"/>
        <v/>
      </c>
      <c r="D1413" s="91" t="str">
        <f t="shared" si="146"/>
        <v/>
      </c>
      <c r="F1413" s="91" t="str">
        <f t="shared" si="147"/>
        <v/>
      </c>
      <c r="H1413" s="91" t="str">
        <f t="shared" si="148"/>
        <v/>
      </c>
    </row>
    <row r="1414" spans="2:8">
      <c r="B1414" s="91" t="str">
        <f t="shared" si="145"/>
        <v/>
      </c>
      <c r="D1414" s="91" t="str">
        <f t="shared" si="146"/>
        <v/>
      </c>
      <c r="F1414" s="91" t="str">
        <f t="shared" si="147"/>
        <v/>
      </c>
      <c r="H1414" s="91" t="str">
        <f t="shared" si="148"/>
        <v/>
      </c>
    </row>
    <row r="1415" spans="2:8">
      <c r="B1415" s="91" t="str">
        <f t="shared" si="145"/>
        <v/>
      </c>
      <c r="D1415" s="91" t="str">
        <f t="shared" si="146"/>
        <v/>
      </c>
      <c r="F1415" s="91" t="str">
        <f t="shared" si="147"/>
        <v/>
      </c>
      <c r="H1415" s="91" t="str">
        <f t="shared" si="148"/>
        <v/>
      </c>
    </row>
    <row r="1416" spans="2:8">
      <c r="B1416" s="91" t="str">
        <f t="shared" si="145"/>
        <v/>
      </c>
      <c r="D1416" s="91" t="str">
        <f t="shared" si="146"/>
        <v/>
      </c>
      <c r="F1416" s="91" t="str">
        <f t="shared" si="147"/>
        <v/>
      </c>
      <c r="H1416" s="91" t="str">
        <f t="shared" si="148"/>
        <v/>
      </c>
    </row>
    <row r="1417" spans="2:8">
      <c r="B1417" s="91" t="str">
        <f t="shared" si="145"/>
        <v/>
      </c>
      <c r="D1417" s="91" t="str">
        <f t="shared" si="146"/>
        <v/>
      </c>
      <c r="F1417" s="91" t="str">
        <f t="shared" si="147"/>
        <v/>
      </c>
      <c r="H1417" s="91" t="str">
        <f t="shared" si="148"/>
        <v/>
      </c>
    </row>
    <row r="1418" spans="2:8">
      <c r="B1418" s="91" t="str">
        <f t="shared" si="145"/>
        <v/>
      </c>
      <c r="D1418" s="91" t="str">
        <f t="shared" si="146"/>
        <v/>
      </c>
      <c r="F1418" s="91" t="str">
        <f t="shared" si="147"/>
        <v/>
      </c>
      <c r="H1418" s="91" t="str">
        <f t="shared" si="148"/>
        <v/>
      </c>
    </row>
    <row r="1419" spans="2:8">
      <c r="B1419" s="91" t="str">
        <f t="shared" si="145"/>
        <v/>
      </c>
      <c r="D1419" s="91" t="str">
        <f t="shared" si="146"/>
        <v/>
      </c>
      <c r="F1419" s="91" t="str">
        <f t="shared" si="147"/>
        <v/>
      </c>
      <c r="H1419" s="91" t="str">
        <f t="shared" si="148"/>
        <v/>
      </c>
    </row>
    <row r="1420" spans="2:8">
      <c r="B1420" s="91" t="str">
        <f t="shared" si="145"/>
        <v/>
      </c>
      <c r="D1420" s="91" t="str">
        <f t="shared" si="146"/>
        <v/>
      </c>
      <c r="F1420" s="91" t="str">
        <f t="shared" si="147"/>
        <v/>
      </c>
      <c r="H1420" s="91" t="str">
        <f t="shared" si="148"/>
        <v/>
      </c>
    </row>
    <row r="1421" spans="2:8">
      <c r="B1421" s="91" t="str">
        <f t="shared" si="145"/>
        <v/>
      </c>
      <c r="D1421" s="91" t="str">
        <f t="shared" si="146"/>
        <v/>
      </c>
      <c r="F1421" s="91" t="str">
        <f t="shared" si="147"/>
        <v/>
      </c>
      <c r="H1421" s="91" t="str">
        <f t="shared" si="148"/>
        <v/>
      </c>
    </row>
    <row r="1422" spans="2:8">
      <c r="B1422" s="91" t="str">
        <f t="shared" si="145"/>
        <v/>
      </c>
      <c r="D1422" s="91" t="str">
        <f t="shared" si="146"/>
        <v/>
      </c>
      <c r="F1422" s="91" t="str">
        <f t="shared" si="147"/>
        <v/>
      </c>
      <c r="H1422" s="91" t="str">
        <f t="shared" si="148"/>
        <v/>
      </c>
    </row>
    <row r="1423" spans="2:8">
      <c r="B1423" s="91" t="str">
        <f t="shared" si="145"/>
        <v/>
      </c>
      <c r="D1423" s="91" t="str">
        <f t="shared" si="146"/>
        <v/>
      </c>
      <c r="F1423" s="91" t="str">
        <f t="shared" si="147"/>
        <v/>
      </c>
      <c r="H1423" s="91" t="str">
        <f t="shared" si="148"/>
        <v/>
      </c>
    </row>
    <row r="1424" spans="2:8">
      <c r="B1424" s="91" t="str">
        <f t="shared" si="145"/>
        <v/>
      </c>
      <c r="D1424" s="91" t="str">
        <f t="shared" si="146"/>
        <v/>
      </c>
      <c r="F1424" s="91" t="str">
        <f t="shared" si="147"/>
        <v/>
      </c>
      <c r="H1424" s="91" t="str">
        <f t="shared" si="148"/>
        <v/>
      </c>
    </row>
    <row r="1425" spans="2:8">
      <c r="B1425" s="91" t="str">
        <f t="shared" si="145"/>
        <v/>
      </c>
      <c r="D1425" s="91" t="str">
        <f t="shared" si="146"/>
        <v/>
      </c>
      <c r="F1425" s="91" t="str">
        <f t="shared" si="147"/>
        <v/>
      </c>
      <c r="H1425" s="91" t="str">
        <f t="shared" si="148"/>
        <v/>
      </c>
    </row>
    <row r="1426" spans="2:8">
      <c r="B1426" s="91" t="str">
        <f t="shared" si="145"/>
        <v/>
      </c>
      <c r="D1426" s="91" t="str">
        <f t="shared" si="146"/>
        <v/>
      </c>
      <c r="F1426" s="91" t="str">
        <f t="shared" si="147"/>
        <v/>
      </c>
      <c r="H1426" s="91" t="str">
        <f t="shared" si="148"/>
        <v/>
      </c>
    </row>
    <row r="1427" spans="2:8">
      <c r="B1427" s="91" t="str">
        <f t="shared" si="145"/>
        <v/>
      </c>
      <c r="D1427" s="91" t="str">
        <f t="shared" si="146"/>
        <v/>
      </c>
      <c r="F1427" s="91" t="str">
        <f t="shared" si="147"/>
        <v/>
      </c>
      <c r="H1427" s="91" t="str">
        <f t="shared" si="148"/>
        <v/>
      </c>
    </row>
    <row r="1428" spans="2:8">
      <c r="B1428" s="91" t="str">
        <f t="shared" si="145"/>
        <v/>
      </c>
      <c r="D1428" s="91" t="str">
        <f t="shared" si="146"/>
        <v/>
      </c>
      <c r="F1428" s="91" t="str">
        <f t="shared" si="147"/>
        <v/>
      </c>
      <c r="H1428" s="91" t="str">
        <f t="shared" si="148"/>
        <v/>
      </c>
    </row>
    <row r="1429" spans="2:8">
      <c r="B1429" s="91" t="str">
        <f t="shared" si="145"/>
        <v/>
      </c>
      <c r="D1429" s="91" t="str">
        <f t="shared" si="146"/>
        <v/>
      </c>
      <c r="F1429" s="91" t="str">
        <f t="shared" si="147"/>
        <v/>
      </c>
      <c r="H1429" s="91" t="str">
        <f t="shared" si="148"/>
        <v/>
      </c>
    </row>
    <row r="1430" spans="2:8">
      <c r="B1430" s="91" t="str">
        <f t="shared" si="145"/>
        <v/>
      </c>
      <c r="D1430" s="91" t="str">
        <f t="shared" si="146"/>
        <v/>
      </c>
      <c r="F1430" s="91" t="str">
        <f t="shared" si="147"/>
        <v/>
      </c>
      <c r="H1430" s="91" t="str">
        <f t="shared" si="148"/>
        <v/>
      </c>
    </row>
    <row r="1431" spans="2:8">
      <c r="B1431" s="91" t="str">
        <f t="shared" si="145"/>
        <v/>
      </c>
      <c r="D1431" s="91" t="str">
        <f t="shared" si="146"/>
        <v/>
      </c>
      <c r="F1431" s="91" t="str">
        <f t="shared" si="147"/>
        <v/>
      </c>
      <c r="H1431" s="91" t="str">
        <f t="shared" si="148"/>
        <v/>
      </c>
    </row>
    <row r="1432" spans="2:8">
      <c r="B1432" s="91" t="str">
        <f t="shared" si="145"/>
        <v/>
      </c>
      <c r="D1432" s="91" t="str">
        <f t="shared" si="146"/>
        <v/>
      </c>
      <c r="F1432" s="91" t="str">
        <f t="shared" si="147"/>
        <v/>
      </c>
      <c r="H1432" s="91" t="str">
        <f t="shared" si="148"/>
        <v/>
      </c>
    </row>
    <row r="1433" spans="2:8">
      <c r="B1433" s="91" t="str">
        <f t="shared" si="145"/>
        <v/>
      </c>
      <c r="D1433" s="91" t="str">
        <f t="shared" si="146"/>
        <v/>
      </c>
      <c r="F1433" s="91" t="str">
        <f t="shared" si="147"/>
        <v/>
      </c>
      <c r="H1433" s="91" t="str">
        <f t="shared" si="148"/>
        <v/>
      </c>
    </row>
    <row r="1434" spans="2:8">
      <c r="B1434" s="91" t="str">
        <f t="shared" si="145"/>
        <v/>
      </c>
      <c r="D1434" s="91" t="str">
        <f t="shared" si="146"/>
        <v/>
      </c>
      <c r="F1434" s="91" t="str">
        <f t="shared" si="147"/>
        <v/>
      </c>
      <c r="H1434" s="91" t="str">
        <f t="shared" si="148"/>
        <v/>
      </c>
    </row>
    <row r="1435" spans="2:8">
      <c r="B1435" s="91" t="str">
        <f t="shared" si="145"/>
        <v/>
      </c>
      <c r="D1435" s="91" t="str">
        <f t="shared" si="146"/>
        <v/>
      </c>
      <c r="F1435" s="91" t="str">
        <f t="shared" si="147"/>
        <v/>
      </c>
      <c r="H1435" s="91" t="str">
        <f t="shared" si="148"/>
        <v/>
      </c>
    </row>
    <row r="1436" spans="2:8">
      <c r="B1436" s="91" t="str">
        <f t="shared" si="145"/>
        <v/>
      </c>
      <c r="D1436" s="91" t="str">
        <f t="shared" si="146"/>
        <v/>
      </c>
      <c r="F1436" s="91" t="str">
        <f t="shared" si="147"/>
        <v/>
      </c>
      <c r="H1436" s="91" t="str">
        <f t="shared" si="148"/>
        <v/>
      </c>
    </row>
    <row r="1437" spans="2:8">
      <c r="B1437" s="91" t="str">
        <f t="shared" si="145"/>
        <v/>
      </c>
      <c r="D1437" s="91" t="str">
        <f t="shared" si="146"/>
        <v/>
      </c>
      <c r="F1437" s="91" t="str">
        <f t="shared" si="147"/>
        <v/>
      </c>
      <c r="H1437" s="91" t="str">
        <f t="shared" si="148"/>
        <v/>
      </c>
    </row>
    <row r="1438" spans="2:8">
      <c r="B1438" s="91" t="str">
        <f t="shared" si="145"/>
        <v/>
      </c>
      <c r="D1438" s="91" t="str">
        <f t="shared" si="146"/>
        <v/>
      </c>
      <c r="F1438" s="91" t="str">
        <f t="shared" si="147"/>
        <v/>
      </c>
      <c r="H1438" s="91" t="str">
        <f t="shared" si="148"/>
        <v/>
      </c>
    </row>
    <row r="1439" spans="2:8">
      <c r="B1439" s="91" t="str">
        <f t="shared" si="145"/>
        <v/>
      </c>
      <c r="D1439" s="91" t="str">
        <f t="shared" si="146"/>
        <v/>
      </c>
      <c r="F1439" s="91" t="str">
        <f t="shared" si="147"/>
        <v/>
      </c>
      <c r="H1439" s="91" t="str">
        <f t="shared" si="148"/>
        <v/>
      </c>
    </row>
    <row r="1440" spans="2:8">
      <c r="B1440" s="91" t="str">
        <f t="shared" si="145"/>
        <v/>
      </c>
      <c r="D1440" s="91" t="str">
        <f t="shared" si="146"/>
        <v/>
      </c>
      <c r="F1440" s="91" t="str">
        <f t="shared" si="147"/>
        <v/>
      </c>
      <c r="H1440" s="91" t="str">
        <f t="shared" si="148"/>
        <v/>
      </c>
    </row>
    <row r="1441" spans="2:8">
      <c r="B1441" s="91" t="str">
        <f t="shared" si="145"/>
        <v/>
      </c>
      <c r="D1441" s="91" t="str">
        <f t="shared" si="146"/>
        <v/>
      </c>
      <c r="F1441" s="91" t="str">
        <f t="shared" si="147"/>
        <v/>
      </c>
      <c r="H1441" s="91" t="str">
        <f t="shared" si="148"/>
        <v/>
      </c>
    </row>
    <row r="1442" spans="2:8">
      <c r="B1442" s="91" t="str">
        <f t="shared" si="145"/>
        <v/>
      </c>
      <c r="D1442" s="91" t="str">
        <f t="shared" si="146"/>
        <v/>
      </c>
      <c r="F1442" s="91" t="str">
        <f t="shared" si="147"/>
        <v/>
      </c>
      <c r="H1442" s="91" t="str">
        <f t="shared" si="148"/>
        <v/>
      </c>
    </row>
    <row r="1443" spans="2:8">
      <c r="B1443" s="91" t="str">
        <f t="shared" si="145"/>
        <v/>
      </c>
      <c r="D1443" s="91" t="str">
        <f t="shared" si="146"/>
        <v/>
      </c>
      <c r="F1443" s="91" t="str">
        <f t="shared" si="147"/>
        <v/>
      </c>
      <c r="H1443" s="91" t="str">
        <f t="shared" si="148"/>
        <v/>
      </c>
    </row>
    <row r="1444" spans="2:8">
      <c r="B1444" s="91" t="str">
        <f t="shared" si="145"/>
        <v/>
      </c>
      <c r="D1444" s="91" t="str">
        <f t="shared" si="146"/>
        <v/>
      </c>
      <c r="F1444" s="91" t="str">
        <f t="shared" si="147"/>
        <v/>
      </c>
      <c r="H1444" s="91" t="str">
        <f t="shared" si="148"/>
        <v/>
      </c>
    </row>
    <row r="1445" spans="2:8">
      <c r="B1445" s="91" t="str">
        <f t="shared" si="145"/>
        <v/>
      </c>
      <c r="D1445" s="91" t="str">
        <f t="shared" si="146"/>
        <v/>
      </c>
      <c r="F1445" s="91" t="str">
        <f t="shared" si="147"/>
        <v/>
      </c>
      <c r="H1445" s="91" t="str">
        <f t="shared" si="148"/>
        <v/>
      </c>
    </row>
    <row r="1446" spans="2:8">
      <c r="B1446" s="91" t="str">
        <f t="shared" si="145"/>
        <v/>
      </c>
      <c r="D1446" s="91" t="str">
        <f t="shared" si="146"/>
        <v/>
      </c>
      <c r="F1446" s="91" t="str">
        <f t="shared" si="147"/>
        <v/>
      </c>
      <c r="H1446" s="91" t="str">
        <f t="shared" si="148"/>
        <v/>
      </c>
    </row>
    <row r="1447" spans="2:8">
      <c r="B1447" s="91" t="str">
        <f t="shared" si="145"/>
        <v/>
      </c>
      <c r="D1447" s="91" t="str">
        <f t="shared" si="146"/>
        <v/>
      </c>
      <c r="F1447" s="91" t="str">
        <f t="shared" si="147"/>
        <v/>
      </c>
      <c r="H1447" s="91" t="str">
        <f t="shared" si="148"/>
        <v/>
      </c>
    </row>
    <row r="1448" spans="2:8">
      <c r="B1448" s="91" t="str">
        <f t="shared" si="145"/>
        <v/>
      </c>
      <c r="D1448" s="91" t="str">
        <f t="shared" si="146"/>
        <v/>
      </c>
      <c r="F1448" s="91" t="str">
        <f t="shared" si="147"/>
        <v/>
      </c>
      <c r="H1448" s="91" t="str">
        <f t="shared" si="148"/>
        <v/>
      </c>
    </row>
    <row r="1449" spans="2:8">
      <c r="B1449" s="91" t="str">
        <f t="shared" si="145"/>
        <v/>
      </c>
      <c r="D1449" s="91" t="str">
        <f t="shared" si="146"/>
        <v/>
      </c>
      <c r="F1449" s="91" t="str">
        <f t="shared" si="147"/>
        <v/>
      </c>
      <c r="H1449" s="91" t="str">
        <f t="shared" si="148"/>
        <v/>
      </c>
    </row>
    <row r="1450" spans="2:8">
      <c r="B1450" s="91" t="str">
        <f t="shared" si="145"/>
        <v/>
      </c>
      <c r="D1450" s="91" t="str">
        <f t="shared" si="146"/>
        <v/>
      </c>
      <c r="F1450" s="91" t="str">
        <f t="shared" si="147"/>
        <v/>
      </c>
      <c r="H1450" s="91" t="str">
        <f t="shared" si="148"/>
        <v/>
      </c>
    </row>
    <row r="1451" spans="2:8">
      <c r="B1451" s="91" t="str">
        <f t="shared" si="145"/>
        <v/>
      </c>
      <c r="D1451" s="91" t="str">
        <f t="shared" si="146"/>
        <v/>
      </c>
      <c r="F1451" s="91" t="str">
        <f t="shared" si="147"/>
        <v/>
      </c>
      <c r="H1451" s="91" t="str">
        <f t="shared" si="148"/>
        <v/>
      </c>
    </row>
    <row r="1452" spans="2:8">
      <c r="B1452" s="91" t="str">
        <f t="shared" si="145"/>
        <v/>
      </c>
      <c r="D1452" s="91" t="str">
        <f t="shared" si="146"/>
        <v/>
      </c>
      <c r="F1452" s="91" t="str">
        <f t="shared" si="147"/>
        <v/>
      </c>
      <c r="H1452" s="91" t="str">
        <f t="shared" si="148"/>
        <v/>
      </c>
    </row>
    <row r="1453" spans="2:8">
      <c r="B1453" s="91" t="str">
        <f t="shared" si="145"/>
        <v/>
      </c>
      <c r="D1453" s="91" t="str">
        <f t="shared" si="146"/>
        <v/>
      </c>
      <c r="F1453" s="91" t="str">
        <f t="shared" si="147"/>
        <v/>
      </c>
      <c r="H1453" s="91" t="str">
        <f t="shared" si="148"/>
        <v/>
      </c>
    </row>
    <row r="1454" spans="2:8">
      <c r="B1454" s="91" t="str">
        <f t="shared" si="145"/>
        <v/>
      </c>
      <c r="D1454" s="91" t="str">
        <f t="shared" si="146"/>
        <v/>
      </c>
      <c r="F1454" s="91" t="str">
        <f t="shared" si="147"/>
        <v/>
      </c>
      <c r="H1454" s="91" t="str">
        <f t="shared" si="148"/>
        <v/>
      </c>
    </row>
    <row r="1455" spans="2:8">
      <c r="B1455" s="91" t="str">
        <f t="shared" si="145"/>
        <v/>
      </c>
      <c r="D1455" s="91" t="str">
        <f t="shared" si="146"/>
        <v/>
      </c>
      <c r="F1455" s="91" t="str">
        <f t="shared" si="147"/>
        <v/>
      </c>
      <c r="H1455" s="91" t="str">
        <f t="shared" si="148"/>
        <v/>
      </c>
    </row>
    <row r="1456" spans="2:8">
      <c r="B1456" s="91" t="str">
        <f t="shared" si="145"/>
        <v/>
      </c>
      <c r="D1456" s="91" t="str">
        <f t="shared" si="146"/>
        <v/>
      </c>
      <c r="F1456" s="91" t="str">
        <f t="shared" si="147"/>
        <v/>
      </c>
      <c r="H1456" s="91" t="str">
        <f t="shared" si="148"/>
        <v/>
      </c>
    </row>
    <row r="1457" spans="2:8">
      <c r="B1457" s="91" t="str">
        <f t="shared" si="145"/>
        <v/>
      </c>
      <c r="D1457" s="91" t="str">
        <f t="shared" si="146"/>
        <v/>
      </c>
      <c r="F1457" s="91" t="str">
        <f t="shared" si="147"/>
        <v/>
      </c>
      <c r="H1457" s="91" t="str">
        <f t="shared" si="148"/>
        <v/>
      </c>
    </row>
    <row r="1458" spans="2:8">
      <c r="B1458" s="91" t="str">
        <f t="shared" si="145"/>
        <v/>
      </c>
      <c r="D1458" s="91" t="str">
        <f t="shared" si="146"/>
        <v/>
      </c>
      <c r="F1458" s="91" t="str">
        <f t="shared" si="147"/>
        <v/>
      </c>
      <c r="H1458" s="91" t="str">
        <f t="shared" si="148"/>
        <v/>
      </c>
    </row>
    <row r="1459" spans="2:8">
      <c r="B1459" s="91" t="str">
        <f t="shared" si="145"/>
        <v/>
      </c>
      <c r="D1459" s="91" t="str">
        <f t="shared" si="146"/>
        <v/>
      </c>
      <c r="F1459" s="91" t="str">
        <f t="shared" si="147"/>
        <v/>
      </c>
      <c r="H1459" s="91" t="str">
        <f t="shared" si="148"/>
        <v/>
      </c>
    </row>
    <row r="1460" spans="2:8">
      <c r="B1460" s="91" t="str">
        <f t="shared" si="145"/>
        <v/>
      </c>
      <c r="D1460" s="91" t="str">
        <f t="shared" si="146"/>
        <v/>
      </c>
      <c r="F1460" s="91" t="str">
        <f t="shared" si="147"/>
        <v/>
      </c>
      <c r="H1460" s="91" t="str">
        <f t="shared" si="148"/>
        <v/>
      </c>
    </row>
    <row r="1461" spans="2:8">
      <c r="B1461" s="91" t="str">
        <f t="shared" si="145"/>
        <v/>
      </c>
      <c r="D1461" s="91" t="str">
        <f t="shared" si="146"/>
        <v/>
      </c>
      <c r="F1461" s="91" t="str">
        <f t="shared" si="147"/>
        <v/>
      </c>
      <c r="H1461" s="91" t="str">
        <f t="shared" si="148"/>
        <v/>
      </c>
    </row>
    <row r="1462" spans="2:8">
      <c r="B1462" s="91" t="str">
        <f t="shared" si="145"/>
        <v/>
      </c>
      <c r="D1462" s="91" t="str">
        <f t="shared" si="146"/>
        <v/>
      </c>
      <c r="F1462" s="91" t="str">
        <f t="shared" si="147"/>
        <v/>
      </c>
      <c r="H1462" s="91" t="str">
        <f t="shared" si="148"/>
        <v/>
      </c>
    </row>
    <row r="1463" spans="2:8">
      <c r="B1463" s="91" t="str">
        <f t="shared" si="145"/>
        <v/>
      </c>
      <c r="D1463" s="91" t="str">
        <f t="shared" si="146"/>
        <v/>
      </c>
      <c r="F1463" s="91" t="str">
        <f t="shared" si="147"/>
        <v/>
      </c>
      <c r="H1463" s="91" t="str">
        <f t="shared" si="148"/>
        <v/>
      </c>
    </row>
    <row r="1464" spans="2:8">
      <c r="B1464" s="91" t="str">
        <f t="shared" si="145"/>
        <v/>
      </c>
      <c r="D1464" s="91" t="str">
        <f t="shared" si="146"/>
        <v/>
      </c>
      <c r="F1464" s="91" t="str">
        <f t="shared" si="147"/>
        <v/>
      </c>
      <c r="H1464" s="91" t="str">
        <f t="shared" si="148"/>
        <v/>
      </c>
    </row>
    <row r="1465" spans="2:8">
      <c r="B1465" s="91" t="str">
        <f t="shared" si="145"/>
        <v/>
      </c>
      <c r="D1465" s="91" t="str">
        <f t="shared" si="146"/>
        <v/>
      </c>
      <c r="F1465" s="91" t="str">
        <f t="shared" si="147"/>
        <v/>
      </c>
      <c r="H1465" s="91" t="str">
        <f t="shared" si="148"/>
        <v/>
      </c>
    </row>
    <row r="1466" spans="2:8">
      <c r="B1466" s="91" t="str">
        <f t="shared" si="145"/>
        <v/>
      </c>
      <c r="D1466" s="91" t="str">
        <f t="shared" si="146"/>
        <v/>
      </c>
      <c r="F1466" s="91" t="str">
        <f t="shared" si="147"/>
        <v/>
      </c>
      <c r="H1466" s="91" t="str">
        <f t="shared" si="148"/>
        <v/>
      </c>
    </row>
    <row r="1467" spans="2:8">
      <c r="B1467" s="91" t="str">
        <f t="shared" si="145"/>
        <v/>
      </c>
      <c r="D1467" s="91" t="str">
        <f t="shared" si="146"/>
        <v/>
      </c>
      <c r="F1467" s="91" t="str">
        <f t="shared" si="147"/>
        <v/>
      </c>
      <c r="H1467" s="91" t="str">
        <f t="shared" si="148"/>
        <v/>
      </c>
    </row>
    <row r="1468" spans="2:8">
      <c r="B1468" s="91" t="str">
        <f t="shared" si="145"/>
        <v/>
      </c>
      <c r="D1468" s="91" t="str">
        <f t="shared" si="146"/>
        <v/>
      </c>
      <c r="F1468" s="91" t="str">
        <f t="shared" si="147"/>
        <v/>
      </c>
      <c r="H1468" s="91" t="str">
        <f t="shared" si="148"/>
        <v/>
      </c>
    </row>
    <row r="1469" spans="2:8">
      <c r="B1469" s="91" t="str">
        <f t="shared" ref="B1469:B1532" si="149">IFERROR(VLOOKUP(A1469,PROF_NAMES_CODE,2,FALSE),"")</f>
        <v/>
      </c>
      <c r="D1469" s="91" t="str">
        <f t="shared" ref="D1469:D1532" si="150">IFERROR(VLOOKUP(C1469,PARAM_CLASSES,2,FALSE),"")</f>
        <v/>
      </c>
      <c r="F1469" s="91" t="str">
        <f t="shared" ref="F1469:F1532" si="151">IFERROR(VLOOKUP(E1469,PARAM_MATIERE,2,FALSE),"")</f>
        <v/>
      </c>
      <c r="H1469" s="91" t="str">
        <f t="shared" ref="H1469:H1532" si="152">IFERROR(VLOOKUP(G1469,PARAM_LANGUE,2,FALSE),"")</f>
        <v/>
      </c>
    </row>
    <row r="1470" spans="2:8">
      <c r="B1470" s="91" t="str">
        <f t="shared" si="149"/>
        <v/>
      </c>
      <c r="D1470" s="91" t="str">
        <f t="shared" si="150"/>
        <v/>
      </c>
      <c r="F1470" s="91" t="str">
        <f t="shared" si="151"/>
        <v/>
      </c>
      <c r="H1470" s="91" t="str">
        <f t="shared" si="152"/>
        <v/>
      </c>
    </row>
    <row r="1471" spans="2:8">
      <c r="B1471" s="91" t="str">
        <f t="shared" si="149"/>
        <v/>
      </c>
      <c r="D1471" s="91" t="str">
        <f t="shared" si="150"/>
        <v/>
      </c>
      <c r="F1471" s="91" t="str">
        <f t="shared" si="151"/>
        <v/>
      </c>
      <c r="H1471" s="91" t="str">
        <f t="shared" si="152"/>
        <v/>
      </c>
    </row>
    <row r="1472" spans="2:8">
      <c r="B1472" s="91" t="str">
        <f t="shared" si="149"/>
        <v/>
      </c>
      <c r="D1472" s="91" t="str">
        <f t="shared" si="150"/>
        <v/>
      </c>
      <c r="F1472" s="91" t="str">
        <f t="shared" si="151"/>
        <v/>
      </c>
      <c r="H1472" s="91" t="str">
        <f t="shared" si="152"/>
        <v/>
      </c>
    </row>
    <row r="1473" spans="2:8">
      <c r="B1473" s="91" t="str">
        <f t="shared" si="149"/>
        <v/>
      </c>
      <c r="D1473" s="91" t="str">
        <f t="shared" si="150"/>
        <v/>
      </c>
      <c r="F1473" s="91" t="str">
        <f t="shared" si="151"/>
        <v/>
      </c>
      <c r="H1473" s="91" t="str">
        <f t="shared" si="152"/>
        <v/>
      </c>
    </row>
    <row r="1474" spans="2:8">
      <c r="B1474" s="91" t="str">
        <f t="shared" si="149"/>
        <v/>
      </c>
      <c r="D1474" s="91" t="str">
        <f t="shared" si="150"/>
        <v/>
      </c>
      <c r="F1474" s="91" t="str">
        <f t="shared" si="151"/>
        <v/>
      </c>
      <c r="H1474" s="91" t="str">
        <f t="shared" si="152"/>
        <v/>
      </c>
    </row>
    <row r="1475" spans="2:8">
      <c r="B1475" s="91" t="str">
        <f t="shared" si="149"/>
        <v/>
      </c>
      <c r="D1475" s="91" t="str">
        <f t="shared" si="150"/>
        <v/>
      </c>
      <c r="F1475" s="91" t="str">
        <f t="shared" si="151"/>
        <v/>
      </c>
      <c r="H1475" s="91" t="str">
        <f t="shared" si="152"/>
        <v/>
      </c>
    </row>
    <row r="1476" spans="2:8">
      <c r="B1476" s="91" t="str">
        <f t="shared" si="149"/>
        <v/>
      </c>
      <c r="D1476" s="91" t="str">
        <f t="shared" si="150"/>
        <v/>
      </c>
      <c r="F1476" s="91" t="str">
        <f t="shared" si="151"/>
        <v/>
      </c>
      <c r="H1476" s="91" t="str">
        <f t="shared" si="152"/>
        <v/>
      </c>
    </row>
    <row r="1477" spans="2:8">
      <c r="B1477" s="91" t="str">
        <f t="shared" si="149"/>
        <v/>
      </c>
      <c r="D1477" s="91" t="str">
        <f t="shared" si="150"/>
        <v/>
      </c>
      <c r="F1477" s="91" t="str">
        <f t="shared" si="151"/>
        <v/>
      </c>
      <c r="H1477" s="91" t="str">
        <f t="shared" si="152"/>
        <v/>
      </c>
    </row>
    <row r="1478" spans="2:8">
      <c r="B1478" s="91" t="str">
        <f t="shared" si="149"/>
        <v/>
      </c>
      <c r="D1478" s="91" t="str">
        <f t="shared" si="150"/>
        <v/>
      </c>
      <c r="F1478" s="91" t="str">
        <f t="shared" si="151"/>
        <v/>
      </c>
      <c r="H1478" s="91" t="str">
        <f t="shared" si="152"/>
        <v/>
      </c>
    </row>
    <row r="1479" spans="2:8">
      <c r="B1479" s="91" t="str">
        <f t="shared" si="149"/>
        <v/>
      </c>
      <c r="D1479" s="91" t="str">
        <f t="shared" si="150"/>
        <v/>
      </c>
      <c r="F1479" s="91" t="str">
        <f t="shared" si="151"/>
        <v/>
      </c>
      <c r="H1479" s="91" t="str">
        <f t="shared" si="152"/>
        <v/>
      </c>
    </row>
    <row r="1480" spans="2:8">
      <c r="B1480" s="91" t="str">
        <f t="shared" si="149"/>
        <v/>
      </c>
      <c r="D1480" s="91" t="str">
        <f t="shared" si="150"/>
        <v/>
      </c>
      <c r="F1480" s="91" t="str">
        <f t="shared" si="151"/>
        <v/>
      </c>
      <c r="H1480" s="91" t="str">
        <f t="shared" si="152"/>
        <v/>
      </c>
    </row>
    <row r="1481" spans="2:8">
      <c r="B1481" s="91" t="str">
        <f t="shared" si="149"/>
        <v/>
      </c>
      <c r="D1481" s="91" t="str">
        <f t="shared" si="150"/>
        <v/>
      </c>
      <c r="F1481" s="91" t="str">
        <f t="shared" si="151"/>
        <v/>
      </c>
      <c r="H1481" s="91" t="str">
        <f t="shared" si="152"/>
        <v/>
      </c>
    </row>
    <row r="1482" spans="2:8">
      <c r="B1482" s="91" t="str">
        <f t="shared" si="149"/>
        <v/>
      </c>
      <c r="D1482" s="91" t="str">
        <f t="shared" si="150"/>
        <v/>
      </c>
      <c r="F1482" s="91" t="str">
        <f t="shared" si="151"/>
        <v/>
      </c>
      <c r="H1482" s="91" t="str">
        <f t="shared" si="152"/>
        <v/>
      </c>
    </row>
    <row r="1483" spans="2:8">
      <c r="B1483" s="91" t="str">
        <f t="shared" si="149"/>
        <v/>
      </c>
      <c r="D1483" s="91" t="str">
        <f t="shared" si="150"/>
        <v/>
      </c>
      <c r="F1483" s="91" t="str">
        <f t="shared" si="151"/>
        <v/>
      </c>
      <c r="H1483" s="91" t="str">
        <f t="shared" si="152"/>
        <v/>
      </c>
    </row>
    <row r="1484" spans="2:8">
      <c r="B1484" s="91" t="str">
        <f t="shared" si="149"/>
        <v/>
      </c>
      <c r="D1484" s="91" t="str">
        <f t="shared" si="150"/>
        <v/>
      </c>
      <c r="F1484" s="91" t="str">
        <f t="shared" si="151"/>
        <v/>
      </c>
      <c r="H1484" s="91" t="str">
        <f t="shared" si="152"/>
        <v/>
      </c>
    </row>
    <row r="1485" spans="2:8">
      <c r="B1485" s="91" t="str">
        <f t="shared" si="149"/>
        <v/>
      </c>
      <c r="D1485" s="91" t="str">
        <f t="shared" si="150"/>
        <v/>
      </c>
      <c r="F1485" s="91" t="str">
        <f t="shared" si="151"/>
        <v/>
      </c>
      <c r="H1485" s="91" t="str">
        <f t="shared" si="152"/>
        <v/>
      </c>
    </row>
    <row r="1486" spans="2:8">
      <c r="B1486" s="91" t="str">
        <f t="shared" si="149"/>
        <v/>
      </c>
      <c r="D1486" s="91" t="str">
        <f t="shared" si="150"/>
        <v/>
      </c>
      <c r="F1486" s="91" t="str">
        <f t="shared" si="151"/>
        <v/>
      </c>
      <c r="H1486" s="91" t="str">
        <f t="shared" si="152"/>
        <v/>
      </c>
    </row>
    <row r="1487" spans="2:8">
      <c r="B1487" s="91" t="str">
        <f t="shared" si="149"/>
        <v/>
      </c>
      <c r="D1487" s="91" t="str">
        <f t="shared" si="150"/>
        <v/>
      </c>
      <c r="F1487" s="91" t="str">
        <f t="shared" si="151"/>
        <v/>
      </c>
      <c r="H1487" s="91" t="str">
        <f t="shared" si="152"/>
        <v/>
      </c>
    </row>
    <row r="1488" spans="2:8">
      <c r="B1488" s="91" t="str">
        <f t="shared" si="149"/>
        <v/>
      </c>
      <c r="D1488" s="91" t="str">
        <f t="shared" si="150"/>
        <v/>
      </c>
      <c r="F1488" s="91" t="str">
        <f t="shared" si="151"/>
        <v/>
      </c>
      <c r="H1488" s="91" t="str">
        <f t="shared" si="152"/>
        <v/>
      </c>
    </row>
    <row r="1489" spans="2:8">
      <c r="B1489" s="91" t="str">
        <f t="shared" si="149"/>
        <v/>
      </c>
      <c r="D1489" s="91" t="str">
        <f t="shared" si="150"/>
        <v/>
      </c>
      <c r="F1489" s="91" t="str">
        <f t="shared" si="151"/>
        <v/>
      </c>
      <c r="H1489" s="91" t="str">
        <f t="shared" si="152"/>
        <v/>
      </c>
    </row>
    <row r="1490" spans="2:8">
      <c r="B1490" s="91" t="str">
        <f t="shared" si="149"/>
        <v/>
      </c>
      <c r="D1490" s="91" t="str">
        <f t="shared" si="150"/>
        <v/>
      </c>
      <c r="F1490" s="91" t="str">
        <f t="shared" si="151"/>
        <v/>
      </c>
      <c r="H1490" s="91" t="str">
        <f t="shared" si="152"/>
        <v/>
      </c>
    </row>
    <row r="1491" spans="2:8">
      <c r="B1491" s="91" t="str">
        <f t="shared" si="149"/>
        <v/>
      </c>
      <c r="D1491" s="91" t="str">
        <f t="shared" si="150"/>
        <v/>
      </c>
      <c r="F1491" s="91" t="str">
        <f t="shared" si="151"/>
        <v/>
      </c>
      <c r="H1491" s="91" t="str">
        <f t="shared" si="152"/>
        <v/>
      </c>
    </row>
    <row r="1492" spans="2:8">
      <c r="B1492" s="91" t="str">
        <f t="shared" si="149"/>
        <v/>
      </c>
      <c r="D1492" s="91" t="str">
        <f t="shared" si="150"/>
        <v/>
      </c>
      <c r="F1492" s="91" t="str">
        <f t="shared" si="151"/>
        <v/>
      </c>
      <c r="H1492" s="91" t="str">
        <f t="shared" si="152"/>
        <v/>
      </c>
    </row>
    <row r="1493" spans="2:8">
      <c r="B1493" s="91" t="str">
        <f t="shared" si="149"/>
        <v/>
      </c>
      <c r="D1493" s="91" t="str">
        <f t="shared" si="150"/>
        <v/>
      </c>
      <c r="F1493" s="91" t="str">
        <f t="shared" si="151"/>
        <v/>
      </c>
      <c r="H1493" s="91" t="str">
        <f t="shared" si="152"/>
        <v/>
      </c>
    </row>
    <row r="1494" spans="2:8">
      <c r="B1494" s="91" t="str">
        <f t="shared" si="149"/>
        <v/>
      </c>
      <c r="D1494" s="91" t="str">
        <f t="shared" si="150"/>
        <v/>
      </c>
      <c r="F1494" s="91" t="str">
        <f t="shared" si="151"/>
        <v/>
      </c>
      <c r="H1494" s="91" t="str">
        <f t="shared" si="152"/>
        <v/>
      </c>
    </row>
    <row r="1495" spans="2:8">
      <c r="B1495" s="91" t="str">
        <f t="shared" si="149"/>
        <v/>
      </c>
      <c r="D1495" s="91" t="str">
        <f t="shared" si="150"/>
        <v/>
      </c>
      <c r="F1495" s="91" t="str">
        <f t="shared" si="151"/>
        <v/>
      </c>
      <c r="H1495" s="91" t="str">
        <f t="shared" si="152"/>
        <v/>
      </c>
    </row>
    <row r="1496" spans="2:8">
      <c r="B1496" s="91" t="str">
        <f t="shared" si="149"/>
        <v/>
      </c>
      <c r="D1496" s="91" t="str">
        <f t="shared" si="150"/>
        <v/>
      </c>
      <c r="F1496" s="91" t="str">
        <f t="shared" si="151"/>
        <v/>
      </c>
      <c r="H1496" s="91" t="str">
        <f t="shared" si="152"/>
        <v/>
      </c>
    </row>
    <row r="1497" spans="2:8">
      <c r="B1497" s="91" t="str">
        <f t="shared" si="149"/>
        <v/>
      </c>
      <c r="D1497" s="91" t="str">
        <f t="shared" si="150"/>
        <v/>
      </c>
      <c r="F1497" s="91" t="str">
        <f t="shared" si="151"/>
        <v/>
      </c>
      <c r="H1497" s="91" t="str">
        <f t="shared" si="152"/>
        <v/>
      </c>
    </row>
    <row r="1498" spans="2:8">
      <c r="B1498" s="91" t="str">
        <f t="shared" si="149"/>
        <v/>
      </c>
      <c r="D1498" s="91" t="str">
        <f t="shared" si="150"/>
        <v/>
      </c>
      <c r="F1498" s="91" t="str">
        <f t="shared" si="151"/>
        <v/>
      </c>
      <c r="H1498" s="91" t="str">
        <f t="shared" si="152"/>
        <v/>
      </c>
    </row>
    <row r="1499" spans="2:8">
      <c r="B1499" s="91" t="str">
        <f t="shared" si="149"/>
        <v/>
      </c>
      <c r="D1499" s="91" t="str">
        <f t="shared" si="150"/>
        <v/>
      </c>
      <c r="F1499" s="91" t="str">
        <f t="shared" si="151"/>
        <v/>
      </c>
      <c r="H1499" s="91" t="str">
        <f t="shared" si="152"/>
        <v/>
      </c>
    </row>
    <row r="1500" spans="2:8">
      <c r="B1500" s="91" t="str">
        <f t="shared" si="149"/>
        <v/>
      </c>
      <c r="D1500" s="91" t="str">
        <f t="shared" si="150"/>
        <v/>
      </c>
      <c r="F1500" s="91" t="str">
        <f t="shared" si="151"/>
        <v/>
      </c>
      <c r="H1500" s="91" t="str">
        <f t="shared" si="152"/>
        <v/>
      </c>
    </row>
    <row r="1501" spans="2:8">
      <c r="B1501" s="91" t="str">
        <f t="shared" si="149"/>
        <v/>
      </c>
      <c r="D1501" s="91" t="str">
        <f t="shared" si="150"/>
        <v/>
      </c>
      <c r="F1501" s="91" t="str">
        <f t="shared" si="151"/>
        <v/>
      </c>
      <c r="H1501" s="91" t="str">
        <f t="shared" si="152"/>
        <v/>
      </c>
    </row>
    <row r="1502" spans="2:8">
      <c r="B1502" s="91" t="str">
        <f t="shared" si="149"/>
        <v/>
      </c>
      <c r="D1502" s="91" t="str">
        <f t="shared" si="150"/>
        <v/>
      </c>
      <c r="F1502" s="91" t="str">
        <f t="shared" si="151"/>
        <v/>
      </c>
      <c r="H1502" s="91" t="str">
        <f t="shared" si="152"/>
        <v/>
      </c>
    </row>
    <row r="1503" spans="2:8">
      <c r="B1503" s="91" t="str">
        <f t="shared" si="149"/>
        <v/>
      </c>
      <c r="D1503" s="91" t="str">
        <f t="shared" si="150"/>
        <v/>
      </c>
      <c r="F1503" s="91" t="str">
        <f t="shared" si="151"/>
        <v/>
      </c>
      <c r="H1503" s="91" t="str">
        <f t="shared" si="152"/>
        <v/>
      </c>
    </row>
    <row r="1504" spans="2:8">
      <c r="B1504" s="91" t="str">
        <f t="shared" si="149"/>
        <v/>
      </c>
      <c r="D1504" s="91" t="str">
        <f t="shared" si="150"/>
        <v/>
      </c>
      <c r="F1504" s="91" t="str">
        <f t="shared" si="151"/>
        <v/>
      </c>
      <c r="H1504" s="91" t="str">
        <f t="shared" si="152"/>
        <v/>
      </c>
    </row>
    <row r="1505" spans="2:8">
      <c r="B1505" s="91" t="str">
        <f t="shared" si="149"/>
        <v/>
      </c>
      <c r="D1505" s="91" t="str">
        <f t="shared" si="150"/>
        <v/>
      </c>
      <c r="F1505" s="91" t="str">
        <f t="shared" si="151"/>
        <v/>
      </c>
      <c r="H1505" s="91" t="str">
        <f t="shared" si="152"/>
        <v/>
      </c>
    </row>
    <row r="1506" spans="2:8">
      <c r="B1506" s="91" t="str">
        <f t="shared" si="149"/>
        <v/>
      </c>
      <c r="D1506" s="91" t="str">
        <f t="shared" si="150"/>
        <v/>
      </c>
      <c r="F1506" s="91" t="str">
        <f t="shared" si="151"/>
        <v/>
      </c>
      <c r="H1506" s="91" t="str">
        <f t="shared" si="152"/>
        <v/>
      </c>
    </row>
    <row r="1507" spans="2:8">
      <c r="B1507" s="91" t="str">
        <f t="shared" si="149"/>
        <v/>
      </c>
      <c r="D1507" s="91" t="str">
        <f t="shared" si="150"/>
        <v/>
      </c>
      <c r="F1507" s="91" t="str">
        <f t="shared" si="151"/>
        <v/>
      </c>
      <c r="H1507" s="91" t="str">
        <f t="shared" si="152"/>
        <v/>
      </c>
    </row>
    <row r="1508" spans="2:8">
      <c r="B1508" s="91" t="str">
        <f t="shared" si="149"/>
        <v/>
      </c>
      <c r="D1508" s="91" t="str">
        <f t="shared" si="150"/>
        <v/>
      </c>
      <c r="F1508" s="91" t="str">
        <f t="shared" si="151"/>
        <v/>
      </c>
      <c r="H1508" s="91" t="str">
        <f t="shared" si="152"/>
        <v/>
      </c>
    </row>
    <row r="1509" spans="2:8">
      <c r="B1509" s="91" t="str">
        <f t="shared" si="149"/>
        <v/>
      </c>
      <c r="D1509" s="91" t="str">
        <f t="shared" si="150"/>
        <v/>
      </c>
      <c r="F1509" s="91" t="str">
        <f t="shared" si="151"/>
        <v/>
      </c>
      <c r="H1509" s="91" t="str">
        <f t="shared" si="152"/>
        <v/>
      </c>
    </row>
    <row r="1510" spans="2:8">
      <c r="B1510" s="91" t="str">
        <f t="shared" si="149"/>
        <v/>
      </c>
      <c r="D1510" s="91" t="str">
        <f t="shared" si="150"/>
        <v/>
      </c>
      <c r="F1510" s="91" t="str">
        <f t="shared" si="151"/>
        <v/>
      </c>
      <c r="H1510" s="91" t="str">
        <f t="shared" si="152"/>
        <v/>
      </c>
    </row>
    <row r="1511" spans="2:8">
      <c r="B1511" s="91" t="str">
        <f t="shared" si="149"/>
        <v/>
      </c>
      <c r="D1511" s="91" t="str">
        <f t="shared" si="150"/>
        <v/>
      </c>
      <c r="F1511" s="91" t="str">
        <f t="shared" si="151"/>
        <v/>
      </c>
      <c r="H1511" s="91" t="str">
        <f t="shared" si="152"/>
        <v/>
      </c>
    </row>
    <row r="1512" spans="2:8">
      <c r="B1512" s="91" t="str">
        <f t="shared" si="149"/>
        <v/>
      </c>
      <c r="D1512" s="91" t="str">
        <f t="shared" si="150"/>
        <v/>
      </c>
      <c r="F1512" s="91" t="str">
        <f t="shared" si="151"/>
        <v/>
      </c>
      <c r="H1512" s="91" t="str">
        <f t="shared" si="152"/>
        <v/>
      </c>
    </row>
    <row r="1513" spans="2:8">
      <c r="B1513" s="91" t="str">
        <f t="shared" si="149"/>
        <v/>
      </c>
      <c r="D1513" s="91" t="str">
        <f t="shared" si="150"/>
        <v/>
      </c>
      <c r="F1513" s="91" t="str">
        <f t="shared" si="151"/>
        <v/>
      </c>
      <c r="H1513" s="91" t="str">
        <f t="shared" si="152"/>
        <v/>
      </c>
    </row>
    <row r="1514" spans="2:8">
      <c r="B1514" s="91" t="str">
        <f t="shared" si="149"/>
        <v/>
      </c>
      <c r="D1514" s="91" t="str">
        <f t="shared" si="150"/>
        <v/>
      </c>
      <c r="F1514" s="91" t="str">
        <f t="shared" si="151"/>
        <v/>
      </c>
      <c r="H1514" s="91" t="str">
        <f t="shared" si="152"/>
        <v/>
      </c>
    </row>
    <row r="1515" spans="2:8">
      <c r="B1515" s="91" t="str">
        <f t="shared" si="149"/>
        <v/>
      </c>
      <c r="D1515" s="91" t="str">
        <f t="shared" si="150"/>
        <v/>
      </c>
      <c r="F1515" s="91" t="str">
        <f t="shared" si="151"/>
        <v/>
      </c>
      <c r="H1515" s="91" t="str">
        <f t="shared" si="152"/>
        <v/>
      </c>
    </row>
    <row r="1516" spans="2:8">
      <c r="B1516" s="91" t="str">
        <f t="shared" si="149"/>
        <v/>
      </c>
      <c r="D1516" s="91" t="str">
        <f t="shared" si="150"/>
        <v/>
      </c>
      <c r="F1516" s="91" t="str">
        <f t="shared" si="151"/>
        <v/>
      </c>
      <c r="H1516" s="91" t="str">
        <f t="shared" si="152"/>
        <v/>
      </c>
    </row>
    <row r="1517" spans="2:8">
      <c r="B1517" s="91" t="str">
        <f t="shared" si="149"/>
        <v/>
      </c>
      <c r="D1517" s="91" t="str">
        <f t="shared" si="150"/>
        <v/>
      </c>
      <c r="F1517" s="91" t="str">
        <f t="shared" si="151"/>
        <v/>
      </c>
      <c r="H1517" s="91" t="str">
        <f t="shared" si="152"/>
        <v/>
      </c>
    </row>
    <row r="1518" spans="2:8">
      <c r="B1518" s="91" t="str">
        <f t="shared" si="149"/>
        <v/>
      </c>
      <c r="D1518" s="91" t="str">
        <f t="shared" si="150"/>
        <v/>
      </c>
      <c r="F1518" s="91" t="str">
        <f t="shared" si="151"/>
        <v/>
      </c>
      <c r="H1518" s="91" t="str">
        <f t="shared" si="152"/>
        <v/>
      </c>
    </row>
    <row r="1519" spans="2:8">
      <c r="B1519" s="91" t="str">
        <f t="shared" si="149"/>
        <v/>
      </c>
      <c r="D1519" s="91" t="str">
        <f t="shared" si="150"/>
        <v/>
      </c>
      <c r="F1519" s="91" t="str">
        <f t="shared" si="151"/>
        <v/>
      </c>
      <c r="H1519" s="91" t="str">
        <f t="shared" si="152"/>
        <v/>
      </c>
    </row>
    <row r="1520" spans="2:8">
      <c r="B1520" s="91" t="str">
        <f t="shared" si="149"/>
        <v/>
      </c>
      <c r="D1520" s="91" t="str">
        <f t="shared" si="150"/>
        <v/>
      </c>
      <c r="F1520" s="91" t="str">
        <f t="shared" si="151"/>
        <v/>
      </c>
      <c r="H1520" s="91" t="str">
        <f t="shared" si="152"/>
        <v/>
      </c>
    </row>
    <row r="1521" spans="2:8">
      <c r="B1521" s="91" t="str">
        <f t="shared" si="149"/>
        <v/>
      </c>
      <c r="D1521" s="91" t="str">
        <f t="shared" si="150"/>
        <v/>
      </c>
      <c r="F1521" s="91" t="str">
        <f t="shared" si="151"/>
        <v/>
      </c>
      <c r="H1521" s="91" t="str">
        <f t="shared" si="152"/>
        <v/>
      </c>
    </row>
    <row r="1522" spans="2:8">
      <c r="B1522" s="91" t="str">
        <f t="shared" si="149"/>
        <v/>
      </c>
      <c r="D1522" s="91" t="str">
        <f t="shared" si="150"/>
        <v/>
      </c>
      <c r="F1522" s="91" t="str">
        <f t="shared" si="151"/>
        <v/>
      </c>
      <c r="H1522" s="91" t="str">
        <f t="shared" si="152"/>
        <v/>
      </c>
    </row>
    <row r="1523" spans="2:8">
      <c r="B1523" s="91" t="str">
        <f t="shared" si="149"/>
        <v/>
      </c>
      <c r="D1523" s="91" t="str">
        <f t="shared" si="150"/>
        <v/>
      </c>
      <c r="F1523" s="91" t="str">
        <f t="shared" si="151"/>
        <v/>
      </c>
      <c r="H1523" s="91" t="str">
        <f t="shared" si="152"/>
        <v/>
      </c>
    </row>
    <row r="1524" spans="2:8">
      <c r="B1524" s="91" t="str">
        <f t="shared" si="149"/>
        <v/>
      </c>
      <c r="D1524" s="91" t="str">
        <f t="shared" si="150"/>
        <v/>
      </c>
      <c r="F1524" s="91" t="str">
        <f t="shared" si="151"/>
        <v/>
      </c>
      <c r="H1524" s="91" t="str">
        <f t="shared" si="152"/>
        <v/>
      </c>
    </row>
    <row r="1525" spans="2:8">
      <c r="B1525" s="91" t="str">
        <f t="shared" si="149"/>
        <v/>
      </c>
      <c r="D1525" s="91" t="str">
        <f t="shared" si="150"/>
        <v/>
      </c>
      <c r="F1525" s="91" t="str">
        <f t="shared" si="151"/>
        <v/>
      </c>
      <c r="H1525" s="91" t="str">
        <f t="shared" si="152"/>
        <v/>
      </c>
    </row>
    <row r="1526" spans="2:8">
      <c r="B1526" s="91" t="str">
        <f t="shared" si="149"/>
        <v/>
      </c>
      <c r="D1526" s="91" t="str">
        <f t="shared" si="150"/>
        <v/>
      </c>
      <c r="F1526" s="91" t="str">
        <f t="shared" si="151"/>
        <v/>
      </c>
      <c r="H1526" s="91" t="str">
        <f t="shared" si="152"/>
        <v/>
      </c>
    </row>
    <row r="1527" spans="2:8">
      <c r="B1527" s="91" t="str">
        <f t="shared" si="149"/>
        <v/>
      </c>
      <c r="D1527" s="91" t="str">
        <f t="shared" si="150"/>
        <v/>
      </c>
      <c r="F1527" s="91" t="str">
        <f t="shared" si="151"/>
        <v/>
      </c>
      <c r="H1527" s="91" t="str">
        <f t="shared" si="152"/>
        <v/>
      </c>
    </row>
    <row r="1528" spans="2:8">
      <c r="B1528" s="91" t="str">
        <f t="shared" si="149"/>
        <v/>
      </c>
      <c r="D1528" s="91" t="str">
        <f t="shared" si="150"/>
        <v/>
      </c>
      <c r="F1528" s="91" t="str">
        <f t="shared" si="151"/>
        <v/>
      </c>
      <c r="H1528" s="91" t="str">
        <f t="shared" si="152"/>
        <v/>
      </c>
    </row>
    <row r="1529" spans="2:8">
      <c r="B1529" s="91" t="str">
        <f t="shared" si="149"/>
        <v/>
      </c>
      <c r="D1529" s="91" t="str">
        <f t="shared" si="150"/>
        <v/>
      </c>
      <c r="F1529" s="91" t="str">
        <f t="shared" si="151"/>
        <v/>
      </c>
      <c r="H1529" s="91" t="str">
        <f t="shared" si="152"/>
        <v/>
      </c>
    </row>
    <row r="1530" spans="2:8">
      <c r="B1530" s="91" t="str">
        <f t="shared" si="149"/>
        <v/>
      </c>
      <c r="D1530" s="91" t="str">
        <f t="shared" si="150"/>
        <v/>
      </c>
      <c r="F1530" s="91" t="str">
        <f t="shared" si="151"/>
        <v/>
      </c>
      <c r="H1530" s="91" t="str">
        <f t="shared" si="152"/>
        <v/>
      </c>
    </row>
    <row r="1531" spans="2:8">
      <c r="B1531" s="91" t="str">
        <f t="shared" si="149"/>
        <v/>
      </c>
      <c r="D1531" s="91" t="str">
        <f t="shared" si="150"/>
        <v/>
      </c>
      <c r="F1531" s="91" t="str">
        <f t="shared" si="151"/>
        <v/>
      </c>
      <c r="H1531" s="91" t="str">
        <f t="shared" si="152"/>
        <v/>
      </c>
    </row>
    <row r="1532" spans="2:8">
      <c r="B1532" s="91" t="str">
        <f t="shared" si="149"/>
        <v/>
      </c>
      <c r="D1532" s="91" t="str">
        <f t="shared" si="150"/>
        <v/>
      </c>
      <c r="F1532" s="91" t="str">
        <f t="shared" si="151"/>
        <v/>
      </c>
      <c r="H1532" s="91" t="str">
        <f t="shared" si="152"/>
        <v/>
      </c>
    </row>
    <row r="1533" spans="2:8">
      <c r="B1533" s="91" t="str">
        <f t="shared" ref="B1533:B1596" si="153">IFERROR(VLOOKUP(A1533,PROF_NAMES_CODE,2,FALSE),"")</f>
        <v/>
      </c>
      <c r="D1533" s="91" t="str">
        <f t="shared" ref="D1533:D1596" si="154">IFERROR(VLOOKUP(C1533,PARAM_CLASSES,2,FALSE),"")</f>
        <v/>
      </c>
      <c r="F1533" s="91" t="str">
        <f t="shared" ref="F1533:F1596" si="155">IFERROR(VLOOKUP(E1533,PARAM_MATIERE,2,FALSE),"")</f>
        <v/>
      </c>
      <c r="H1533" s="91" t="str">
        <f t="shared" ref="H1533:H1596" si="156">IFERROR(VLOOKUP(G1533,PARAM_LANGUE,2,FALSE),"")</f>
        <v/>
      </c>
    </row>
    <row r="1534" spans="2:8">
      <c r="B1534" s="91" t="str">
        <f t="shared" si="153"/>
        <v/>
      </c>
      <c r="D1534" s="91" t="str">
        <f t="shared" si="154"/>
        <v/>
      </c>
      <c r="F1534" s="91" t="str">
        <f t="shared" si="155"/>
        <v/>
      </c>
      <c r="H1534" s="91" t="str">
        <f t="shared" si="156"/>
        <v/>
      </c>
    </row>
    <row r="1535" spans="2:8">
      <c r="B1535" s="91" t="str">
        <f t="shared" si="153"/>
        <v/>
      </c>
      <c r="D1535" s="91" t="str">
        <f t="shared" si="154"/>
        <v/>
      </c>
      <c r="F1535" s="91" t="str">
        <f t="shared" si="155"/>
        <v/>
      </c>
      <c r="H1535" s="91" t="str">
        <f t="shared" si="156"/>
        <v/>
      </c>
    </row>
    <row r="1536" spans="2:8">
      <c r="B1536" s="91" t="str">
        <f t="shared" si="153"/>
        <v/>
      </c>
      <c r="D1536" s="91" t="str">
        <f t="shared" si="154"/>
        <v/>
      </c>
      <c r="F1536" s="91" t="str">
        <f t="shared" si="155"/>
        <v/>
      </c>
      <c r="H1536" s="91" t="str">
        <f t="shared" si="156"/>
        <v/>
      </c>
    </row>
    <row r="1537" spans="2:8">
      <c r="B1537" s="91" t="str">
        <f t="shared" si="153"/>
        <v/>
      </c>
      <c r="D1537" s="91" t="str">
        <f t="shared" si="154"/>
        <v/>
      </c>
      <c r="F1537" s="91" t="str">
        <f t="shared" si="155"/>
        <v/>
      </c>
      <c r="H1537" s="91" t="str">
        <f t="shared" si="156"/>
        <v/>
      </c>
    </row>
    <row r="1538" spans="2:8">
      <c r="B1538" s="91" t="str">
        <f t="shared" si="153"/>
        <v/>
      </c>
      <c r="D1538" s="91" t="str">
        <f t="shared" si="154"/>
        <v/>
      </c>
      <c r="F1538" s="91" t="str">
        <f t="shared" si="155"/>
        <v/>
      </c>
      <c r="H1538" s="91" t="str">
        <f t="shared" si="156"/>
        <v/>
      </c>
    </row>
    <row r="1539" spans="2:8">
      <c r="B1539" s="91" t="str">
        <f t="shared" si="153"/>
        <v/>
      </c>
      <c r="D1539" s="91" t="str">
        <f t="shared" si="154"/>
        <v/>
      </c>
      <c r="F1539" s="91" t="str">
        <f t="shared" si="155"/>
        <v/>
      </c>
      <c r="H1539" s="91" t="str">
        <f t="shared" si="156"/>
        <v/>
      </c>
    </row>
    <row r="1540" spans="2:8">
      <c r="B1540" s="91" t="str">
        <f t="shared" si="153"/>
        <v/>
      </c>
      <c r="D1540" s="91" t="str">
        <f t="shared" si="154"/>
        <v/>
      </c>
      <c r="F1540" s="91" t="str">
        <f t="shared" si="155"/>
        <v/>
      </c>
      <c r="H1540" s="91" t="str">
        <f t="shared" si="156"/>
        <v/>
      </c>
    </row>
    <row r="1541" spans="2:8">
      <c r="B1541" s="91" t="str">
        <f t="shared" si="153"/>
        <v/>
      </c>
      <c r="D1541" s="91" t="str">
        <f t="shared" si="154"/>
        <v/>
      </c>
      <c r="F1541" s="91" t="str">
        <f t="shared" si="155"/>
        <v/>
      </c>
      <c r="H1541" s="91" t="str">
        <f t="shared" si="156"/>
        <v/>
      </c>
    </row>
    <row r="1542" spans="2:8">
      <c r="B1542" s="91" t="str">
        <f t="shared" si="153"/>
        <v/>
      </c>
      <c r="D1542" s="91" t="str">
        <f t="shared" si="154"/>
        <v/>
      </c>
      <c r="F1542" s="91" t="str">
        <f t="shared" si="155"/>
        <v/>
      </c>
      <c r="H1542" s="91" t="str">
        <f t="shared" si="156"/>
        <v/>
      </c>
    </row>
    <row r="1543" spans="2:8">
      <c r="B1543" s="91" t="str">
        <f t="shared" si="153"/>
        <v/>
      </c>
      <c r="D1543" s="91" t="str">
        <f t="shared" si="154"/>
        <v/>
      </c>
      <c r="F1543" s="91" t="str">
        <f t="shared" si="155"/>
        <v/>
      </c>
      <c r="H1543" s="91" t="str">
        <f t="shared" si="156"/>
        <v/>
      </c>
    </row>
    <row r="1544" spans="2:8">
      <c r="B1544" s="91" t="str">
        <f t="shared" si="153"/>
        <v/>
      </c>
      <c r="D1544" s="91" t="str">
        <f t="shared" si="154"/>
        <v/>
      </c>
      <c r="F1544" s="91" t="str">
        <f t="shared" si="155"/>
        <v/>
      </c>
      <c r="H1544" s="91" t="str">
        <f t="shared" si="156"/>
        <v/>
      </c>
    </row>
    <row r="1545" spans="2:8">
      <c r="B1545" s="91" t="str">
        <f t="shared" si="153"/>
        <v/>
      </c>
      <c r="D1545" s="91" t="str">
        <f t="shared" si="154"/>
        <v/>
      </c>
      <c r="F1545" s="91" t="str">
        <f t="shared" si="155"/>
        <v/>
      </c>
      <c r="H1545" s="91" t="str">
        <f t="shared" si="156"/>
        <v/>
      </c>
    </row>
    <row r="1546" spans="2:8">
      <c r="B1546" s="91" t="str">
        <f t="shared" si="153"/>
        <v/>
      </c>
      <c r="D1546" s="91" t="str">
        <f t="shared" si="154"/>
        <v/>
      </c>
      <c r="F1546" s="91" t="str">
        <f t="shared" si="155"/>
        <v/>
      </c>
      <c r="H1546" s="91" t="str">
        <f t="shared" si="156"/>
        <v/>
      </c>
    </row>
    <row r="1547" spans="2:8">
      <c r="B1547" s="91" t="str">
        <f t="shared" si="153"/>
        <v/>
      </c>
      <c r="D1547" s="91" t="str">
        <f t="shared" si="154"/>
        <v/>
      </c>
      <c r="F1547" s="91" t="str">
        <f t="shared" si="155"/>
        <v/>
      </c>
      <c r="H1547" s="91" t="str">
        <f t="shared" si="156"/>
        <v/>
      </c>
    </row>
    <row r="1548" spans="2:8">
      <c r="B1548" s="91" t="str">
        <f t="shared" si="153"/>
        <v/>
      </c>
      <c r="D1548" s="91" t="str">
        <f t="shared" si="154"/>
        <v/>
      </c>
      <c r="F1548" s="91" t="str">
        <f t="shared" si="155"/>
        <v/>
      </c>
      <c r="H1548" s="91" t="str">
        <f t="shared" si="156"/>
        <v/>
      </c>
    </row>
    <row r="1549" spans="2:8">
      <c r="B1549" s="91" t="str">
        <f t="shared" si="153"/>
        <v/>
      </c>
      <c r="D1549" s="91" t="str">
        <f t="shared" si="154"/>
        <v/>
      </c>
      <c r="F1549" s="91" t="str">
        <f t="shared" si="155"/>
        <v/>
      </c>
      <c r="H1549" s="91" t="str">
        <f t="shared" si="156"/>
        <v/>
      </c>
    </row>
    <row r="1550" spans="2:8">
      <c r="B1550" s="91" t="str">
        <f t="shared" si="153"/>
        <v/>
      </c>
      <c r="D1550" s="91" t="str">
        <f t="shared" si="154"/>
        <v/>
      </c>
      <c r="F1550" s="91" t="str">
        <f t="shared" si="155"/>
        <v/>
      </c>
      <c r="H1550" s="91" t="str">
        <f t="shared" si="156"/>
        <v/>
      </c>
    </row>
    <row r="1551" spans="2:8">
      <c r="B1551" s="91" t="str">
        <f t="shared" si="153"/>
        <v/>
      </c>
      <c r="D1551" s="91" t="str">
        <f t="shared" si="154"/>
        <v/>
      </c>
      <c r="F1551" s="91" t="str">
        <f t="shared" si="155"/>
        <v/>
      </c>
      <c r="H1551" s="91" t="str">
        <f t="shared" si="156"/>
        <v/>
      </c>
    </row>
    <row r="1552" spans="2:8">
      <c r="B1552" s="91" t="str">
        <f t="shared" si="153"/>
        <v/>
      </c>
      <c r="D1552" s="91" t="str">
        <f t="shared" si="154"/>
        <v/>
      </c>
      <c r="F1552" s="91" t="str">
        <f t="shared" si="155"/>
        <v/>
      </c>
      <c r="H1552" s="91" t="str">
        <f t="shared" si="156"/>
        <v/>
      </c>
    </row>
    <row r="1553" spans="2:8">
      <c r="B1553" s="91" t="str">
        <f t="shared" si="153"/>
        <v/>
      </c>
      <c r="D1553" s="91" t="str">
        <f t="shared" si="154"/>
        <v/>
      </c>
      <c r="F1553" s="91" t="str">
        <f t="shared" si="155"/>
        <v/>
      </c>
      <c r="H1553" s="91" t="str">
        <f t="shared" si="156"/>
        <v/>
      </c>
    </row>
    <row r="1554" spans="2:8">
      <c r="B1554" s="91" t="str">
        <f t="shared" si="153"/>
        <v/>
      </c>
      <c r="D1554" s="91" t="str">
        <f t="shared" si="154"/>
        <v/>
      </c>
      <c r="F1554" s="91" t="str">
        <f t="shared" si="155"/>
        <v/>
      </c>
      <c r="H1554" s="91" t="str">
        <f t="shared" si="156"/>
        <v/>
      </c>
    </row>
    <row r="1555" spans="2:8">
      <c r="B1555" s="91" t="str">
        <f t="shared" si="153"/>
        <v/>
      </c>
      <c r="D1555" s="91" t="str">
        <f t="shared" si="154"/>
        <v/>
      </c>
      <c r="F1555" s="91" t="str">
        <f t="shared" si="155"/>
        <v/>
      </c>
      <c r="H1555" s="91" t="str">
        <f t="shared" si="156"/>
        <v/>
      </c>
    </row>
    <row r="1556" spans="2:8">
      <c r="B1556" s="91" t="str">
        <f t="shared" si="153"/>
        <v/>
      </c>
      <c r="D1556" s="91" t="str">
        <f t="shared" si="154"/>
        <v/>
      </c>
      <c r="F1556" s="91" t="str">
        <f t="shared" si="155"/>
        <v/>
      </c>
      <c r="H1556" s="91" t="str">
        <f t="shared" si="156"/>
        <v/>
      </c>
    </row>
    <row r="1557" spans="2:8">
      <c r="B1557" s="91" t="str">
        <f t="shared" si="153"/>
        <v/>
      </c>
      <c r="D1557" s="91" t="str">
        <f t="shared" si="154"/>
        <v/>
      </c>
      <c r="F1557" s="91" t="str">
        <f t="shared" si="155"/>
        <v/>
      </c>
      <c r="H1557" s="91" t="str">
        <f t="shared" si="156"/>
        <v/>
      </c>
    </row>
    <row r="1558" spans="2:8">
      <c r="B1558" s="91" t="str">
        <f t="shared" si="153"/>
        <v/>
      </c>
      <c r="D1558" s="91" t="str">
        <f t="shared" si="154"/>
        <v/>
      </c>
      <c r="F1558" s="91" t="str">
        <f t="shared" si="155"/>
        <v/>
      </c>
      <c r="H1558" s="91" t="str">
        <f t="shared" si="156"/>
        <v/>
      </c>
    </row>
    <row r="1559" spans="2:8">
      <c r="B1559" s="91" t="str">
        <f t="shared" si="153"/>
        <v/>
      </c>
      <c r="D1559" s="91" t="str">
        <f t="shared" si="154"/>
        <v/>
      </c>
      <c r="F1559" s="91" t="str">
        <f t="shared" si="155"/>
        <v/>
      </c>
      <c r="H1559" s="91" t="str">
        <f t="shared" si="156"/>
        <v/>
      </c>
    </row>
    <row r="1560" spans="2:8">
      <c r="B1560" s="91" t="str">
        <f t="shared" si="153"/>
        <v/>
      </c>
      <c r="D1560" s="91" t="str">
        <f t="shared" si="154"/>
        <v/>
      </c>
      <c r="F1560" s="91" t="str">
        <f t="shared" si="155"/>
        <v/>
      </c>
      <c r="H1560" s="91" t="str">
        <f t="shared" si="156"/>
        <v/>
      </c>
    </row>
    <row r="1561" spans="2:8">
      <c r="B1561" s="91" t="str">
        <f t="shared" si="153"/>
        <v/>
      </c>
      <c r="D1561" s="91" t="str">
        <f t="shared" si="154"/>
        <v/>
      </c>
      <c r="F1561" s="91" t="str">
        <f t="shared" si="155"/>
        <v/>
      </c>
      <c r="H1561" s="91" t="str">
        <f t="shared" si="156"/>
        <v/>
      </c>
    </row>
    <row r="1562" spans="2:8">
      <c r="B1562" s="91" t="str">
        <f t="shared" si="153"/>
        <v/>
      </c>
      <c r="D1562" s="91" t="str">
        <f t="shared" si="154"/>
        <v/>
      </c>
      <c r="F1562" s="91" t="str">
        <f t="shared" si="155"/>
        <v/>
      </c>
      <c r="H1562" s="91" t="str">
        <f t="shared" si="156"/>
        <v/>
      </c>
    </row>
    <row r="1563" spans="2:8">
      <c r="B1563" s="91" t="str">
        <f t="shared" si="153"/>
        <v/>
      </c>
      <c r="D1563" s="91" t="str">
        <f t="shared" si="154"/>
        <v/>
      </c>
      <c r="F1563" s="91" t="str">
        <f t="shared" si="155"/>
        <v/>
      </c>
      <c r="H1563" s="91" t="str">
        <f t="shared" si="156"/>
        <v/>
      </c>
    </row>
    <row r="1564" spans="2:8">
      <c r="B1564" s="91" t="str">
        <f t="shared" si="153"/>
        <v/>
      </c>
      <c r="D1564" s="91" t="str">
        <f t="shared" si="154"/>
        <v/>
      </c>
      <c r="F1564" s="91" t="str">
        <f t="shared" si="155"/>
        <v/>
      </c>
      <c r="H1564" s="91" t="str">
        <f t="shared" si="156"/>
        <v/>
      </c>
    </row>
    <row r="1565" spans="2:8">
      <c r="B1565" s="91" t="str">
        <f t="shared" si="153"/>
        <v/>
      </c>
      <c r="D1565" s="91" t="str">
        <f t="shared" si="154"/>
        <v/>
      </c>
      <c r="F1565" s="91" t="str">
        <f t="shared" si="155"/>
        <v/>
      </c>
      <c r="H1565" s="91" t="str">
        <f t="shared" si="156"/>
        <v/>
      </c>
    </row>
    <row r="1566" spans="2:8">
      <c r="B1566" s="91" t="str">
        <f t="shared" si="153"/>
        <v/>
      </c>
      <c r="D1566" s="91" t="str">
        <f t="shared" si="154"/>
        <v/>
      </c>
      <c r="F1566" s="91" t="str">
        <f t="shared" si="155"/>
        <v/>
      </c>
      <c r="H1566" s="91" t="str">
        <f t="shared" si="156"/>
        <v/>
      </c>
    </row>
    <row r="1567" spans="2:8">
      <c r="B1567" s="91" t="str">
        <f t="shared" si="153"/>
        <v/>
      </c>
      <c r="D1567" s="91" t="str">
        <f t="shared" si="154"/>
        <v/>
      </c>
      <c r="F1567" s="91" t="str">
        <f t="shared" si="155"/>
        <v/>
      </c>
      <c r="H1567" s="91" t="str">
        <f t="shared" si="156"/>
        <v/>
      </c>
    </row>
    <row r="1568" spans="2:8">
      <c r="B1568" s="91" t="str">
        <f t="shared" si="153"/>
        <v/>
      </c>
      <c r="D1568" s="91" t="str">
        <f t="shared" si="154"/>
        <v/>
      </c>
      <c r="F1568" s="91" t="str">
        <f t="shared" si="155"/>
        <v/>
      </c>
      <c r="H1568" s="91" t="str">
        <f t="shared" si="156"/>
        <v/>
      </c>
    </row>
    <row r="1569" spans="2:8">
      <c r="B1569" s="91" t="str">
        <f t="shared" si="153"/>
        <v/>
      </c>
      <c r="D1569" s="91" t="str">
        <f t="shared" si="154"/>
        <v/>
      </c>
      <c r="F1569" s="91" t="str">
        <f t="shared" si="155"/>
        <v/>
      </c>
      <c r="H1569" s="91" t="str">
        <f t="shared" si="156"/>
        <v/>
      </c>
    </row>
    <row r="1570" spans="2:8">
      <c r="B1570" s="91" t="str">
        <f t="shared" si="153"/>
        <v/>
      </c>
      <c r="D1570" s="91" t="str">
        <f t="shared" si="154"/>
        <v/>
      </c>
      <c r="F1570" s="91" t="str">
        <f t="shared" si="155"/>
        <v/>
      </c>
      <c r="H1570" s="91" t="str">
        <f t="shared" si="156"/>
        <v/>
      </c>
    </row>
    <row r="1571" spans="2:8">
      <c r="B1571" s="91" t="str">
        <f t="shared" si="153"/>
        <v/>
      </c>
      <c r="D1571" s="91" t="str">
        <f t="shared" si="154"/>
        <v/>
      </c>
      <c r="F1571" s="91" t="str">
        <f t="shared" si="155"/>
        <v/>
      </c>
      <c r="H1571" s="91" t="str">
        <f t="shared" si="156"/>
        <v/>
      </c>
    </row>
    <row r="1572" spans="2:8">
      <c r="B1572" s="91" t="str">
        <f t="shared" si="153"/>
        <v/>
      </c>
      <c r="D1572" s="91" t="str">
        <f t="shared" si="154"/>
        <v/>
      </c>
      <c r="F1572" s="91" t="str">
        <f t="shared" si="155"/>
        <v/>
      </c>
      <c r="H1572" s="91" t="str">
        <f t="shared" si="156"/>
        <v/>
      </c>
    </row>
    <row r="1573" spans="2:8">
      <c r="B1573" s="91" t="str">
        <f t="shared" si="153"/>
        <v/>
      </c>
      <c r="D1573" s="91" t="str">
        <f t="shared" si="154"/>
        <v/>
      </c>
      <c r="F1573" s="91" t="str">
        <f t="shared" si="155"/>
        <v/>
      </c>
      <c r="H1573" s="91" t="str">
        <f t="shared" si="156"/>
        <v/>
      </c>
    </row>
    <row r="1574" spans="2:8">
      <c r="B1574" s="91" t="str">
        <f t="shared" si="153"/>
        <v/>
      </c>
      <c r="D1574" s="91" t="str">
        <f t="shared" si="154"/>
        <v/>
      </c>
      <c r="F1574" s="91" t="str">
        <f t="shared" si="155"/>
        <v/>
      </c>
      <c r="H1574" s="91" t="str">
        <f t="shared" si="156"/>
        <v/>
      </c>
    </row>
    <row r="1575" spans="2:8">
      <c r="B1575" s="91" t="str">
        <f t="shared" si="153"/>
        <v/>
      </c>
      <c r="D1575" s="91" t="str">
        <f t="shared" si="154"/>
        <v/>
      </c>
      <c r="F1575" s="91" t="str">
        <f t="shared" si="155"/>
        <v/>
      </c>
      <c r="H1575" s="91" t="str">
        <f t="shared" si="156"/>
        <v/>
      </c>
    </row>
    <row r="1576" spans="2:8">
      <c r="B1576" s="91" t="str">
        <f t="shared" si="153"/>
        <v/>
      </c>
      <c r="D1576" s="91" t="str">
        <f t="shared" si="154"/>
        <v/>
      </c>
      <c r="F1576" s="91" t="str">
        <f t="shared" si="155"/>
        <v/>
      </c>
      <c r="H1576" s="91" t="str">
        <f t="shared" si="156"/>
        <v/>
      </c>
    </row>
    <row r="1577" spans="2:8">
      <c r="B1577" s="91" t="str">
        <f t="shared" si="153"/>
        <v/>
      </c>
      <c r="D1577" s="91" t="str">
        <f t="shared" si="154"/>
        <v/>
      </c>
      <c r="F1577" s="91" t="str">
        <f t="shared" si="155"/>
        <v/>
      </c>
      <c r="H1577" s="91" t="str">
        <f t="shared" si="156"/>
        <v/>
      </c>
    </row>
    <row r="1578" spans="2:8">
      <c r="B1578" s="91" t="str">
        <f t="shared" si="153"/>
        <v/>
      </c>
      <c r="D1578" s="91" t="str">
        <f t="shared" si="154"/>
        <v/>
      </c>
      <c r="F1578" s="91" t="str">
        <f t="shared" si="155"/>
        <v/>
      </c>
      <c r="H1578" s="91" t="str">
        <f t="shared" si="156"/>
        <v/>
      </c>
    </row>
    <row r="1579" spans="2:8">
      <c r="B1579" s="91" t="str">
        <f t="shared" si="153"/>
        <v/>
      </c>
      <c r="D1579" s="91" t="str">
        <f t="shared" si="154"/>
        <v/>
      </c>
      <c r="F1579" s="91" t="str">
        <f t="shared" si="155"/>
        <v/>
      </c>
      <c r="H1579" s="91" t="str">
        <f t="shared" si="156"/>
        <v/>
      </c>
    </row>
    <row r="1580" spans="2:8">
      <c r="B1580" s="91" t="str">
        <f t="shared" si="153"/>
        <v/>
      </c>
      <c r="D1580" s="91" t="str">
        <f t="shared" si="154"/>
        <v/>
      </c>
      <c r="F1580" s="91" t="str">
        <f t="shared" si="155"/>
        <v/>
      </c>
      <c r="H1580" s="91" t="str">
        <f t="shared" si="156"/>
        <v/>
      </c>
    </row>
    <row r="1581" spans="2:8">
      <c r="B1581" s="91" t="str">
        <f t="shared" si="153"/>
        <v/>
      </c>
      <c r="D1581" s="91" t="str">
        <f t="shared" si="154"/>
        <v/>
      </c>
      <c r="F1581" s="91" t="str">
        <f t="shared" si="155"/>
        <v/>
      </c>
      <c r="H1581" s="91" t="str">
        <f t="shared" si="156"/>
        <v/>
      </c>
    </row>
    <row r="1582" spans="2:8">
      <c r="B1582" s="91" t="str">
        <f t="shared" si="153"/>
        <v/>
      </c>
      <c r="D1582" s="91" t="str">
        <f t="shared" si="154"/>
        <v/>
      </c>
      <c r="F1582" s="91" t="str">
        <f t="shared" si="155"/>
        <v/>
      </c>
      <c r="H1582" s="91" t="str">
        <f t="shared" si="156"/>
        <v/>
      </c>
    </row>
    <row r="1583" spans="2:8">
      <c r="B1583" s="91" t="str">
        <f t="shared" si="153"/>
        <v/>
      </c>
      <c r="D1583" s="91" t="str">
        <f t="shared" si="154"/>
        <v/>
      </c>
      <c r="F1583" s="91" t="str">
        <f t="shared" si="155"/>
        <v/>
      </c>
      <c r="H1583" s="91" t="str">
        <f t="shared" si="156"/>
        <v/>
      </c>
    </row>
    <row r="1584" spans="2:8">
      <c r="B1584" s="91" t="str">
        <f t="shared" si="153"/>
        <v/>
      </c>
      <c r="D1584" s="91" t="str">
        <f t="shared" si="154"/>
        <v/>
      </c>
      <c r="F1584" s="91" t="str">
        <f t="shared" si="155"/>
        <v/>
      </c>
      <c r="H1584" s="91" t="str">
        <f t="shared" si="156"/>
        <v/>
      </c>
    </row>
    <row r="1585" spans="2:8">
      <c r="B1585" s="91" t="str">
        <f t="shared" si="153"/>
        <v/>
      </c>
      <c r="D1585" s="91" t="str">
        <f t="shared" si="154"/>
        <v/>
      </c>
      <c r="F1585" s="91" t="str">
        <f t="shared" si="155"/>
        <v/>
      </c>
      <c r="H1585" s="91" t="str">
        <f t="shared" si="156"/>
        <v/>
      </c>
    </row>
    <row r="1586" spans="2:8">
      <c r="B1586" s="91" t="str">
        <f t="shared" si="153"/>
        <v/>
      </c>
      <c r="D1586" s="91" t="str">
        <f t="shared" si="154"/>
        <v/>
      </c>
      <c r="F1586" s="91" t="str">
        <f t="shared" si="155"/>
        <v/>
      </c>
      <c r="H1586" s="91" t="str">
        <f t="shared" si="156"/>
        <v/>
      </c>
    </row>
    <row r="1587" spans="2:8">
      <c r="B1587" s="91" t="str">
        <f t="shared" si="153"/>
        <v/>
      </c>
      <c r="D1587" s="91" t="str">
        <f t="shared" si="154"/>
        <v/>
      </c>
      <c r="F1587" s="91" t="str">
        <f t="shared" si="155"/>
        <v/>
      </c>
      <c r="H1587" s="91" t="str">
        <f t="shared" si="156"/>
        <v/>
      </c>
    </row>
    <row r="1588" spans="2:8">
      <c r="B1588" s="91" t="str">
        <f t="shared" si="153"/>
        <v/>
      </c>
      <c r="D1588" s="91" t="str">
        <f t="shared" si="154"/>
        <v/>
      </c>
      <c r="F1588" s="91" t="str">
        <f t="shared" si="155"/>
        <v/>
      </c>
      <c r="H1588" s="91" t="str">
        <f t="shared" si="156"/>
        <v/>
      </c>
    </row>
    <row r="1589" spans="2:8">
      <c r="B1589" s="91" t="str">
        <f t="shared" si="153"/>
        <v/>
      </c>
      <c r="D1589" s="91" t="str">
        <f t="shared" si="154"/>
        <v/>
      </c>
      <c r="F1589" s="91" t="str">
        <f t="shared" si="155"/>
        <v/>
      </c>
      <c r="H1589" s="91" t="str">
        <f t="shared" si="156"/>
        <v/>
      </c>
    </row>
    <row r="1590" spans="2:8">
      <c r="B1590" s="91" t="str">
        <f t="shared" si="153"/>
        <v/>
      </c>
      <c r="D1590" s="91" t="str">
        <f t="shared" si="154"/>
        <v/>
      </c>
      <c r="F1590" s="91" t="str">
        <f t="shared" si="155"/>
        <v/>
      </c>
      <c r="H1590" s="91" t="str">
        <f t="shared" si="156"/>
        <v/>
      </c>
    </row>
    <row r="1591" spans="2:8">
      <c r="B1591" s="91" t="str">
        <f t="shared" si="153"/>
        <v/>
      </c>
      <c r="D1591" s="91" t="str">
        <f t="shared" si="154"/>
        <v/>
      </c>
      <c r="F1591" s="91" t="str">
        <f t="shared" si="155"/>
        <v/>
      </c>
      <c r="H1591" s="91" t="str">
        <f t="shared" si="156"/>
        <v/>
      </c>
    </row>
    <row r="1592" spans="2:8">
      <c r="B1592" s="91" t="str">
        <f t="shared" si="153"/>
        <v/>
      </c>
      <c r="D1592" s="91" t="str">
        <f t="shared" si="154"/>
        <v/>
      </c>
      <c r="F1592" s="91" t="str">
        <f t="shared" si="155"/>
        <v/>
      </c>
      <c r="H1592" s="91" t="str">
        <f t="shared" si="156"/>
        <v/>
      </c>
    </row>
    <row r="1593" spans="2:8">
      <c r="B1593" s="91" t="str">
        <f t="shared" si="153"/>
        <v/>
      </c>
      <c r="D1593" s="91" t="str">
        <f t="shared" si="154"/>
        <v/>
      </c>
      <c r="F1593" s="91" t="str">
        <f t="shared" si="155"/>
        <v/>
      </c>
      <c r="H1593" s="91" t="str">
        <f t="shared" si="156"/>
        <v/>
      </c>
    </row>
    <row r="1594" spans="2:8">
      <c r="B1594" s="91" t="str">
        <f t="shared" si="153"/>
        <v/>
      </c>
      <c r="D1594" s="91" t="str">
        <f t="shared" si="154"/>
        <v/>
      </c>
      <c r="F1594" s="91" t="str">
        <f t="shared" si="155"/>
        <v/>
      </c>
      <c r="H1594" s="91" t="str">
        <f t="shared" si="156"/>
        <v/>
      </c>
    </row>
    <row r="1595" spans="2:8">
      <c r="B1595" s="91" t="str">
        <f t="shared" si="153"/>
        <v/>
      </c>
      <c r="D1595" s="91" t="str">
        <f t="shared" si="154"/>
        <v/>
      </c>
      <c r="F1595" s="91" t="str">
        <f t="shared" si="155"/>
        <v/>
      </c>
      <c r="H1595" s="91" t="str">
        <f t="shared" si="156"/>
        <v/>
      </c>
    </row>
    <row r="1596" spans="2:8">
      <c r="B1596" s="91" t="str">
        <f t="shared" si="153"/>
        <v/>
      </c>
      <c r="D1596" s="91" t="str">
        <f t="shared" si="154"/>
        <v/>
      </c>
      <c r="F1596" s="91" t="str">
        <f t="shared" si="155"/>
        <v/>
      </c>
      <c r="H1596" s="91" t="str">
        <f t="shared" si="156"/>
        <v/>
      </c>
    </row>
    <row r="1597" spans="2:8">
      <c r="B1597" s="91" t="str">
        <f t="shared" ref="B1597:B1660" si="157">IFERROR(VLOOKUP(A1597,PROF_NAMES_CODE,2,FALSE),"")</f>
        <v/>
      </c>
      <c r="D1597" s="91" t="str">
        <f t="shared" ref="D1597:D1660" si="158">IFERROR(VLOOKUP(C1597,PARAM_CLASSES,2,FALSE),"")</f>
        <v/>
      </c>
      <c r="F1597" s="91" t="str">
        <f t="shared" ref="F1597:F1660" si="159">IFERROR(VLOOKUP(E1597,PARAM_MATIERE,2,FALSE),"")</f>
        <v/>
      </c>
      <c r="H1597" s="91" t="str">
        <f t="shared" ref="H1597:H1660" si="160">IFERROR(VLOOKUP(G1597,PARAM_LANGUE,2,FALSE),"")</f>
        <v/>
      </c>
    </row>
    <row r="1598" spans="2:8">
      <c r="B1598" s="91" t="str">
        <f t="shared" si="157"/>
        <v/>
      </c>
      <c r="D1598" s="91" t="str">
        <f t="shared" si="158"/>
        <v/>
      </c>
      <c r="F1598" s="91" t="str">
        <f t="shared" si="159"/>
        <v/>
      </c>
      <c r="H1598" s="91" t="str">
        <f t="shared" si="160"/>
        <v/>
      </c>
    </row>
    <row r="1599" spans="2:8">
      <c r="B1599" s="91" t="str">
        <f t="shared" si="157"/>
        <v/>
      </c>
      <c r="D1599" s="91" t="str">
        <f t="shared" si="158"/>
        <v/>
      </c>
      <c r="F1599" s="91" t="str">
        <f t="shared" si="159"/>
        <v/>
      </c>
      <c r="H1599" s="91" t="str">
        <f t="shared" si="160"/>
        <v/>
      </c>
    </row>
    <row r="1600" spans="2:8">
      <c r="B1600" s="91" t="str">
        <f t="shared" si="157"/>
        <v/>
      </c>
      <c r="D1600" s="91" t="str">
        <f t="shared" si="158"/>
        <v/>
      </c>
      <c r="F1600" s="91" t="str">
        <f t="shared" si="159"/>
        <v/>
      </c>
      <c r="H1600" s="91" t="str">
        <f t="shared" si="160"/>
        <v/>
      </c>
    </row>
    <row r="1601" spans="2:8">
      <c r="B1601" s="91" t="str">
        <f t="shared" si="157"/>
        <v/>
      </c>
      <c r="D1601" s="91" t="str">
        <f t="shared" si="158"/>
        <v/>
      </c>
      <c r="F1601" s="91" t="str">
        <f t="shared" si="159"/>
        <v/>
      </c>
      <c r="H1601" s="91" t="str">
        <f t="shared" si="160"/>
        <v/>
      </c>
    </row>
    <row r="1602" spans="2:8">
      <c r="B1602" s="91" t="str">
        <f t="shared" si="157"/>
        <v/>
      </c>
      <c r="D1602" s="91" t="str">
        <f t="shared" si="158"/>
        <v/>
      </c>
      <c r="F1602" s="91" t="str">
        <f t="shared" si="159"/>
        <v/>
      </c>
      <c r="H1602" s="91" t="str">
        <f t="shared" si="160"/>
        <v/>
      </c>
    </row>
    <row r="1603" spans="2:8">
      <c r="B1603" s="91" t="str">
        <f t="shared" si="157"/>
        <v/>
      </c>
      <c r="D1603" s="91" t="str">
        <f t="shared" si="158"/>
        <v/>
      </c>
      <c r="F1603" s="91" t="str">
        <f t="shared" si="159"/>
        <v/>
      </c>
      <c r="H1603" s="91" t="str">
        <f t="shared" si="160"/>
        <v/>
      </c>
    </row>
    <row r="1604" spans="2:8">
      <c r="B1604" s="91" t="str">
        <f t="shared" si="157"/>
        <v/>
      </c>
      <c r="D1604" s="91" t="str">
        <f t="shared" si="158"/>
        <v/>
      </c>
      <c r="F1604" s="91" t="str">
        <f t="shared" si="159"/>
        <v/>
      </c>
      <c r="H1604" s="91" t="str">
        <f t="shared" si="160"/>
        <v/>
      </c>
    </row>
    <row r="1605" spans="2:8">
      <c r="B1605" s="91" t="str">
        <f t="shared" si="157"/>
        <v/>
      </c>
      <c r="D1605" s="91" t="str">
        <f t="shared" si="158"/>
        <v/>
      </c>
      <c r="F1605" s="91" t="str">
        <f t="shared" si="159"/>
        <v/>
      </c>
      <c r="H1605" s="91" t="str">
        <f t="shared" si="160"/>
        <v/>
      </c>
    </row>
    <row r="1606" spans="2:8">
      <c r="B1606" s="91" t="str">
        <f t="shared" si="157"/>
        <v/>
      </c>
      <c r="D1606" s="91" t="str">
        <f t="shared" si="158"/>
        <v/>
      </c>
      <c r="F1606" s="91" t="str">
        <f t="shared" si="159"/>
        <v/>
      </c>
      <c r="H1606" s="91" t="str">
        <f t="shared" si="160"/>
        <v/>
      </c>
    </row>
    <row r="1607" spans="2:8">
      <c r="B1607" s="91" t="str">
        <f t="shared" si="157"/>
        <v/>
      </c>
      <c r="D1607" s="91" t="str">
        <f t="shared" si="158"/>
        <v/>
      </c>
      <c r="F1607" s="91" t="str">
        <f t="shared" si="159"/>
        <v/>
      </c>
      <c r="H1607" s="91" t="str">
        <f t="shared" si="160"/>
        <v/>
      </c>
    </row>
    <row r="1608" spans="2:8">
      <c r="B1608" s="91" t="str">
        <f t="shared" si="157"/>
        <v/>
      </c>
      <c r="D1608" s="91" t="str">
        <f t="shared" si="158"/>
        <v/>
      </c>
      <c r="F1608" s="91" t="str">
        <f t="shared" si="159"/>
        <v/>
      </c>
      <c r="H1608" s="91" t="str">
        <f t="shared" si="160"/>
        <v/>
      </c>
    </row>
    <row r="1609" spans="2:8">
      <c r="B1609" s="91" t="str">
        <f t="shared" si="157"/>
        <v/>
      </c>
      <c r="D1609" s="91" t="str">
        <f t="shared" si="158"/>
        <v/>
      </c>
      <c r="F1609" s="91" t="str">
        <f t="shared" si="159"/>
        <v/>
      </c>
      <c r="H1609" s="91" t="str">
        <f t="shared" si="160"/>
        <v/>
      </c>
    </row>
    <row r="1610" spans="2:8">
      <c r="B1610" s="91" t="str">
        <f t="shared" si="157"/>
        <v/>
      </c>
      <c r="D1610" s="91" t="str">
        <f t="shared" si="158"/>
        <v/>
      </c>
      <c r="F1610" s="91" t="str">
        <f t="shared" si="159"/>
        <v/>
      </c>
      <c r="H1610" s="91" t="str">
        <f t="shared" si="160"/>
        <v/>
      </c>
    </row>
    <row r="1611" spans="2:8">
      <c r="B1611" s="91" t="str">
        <f t="shared" si="157"/>
        <v/>
      </c>
      <c r="D1611" s="91" t="str">
        <f t="shared" si="158"/>
        <v/>
      </c>
      <c r="F1611" s="91" t="str">
        <f t="shared" si="159"/>
        <v/>
      </c>
      <c r="H1611" s="91" t="str">
        <f t="shared" si="160"/>
        <v/>
      </c>
    </row>
    <row r="1612" spans="2:8">
      <c r="B1612" s="91" t="str">
        <f t="shared" si="157"/>
        <v/>
      </c>
      <c r="D1612" s="91" t="str">
        <f t="shared" si="158"/>
        <v/>
      </c>
      <c r="F1612" s="91" t="str">
        <f t="shared" si="159"/>
        <v/>
      </c>
      <c r="H1612" s="91" t="str">
        <f t="shared" si="160"/>
        <v/>
      </c>
    </row>
    <row r="1613" spans="2:8">
      <c r="B1613" s="91" t="str">
        <f t="shared" si="157"/>
        <v/>
      </c>
      <c r="D1613" s="91" t="str">
        <f t="shared" si="158"/>
        <v/>
      </c>
      <c r="F1613" s="91" t="str">
        <f t="shared" si="159"/>
        <v/>
      </c>
      <c r="H1613" s="91" t="str">
        <f t="shared" si="160"/>
        <v/>
      </c>
    </row>
    <row r="1614" spans="2:8">
      <c r="B1614" s="91" t="str">
        <f t="shared" si="157"/>
        <v/>
      </c>
      <c r="D1614" s="91" t="str">
        <f t="shared" si="158"/>
        <v/>
      </c>
      <c r="F1614" s="91" t="str">
        <f t="shared" si="159"/>
        <v/>
      </c>
      <c r="H1614" s="91" t="str">
        <f t="shared" si="160"/>
        <v/>
      </c>
    </row>
    <row r="1615" spans="2:8">
      <c r="B1615" s="91" t="str">
        <f t="shared" si="157"/>
        <v/>
      </c>
      <c r="D1615" s="91" t="str">
        <f t="shared" si="158"/>
        <v/>
      </c>
      <c r="F1615" s="91" t="str">
        <f t="shared" si="159"/>
        <v/>
      </c>
      <c r="H1615" s="91" t="str">
        <f t="shared" si="160"/>
        <v/>
      </c>
    </row>
    <row r="1616" spans="2:8">
      <c r="B1616" s="91" t="str">
        <f t="shared" si="157"/>
        <v/>
      </c>
      <c r="D1616" s="91" t="str">
        <f t="shared" si="158"/>
        <v/>
      </c>
      <c r="F1616" s="91" t="str">
        <f t="shared" si="159"/>
        <v/>
      </c>
      <c r="H1616" s="91" t="str">
        <f t="shared" si="160"/>
        <v/>
      </c>
    </row>
    <row r="1617" spans="2:8">
      <c r="B1617" s="91" t="str">
        <f t="shared" si="157"/>
        <v/>
      </c>
      <c r="D1617" s="91" t="str">
        <f t="shared" si="158"/>
        <v/>
      </c>
      <c r="F1617" s="91" t="str">
        <f t="shared" si="159"/>
        <v/>
      </c>
      <c r="H1617" s="91" t="str">
        <f t="shared" si="160"/>
        <v/>
      </c>
    </row>
    <row r="1618" spans="2:8">
      <c r="B1618" s="91" t="str">
        <f t="shared" si="157"/>
        <v/>
      </c>
      <c r="D1618" s="91" t="str">
        <f t="shared" si="158"/>
        <v/>
      </c>
      <c r="F1618" s="91" t="str">
        <f t="shared" si="159"/>
        <v/>
      </c>
      <c r="H1618" s="91" t="str">
        <f t="shared" si="160"/>
        <v/>
      </c>
    </row>
    <row r="1619" spans="2:8">
      <c r="B1619" s="91" t="str">
        <f t="shared" si="157"/>
        <v/>
      </c>
      <c r="D1619" s="91" t="str">
        <f t="shared" si="158"/>
        <v/>
      </c>
      <c r="F1619" s="91" t="str">
        <f t="shared" si="159"/>
        <v/>
      </c>
      <c r="H1619" s="91" t="str">
        <f t="shared" si="160"/>
        <v/>
      </c>
    </row>
    <row r="1620" spans="2:8">
      <c r="B1620" s="91" t="str">
        <f t="shared" si="157"/>
        <v/>
      </c>
      <c r="D1620" s="91" t="str">
        <f t="shared" si="158"/>
        <v/>
      </c>
      <c r="F1620" s="91" t="str">
        <f t="shared" si="159"/>
        <v/>
      </c>
      <c r="H1620" s="91" t="str">
        <f t="shared" si="160"/>
        <v/>
      </c>
    </row>
    <row r="1621" spans="2:8">
      <c r="B1621" s="91" t="str">
        <f t="shared" si="157"/>
        <v/>
      </c>
      <c r="D1621" s="91" t="str">
        <f t="shared" si="158"/>
        <v/>
      </c>
      <c r="F1621" s="91" t="str">
        <f t="shared" si="159"/>
        <v/>
      </c>
      <c r="H1621" s="91" t="str">
        <f t="shared" si="160"/>
        <v/>
      </c>
    </row>
    <row r="1622" spans="2:8">
      <c r="B1622" s="91" t="str">
        <f t="shared" si="157"/>
        <v/>
      </c>
      <c r="D1622" s="91" t="str">
        <f t="shared" si="158"/>
        <v/>
      </c>
      <c r="F1622" s="91" t="str">
        <f t="shared" si="159"/>
        <v/>
      </c>
      <c r="H1622" s="91" t="str">
        <f t="shared" si="160"/>
        <v/>
      </c>
    </row>
    <row r="1623" spans="2:8">
      <c r="B1623" s="91" t="str">
        <f t="shared" si="157"/>
        <v/>
      </c>
      <c r="D1623" s="91" t="str">
        <f t="shared" si="158"/>
        <v/>
      </c>
      <c r="F1623" s="91" t="str">
        <f t="shared" si="159"/>
        <v/>
      </c>
      <c r="H1623" s="91" t="str">
        <f t="shared" si="160"/>
        <v/>
      </c>
    </row>
    <row r="1624" spans="2:8">
      <c r="B1624" s="91" t="str">
        <f t="shared" si="157"/>
        <v/>
      </c>
      <c r="D1624" s="91" t="str">
        <f t="shared" si="158"/>
        <v/>
      </c>
      <c r="F1624" s="91" t="str">
        <f t="shared" si="159"/>
        <v/>
      </c>
      <c r="H1624" s="91" t="str">
        <f t="shared" si="160"/>
        <v/>
      </c>
    </row>
    <row r="1625" spans="2:8">
      <c r="B1625" s="91" t="str">
        <f t="shared" si="157"/>
        <v/>
      </c>
      <c r="D1625" s="91" t="str">
        <f t="shared" si="158"/>
        <v/>
      </c>
      <c r="F1625" s="91" t="str">
        <f t="shared" si="159"/>
        <v/>
      </c>
      <c r="H1625" s="91" t="str">
        <f t="shared" si="160"/>
        <v/>
      </c>
    </row>
    <row r="1626" spans="2:8">
      <c r="B1626" s="91" t="str">
        <f t="shared" si="157"/>
        <v/>
      </c>
      <c r="D1626" s="91" t="str">
        <f t="shared" si="158"/>
        <v/>
      </c>
      <c r="F1626" s="91" t="str">
        <f t="shared" si="159"/>
        <v/>
      </c>
      <c r="H1626" s="91" t="str">
        <f t="shared" si="160"/>
        <v/>
      </c>
    </row>
    <row r="1627" spans="2:8">
      <c r="B1627" s="91" t="str">
        <f t="shared" si="157"/>
        <v/>
      </c>
      <c r="D1627" s="91" t="str">
        <f t="shared" si="158"/>
        <v/>
      </c>
      <c r="F1627" s="91" t="str">
        <f t="shared" si="159"/>
        <v/>
      </c>
      <c r="H1627" s="91" t="str">
        <f t="shared" si="160"/>
        <v/>
      </c>
    </row>
    <row r="1628" spans="2:8">
      <c r="B1628" s="91" t="str">
        <f t="shared" si="157"/>
        <v/>
      </c>
      <c r="D1628" s="91" t="str">
        <f t="shared" si="158"/>
        <v/>
      </c>
      <c r="F1628" s="91" t="str">
        <f t="shared" si="159"/>
        <v/>
      </c>
      <c r="H1628" s="91" t="str">
        <f t="shared" si="160"/>
        <v/>
      </c>
    </row>
    <row r="1629" spans="2:8">
      <c r="B1629" s="91" t="str">
        <f t="shared" si="157"/>
        <v/>
      </c>
      <c r="D1629" s="91" t="str">
        <f t="shared" si="158"/>
        <v/>
      </c>
      <c r="F1629" s="91" t="str">
        <f t="shared" si="159"/>
        <v/>
      </c>
      <c r="H1629" s="91" t="str">
        <f t="shared" si="160"/>
        <v/>
      </c>
    </row>
    <row r="1630" spans="2:8">
      <c r="B1630" s="91" t="str">
        <f t="shared" si="157"/>
        <v/>
      </c>
      <c r="D1630" s="91" t="str">
        <f t="shared" si="158"/>
        <v/>
      </c>
      <c r="F1630" s="91" t="str">
        <f t="shared" si="159"/>
        <v/>
      </c>
      <c r="H1630" s="91" t="str">
        <f t="shared" si="160"/>
        <v/>
      </c>
    </row>
    <row r="1631" spans="2:8">
      <c r="B1631" s="91" t="str">
        <f t="shared" si="157"/>
        <v/>
      </c>
      <c r="D1631" s="91" t="str">
        <f t="shared" si="158"/>
        <v/>
      </c>
      <c r="F1631" s="91" t="str">
        <f t="shared" si="159"/>
        <v/>
      </c>
      <c r="H1631" s="91" t="str">
        <f t="shared" si="160"/>
        <v/>
      </c>
    </row>
    <row r="1632" spans="2:8">
      <c r="B1632" s="91" t="str">
        <f t="shared" si="157"/>
        <v/>
      </c>
      <c r="D1632" s="91" t="str">
        <f t="shared" si="158"/>
        <v/>
      </c>
      <c r="F1632" s="91" t="str">
        <f t="shared" si="159"/>
        <v/>
      </c>
      <c r="H1632" s="91" t="str">
        <f t="shared" si="160"/>
        <v/>
      </c>
    </row>
    <row r="1633" spans="2:8">
      <c r="B1633" s="91" t="str">
        <f t="shared" si="157"/>
        <v/>
      </c>
      <c r="D1633" s="91" t="str">
        <f t="shared" si="158"/>
        <v/>
      </c>
      <c r="F1633" s="91" t="str">
        <f t="shared" si="159"/>
        <v/>
      </c>
      <c r="H1633" s="91" t="str">
        <f t="shared" si="160"/>
        <v/>
      </c>
    </row>
    <row r="1634" spans="2:8">
      <c r="B1634" s="91" t="str">
        <f t="shared" si="157"/>
        <v/>
      </c>
      <c r="D1634" s="91" t="str">
        <f t="shared" si="158"/>
        <v/>
      </c>
      <c r="F1634" s="91" t="str">
        <f t="shared" si="159"/>
        <v/>
      </c>
      <c r="H1634" s="91" t="str">
        <f t="shared" si="160"/>
        <v/>
      </c>
    </row>
    <row r="1635" spans="2:8">
      <c r="B1635" s="91" t="str">
        <f t="shared" si="157"/>
        <v/>
      </c>
      <c r="D1635" s="91" t="str">
        <f t="shared" si="158"/>
        <v/>
      </c>
      <c r="F1635" s="91" t="str">
        <f t="shared" si="159"/>
        <v/>
      </c>
      <c r="H1635" s="91" t="str">
        <f t="shared" si="160"/>
        <v/>
      </c>
    </row>
    <row r="1636" spans="2:8">
      <c r="B1636" s="91" t="str">
        <f t="shared" si="157"/>
        <v/>
      </c>
      <c r="D1636" s="91" t="str">
        <f t="shared" si="158"/>
        <v/>
      </c>
      <c r="F1636" s="91" t="str">
        <f t="shared" si="159"/>
        <v/>
      </c>
      <c r="H1636" s="91" t="str">
        <f t="shared" si="160"/>
        <v/>
      </c>
    </row>
    <row r="1637" spans="2:8">
      <c r="B1637" s="91" t="str">
        <f t="shared" si="157"/>
        <v/>
      </c>
      <c r="D1637" s="91" t="str">
        <f t="shared" si="158"/>
        <v/>
      </c>
      <c r="F1637" s="91" t="str">
        <f t="shared" si="159"/>
        <v/>
      </c>
      <c r="H1637" s="91" t="str">
        <f t="shared" si="160"/>
        <v/>
      </c>
    </row>
    <row r="1638" spans="2:8">
      <c r="B1638" s="91" t="str">
        <f t="shared" si="157"/>
        <v/>
      </c>
      <c r="D1638" s="91" t="str">
        <f t="shared" si="158"/>
        <v/>
      </c>
      <c r="F1638" s="91" t="str">
        <f t="shared" si="159"/>
        <v/>
      </c>
      <c r="H1638" s="91" t="str">
        <f t="shared" si="160"/>
        <v/>
      </c>
    </row>
    <row r="1639" spans="2:8">
      <c r="B1639" s="91" t="str">
        <f t="shared" si="157"/>
        <v/>
      </c>
      <c r="D1639" s="91" t="str">
        <f t="shared" si="158"/>
        <v/>
      </c>
      <c r="F1639" s="91" t="str">
        <f t="shared" si="159"/>
        <v/>
      </c>
      <c r="H1639" s="91" t="str">
        <f t="shared" si="160"/>
        <v/>
      </c>
    </row>
    <row r="1640" spans="2:8">
      <c r="B1640" s="91" t="str">
        <f t="shared" si="157"/>
        <v/>
      </c>
      <c r="D1640" s="91" t="str">
        <f t="shared" si="158"/>
        <v/>
      </c>
      <c r="F1640" s="91" t="str">
        <f t="shared" si="159"/>
        <v/>
      </c>
      <c r="H1640" s="91" t="str">
        <f t="shared" si="160"/>
        <v/>
      </c>
    </row>
    <row r="1641" spans="2:8">
      <c r="B1641" s="91" t="str">
        <f t="shared" si="157"/>
        <v/>
      </c>
      <c r="D1641" s="91" t="str">
        <f t="shared" si="158"/>
        <v/>
      </c>
      <c r="F1641" s="91" t="str">
        <f t="shared" si="159"/>
        <v/>
      </c>
      <c r="H1641" s="91" t="str">
        <f t="shared" si="160"/>
        <v/>
      </c>
    </row>
    <row r="1642" spans="2:8">
      <c r="B1642" s="91" t="str">
        <f t="shared" si="157"/>
        <v/>
      </c>
      <c r="D1642" s="91" t="str">
        <f t="shared" si="158"/>
        <v/>
      </c>
      <c r="F1642" s="91" t="str">
        <f t="shared" si="159"/>
        <v/>
      </c>
      <c r="H1642" s="91" t="str">
        <f t="shared" si="160"/>
        <v/>
      </c>
    </row>
    <row r="1643" spans="2:8">
      <c r="B1643" s="91" t="str">
        <f t="shared" si="157"/>
        <v/>
      </c>
      <c r="D1643" s="91" t="str">
        <f t="shared" si="158"/>
        <v/>
      </c>
      <c r="F1643" s="91" t="str">
        <f t="shared" si="159"/>
        <v/>
      </c>
      <c r="H1643" s="91" t="str">
        <f t="shared" si="160"/>
        <v/>
      </c>
    </row>
    <row r="1644" spans="2:8">
      <c r="B1644" s="91" t="str">
        <f t="shared" si="157"/>
        <v/>
      </c>
      <c r="D1644" s="91" t="str">
        <f t="shared" si="158"/>
        <v/>
      </c>
      <c r="F1644" s="91" t="str">
        <f t="shared" si="159"/>
        <v/>
      </c>
      <c r="H1644" s="91" t="str">
        <f t="shared" si="160"/>
        <v/>
      </c>
    </row>
    <row r="1645" spans="2:8">
      <c r="B1645" s="91" t="str">
        <f t="shared" si="157"/>
        <v/>
      </c>
      <c r="D1645" s="91" t="str">
        <f t="shared" si="158"/>
        <v/>
      </c>
      <c r="F1645" s="91" t="str">
        <f t="shared" si="159"/>
        <v/>
      </c>
      <c r="H1645" s="91" t="str">
        <f t="shared" si="160"/>
        <v/>
      </c>
    </row>
    <row r="1646" spans="2:8">
      <c r="B1646" s="91" t="str">
        <f t="shared" si="157"/>
        <v/>
      </c>
      <c r="D1646" s="91" t="str">
        <f t="shared" si="158"/>
        <v/>
      </c>
      <c r="F1646" s="91" t="str">
        <f t="shared" si="159"/>
        <v/>
      </c>
      <c r="H1646" s="91" t="str">
        <f t="shared" si="160"/>
        <v/>
      </c>
    </row>
    <row r="1647" spans="2:8">
      <c r="B1647" s="91" t="str">
        <f t="shared" si="157"/>
        <v/>
      </c>
      <c r="D1647" s="91" t="str">
        <f t="shared" si="158"/>
        <v/>
      </c>
      <c r="F1647" s="91" t="str">
        <f t="shared" si="159"/>
        <v/>
      </c>
      <c r="H1647" s="91" t="str">
        <f t="shared" si="160"/>
        <v/>
      </c>
    </row>
    <row r="1648" spans="2:8">
      <c r="B1648" s="91" t="str">
        <f t="shared" si="157"/>
        <v/>
      </c>
      <c r="D1648" s="91" t="str">
        <f t="shared" si="158"/>
        <v/>
      </c>
      <c r="F1648" s="91" t="str">
        <f t="shared" si="159"/>
        <v/>
      </c>
      <c r="H1648" s="91" t="str">
        <f t="shared" si="160"/>
        <v/>
      </c>
    </row>
    <row r="1649" spans="2:8">
      <c r="B1649" s="91" t="str">
        <f t="shared" si="157"/>
        <v/>
      </c>
      <c r="D1649" s="91" t="str">
        <f t="shared" si="158"/>
        <v/>
      </c>
      <c r="F1649" s="91" t="str">
        <f t="shared" si="159"/>
        <v/>
      </c>
      <c r="H1649" s="91" t="str">
        <f t="shared" si="160"/>
        <v/>
      </c>
    </row>
    <row r="1650" spans="2:8">
      <c r="B1650" s="91" t="str">
        <f t="shared" si="157"/>
        <v/>
      </c>
      <c r="D1650" s="91" t="str">
        <f t="shared" si="158"/>
        <v/>
      </c>
      <c r="F1650" s="91" t="str">
        <f t="shared" si="159"/>
        <v/>
      </c>
      <c r="H1650" s="91" t="str">
        <f t="shared" si="160"/>
        <v/>
      </c>
    </row>
    <row r="1651" spans="2:8">
      <c r="B1651" s="91" t="str">
        <f t="shared" si="157"/>
        <v/>
      </c>
      <c r="D1651" s="91" t="str">
        <f t="shared" si="158"/>
        <v/>
      </c>
      <c r="F1651" s="91" t="str">
        <f t="shared" si="159"/>
        <v/>
      </c>
      <c r="H1651" s="91" t="str">
        <f t="shared" si="160"/>
        <v/>
      </c>
    </row>
    <row r="1652" spans="2:8">
      <c r="B1652" s="91" t="str">
        <f t="shared" si="157"/>
        <v/>
      </c>
      <c r="D1652" s="91" t="str">
        <f t="shared" si="158"/>
        <v/>
      </c>
      <c r="F1652" s="91" t="str">
        <f t="shared" si="159"/>
        <v/>
      </c>
      <c r="H1652" s="91" t="str">
        <f t="shared" si="160"/>
        <v/>
      </c>
    </row>
    <row r="1653" spans="2:8">
      <c r="B1653" s="91" t="str">
        <f t="shared" si="157"/>
        <v/>
      </c>
      <c r="D1653" s="91" t="str">
        <f t="shared" si="158"/>
        <v/>
      </c>
      <c r="F1653" s="91" t="str">
        <f t="shared" si="159"/>
        <v/>
      </c>
      <c r="H1653" s="91" t="str">
        <f t="shared" si="160"/>
        <v/>
      </c>
    </row>
    <row r="1654" spans="2:8">
      <c r="B1654" s="91" t="str">
        <f t="shared" si="157"/>
        <v/>
      </c>
      <c r="D1654" s="91" t="str">
        <f t="shared" si="158"/>
        <v/>
      </c>
      <c r="F1654" s="91" t="str">
        <f t="shared" si="159"/>
        <v/>
      </c>
      <c r="H1654" s="91" t="str">
        <f t="shared" si="160"/>
        <v/>
      </c>
    </row>
    <row r="1655" spans="2:8">
      <c r="B1655" s="91" t="str">
        <f t="shared" si="157"/>
        <v/>
      </c>
      <c r="D1655" s="91" t="str">
        <f t="shared" si="158"/>
        <v/>
      </c>
      <c r="F1655" s="91" t="str">
        <f t="shared" si="159"/>
        <v/>
      </c>
      <c r="H1655" s="91" t="str">
        <f t="shared" si="160"/>
        <v/>
      </c>
    </row>
    <row r="1656" spans="2:8">
      <c r="B1656" s="91" t="str">
        <f t="shared" si="157"/>
        <v/>
      </c>
      <c r="D1656" s="91" t="str">
        <f t="shared" si="158"/>
        <v/>
      </c>
      <c r="F1656" s="91" t="str">
        <f t="shared" si="159"/>
        <v/>
      </c>
      <c r="H1656" s="91" t="str">
        <f t="shared" si="160"/>
        <v/>
      </c>
    </row>
    <row r="1657" spans="2:8">
      <c r="B1657" s="91" t="str">
        <f t="shared" si="157"/>
        <v/>
      </c>
      <c r="D1657" s="91" t="str">
        <f t="shared" si="158"/>
        <v/>
      </c>
      <c r="F1657" s="91" t="str">
        <f t="shared" si="159"/>
        <v/>
      </c>
      <c r="H1657" s="91" t="str">
        <f t="shared" si="160"/>
        <v/>
      </c>
    </row>
    <row r="1658" spans="2:8">
      <c r="B1658" s="91" t="str">
        <f t="shared" si="157"/>
        <v/>
      </c>
      <c r="D1658" s="91" t="str">
        <f t="shared" si="158"/>
        <v/>
      </c>
      <c r="F1658" s="91" t="str">
        <f t="shared" si="159"/>
        <v/>
      </c>
      <c r="H1658" s="91" t="str">
        <f t="shared" si="160"/>
        <v/>
      </c>
    </row>
    <row r="1659" spans="2:8">
      <c r="B1659" s="91" t="str">
        <f t="shared" si="157"/>
        <v/>
      </c>
      <c r="D1659" s="91" t="str">
        <f t="shared" si="158"/>
        <v/>
      </c>
      <c r="F1659" s="91" t="str">
        <f t="shared" si="159"/>
        <v/>
      </c>
      <c r="H1659" s="91" t="str">
        <f t="shared" si="160"/>
        <v/>
      </c>
    </row>
    <row r="1660" spans="2:8">
      <c r="B1660" s="91" t="str">
        <f t="shared" si="157"/>
        <v/>
      </c>
      <c r="D1660" s="91" t="str">
        <f t="shared" si="158"/>
        <v/>
      </c>
      <c r="F1660" s="91" t="str">
        <f t="shared" si="159"/>
        <v/>
      </c>
      <c r="H1660" s="91" t="str">
        <f t="shared" si="160"/>
        <v/>
      </c>
    </row>
    <row r="1661" spans="2:8">
      <c r="B1661" s="91" t="str">
        <f t="shared" ref="B1661:B1724" si="161">IFERROR(VLOOKUP(A1661,PROF_NAMES_CODE,2,FALSE),"")</f>
        <v/>
      </c>
      <c r="D1661" s="91" t="str">
        <f t="shared" ref="D1661:D1724" si="162">IFERROR(VLOOKUP(C1661,PARAM_CLASSES,2,FALSE),"")</f>
        <v/>
      </c>
      <c r="F1661" s="91" t="str">
        <f t="shared" ref="F1661:F1724" si="163">IFERROR(VLOOKUP(E1661,PARAM_MATIERE,2,FALSE),"")</f>
        <v/>
      </c>
      <c r="H1661" s="91" t="str">
        <f t="shared" ref="H1661:H1724" si="164">IFERROR(VLOOKUP(G1661,PARAM_LANGUE,2,FALSE),"")</f>
        <v/>
      </c>
    </row>
    <row r="1662" spans="2:8">
      <c r="B1662" s="91" t="str">
        <f t="shared" si="161"/>
        <v/>
      </c>
      <c r="D1662" s="91" t="str">
        <f t="shared" si="162"/>
        <v/>
      </c>
      <c r="F1662" s="91" t="str">
        <f t="shared" si="163"/>
        <v/>
      </c>
      <c r="H1662" s="91" t="str">
        <f t="shared" si="164"/>
        <v/>
      </c>
    </row>
    <row r="1663" spans="2:8">
      <c r="B1663" s="91" t="str">
        <f t="shared" si="161"/>
        <v/>
      </c>
      <c r="D1663" s="91" t="str">
        <f t="shared" si="162"/>
        <v/>
      </c>
      <c r="F1663" s="91" t="str">
        <f t="shared" si="163"/>
        <v/>
      </c>
      <c r="H1663" s="91" t="str">
        <f t="shared" si="164"/>
        <v/>
      </c>
    </row>
    <row r="1664" spans="2:8">
      <c r="B1664" s="91" t="str">
        <f t="shared" si="161"/>
        <v/>
      </c>
      <c r="D1664" s="91" t="str">
        <f t="shared" si="162"/>
        <v/>
      </c>
      <c r="F1664" s="91" t="str">
        <f t="shared" si="163"/>
        <v/>
      </c>
      <c r="H1664" s="91" t="str">
        <f t="shared" si="164"/>
        <v/>
      </c>
    </row>
    <row r="1665" spans="2:8">
      <c r="B1665" s="91" t="str">
        <f t="shared" si="161"/>
        <v/>
      </c>
      <c r="D1665" s="91" t="str">
        <f t="shared" si="162"/>
        <v/>
      </c>
      <c r="F1665" s="91" t="str">
        <f t="shared" si="163"/>
        <v/>
      </c>
      <c r="H1665" s="91" t="str">
        <f t="shared" si="164"/>
        <v/>
      </c>
    </row>
    <row r="1666" spans="2:8">
      <c r="B1666" s="91" t="str">
        <f t="shared" si="161"/>
        <v/>
      </c>
      <c r="D1666" s="91" t="str">
        <f t="shared" si="162"/>
        <v/>
      </c>
      <c r="F1666" s="91" t="str">
        <f t="shared" si="163"/>
        <v/>
      </c>
      <c r="H1666" s="91" t="str">
        <f t="shared" si="164"/>
        <v/>
      </c>
    </row>
    <row r="1667" spans="2:8">
      <c r="B1667" s="91" t="str">
        <f t="shared" si="161"/>
        <v/>
      </c>
      <c r="D1667" s="91" t="str">
        <f t="shared" si="162"/>
        <v/>
      </c>
      <c r="F1667" s="91" t="str">
        <f t="shared" si="163"/>
        <v/>
      </c>
      <c r="H1667" s="91" t="str">
        <f t="shared" si="164"/>
        <v/>
      </c>
    </row>
    <row r="1668" spans="2:8">
      <c r="B1668" s="91" t="str">
        <f t="shared" si="161"/>
        <v/>
      </c>
      <c r="D1668" s="91" t="str">
        <f t="shared" si="162"/>
        <v/>
      </c>
      <c r="F1668" s="91" t="str">
        <f t="shared" si="163"/>
        <v/>
      </c>
      <c r="H1668" s="91" t="str">
        <f t="shared" si="164"/>
        <v/>
      </c>
    </row>
    <row r="1669" spans="2:8">
      <c r="B1669" s="91" t="str">
        <f t="shared" si="161"/>
        <v/>
      </c>
      <c r="D1669" s="91" t="str">
        <f t="shared" si="162"/>
        <v/>
      </c>
      <c r="F1669" s="91" t="str">
        <f t="shared" si="163"/>
        <v/>
      </c>
      <c r="H1669" s="91" t="str">
        <f t="shared" si="164"/>
        <v/>
      </c>
    </row>
    <row r="1670" spans="2:8">
      <c r="B1670" s="91" t="str">
        <f t="shared" si="161"/>
        <v/>
      </c>
      <c r="D1670" s="91" t="str">
        <f t="shared" si="162"/>
        <v/>
      </c>
      <c r="F1670" s="91" t="str">
        <f t="shared" si="163"/>
        <v/>
      </c>
      <c r="H1670" s="91" t="str">
        <f t="shared" si="164"/>
        <v/>
      </c>
    </row>
    <row r="1671" spans="2:8">
      <c r="B1671" s="91" t="str">
        <f t="shared" si="161"/>
        <v/>
      </c>
      <c r="D1671" s="91" t="str">
        <f t="shared" si="162"/>
        <v/>
      </c>
      <c r="F1671" s="91" t="str">
        <f t="shared" si="163"/>
        <v/>
      </c>
      <c r="H1671" s="91" t="str">
        <f t="shared" si="164"/>
        <v/>
      </c>
    </row>
    <row r="1672" spans="2:8">
      <c r="B1672" s="91" t="str">
        <f t="shared" si="161"/>
        <v/>
      </c>
      <c r="D1672" s="91" t="str">
        <f t="shared" si="162"/>
        <v/>
      </c>
      <c r="F1672" s="91" t="str">
        <f t="shared" si="163"/>
        <v/>
      </c>
      <c r="H1672" s="91" t="str">
        <f t="shared" si="164"/>
        <v/>
      </c>
    </row>
    <row r="1673" spans="2:8">
      <c r="B1673" s="91" t="str">
        <f t="shared" si="161"/>
        <v/>
      </c>
      <c r="D1673" s="91" t="str">
        <f t="shared" si="162"/>
        <v/>
      </c>
      <c r="F1673" s="91" t="str">
        <f t="shared" si="163"/>
        <v/>
      </c>
      <c r="H1673" s="91" t="str">
        <f t="shared" si="164"/>
        <v/>
      </c>
    </row>
    <row r="1674" spans="2:8">
      <c r="B1674" s="91" t="str">
        <f t="shared" si="161"/>
        <v/>
      </c>
      <c r="D1674" s="91" t="str">
        <f t="shared" si="162"/>
        <v/>
      </c>
      <c r="F1674" s="91" t="str">
        <f t="shared" si="163"/>
        <v/>
      </c>
      <c r="H1674" s="91" t="str">
        <f t="shared" si="164"/>
        <v/>
      </c>
    </row>
    <row r="1675" spans="2:8">
      <c r="B1675" s="91" t="str">
        <f t="shared" si="161"/>
        <v/>
      </c>
      <c r="D1675" s="91" t="str">
        <f t="shared" si="162"/>
        <v/>
      </c>
      <c r="F1675" s="91" t="str">
        <f t="shared" si="163"/>
        <v/>
      </c>
      <c r="H1675" s="91" t="str">
        <f t="shared" si="164"/>
        <v/>
      </c>
    </row>
    <row r="1676" spans="2:8">
      <c r="B1676" s="91" t="str">
        <f t="shared" si="161"/>
        <v/>
      </c>
      <c r="D1676" s="91" t="str">
        <f t="shared" si="162"/>
        <v/>
      </c>
      <c r="F1676" s="91" t="str">
        <f t="shared" si="163"/>
        <v/>
      </c>
      <c r="H1676" s="91" t="str">
        <f t="shared" si="164"/>
        <v/>
      </c>
    </row>
    <row r="1677" spans="2:8">
      <c r="B1677" s="91" t="str">
        <f t="shared" si="161"/>
        <v/>
      </c>
      <c r="D1677" s="91" t="str">
        <f t="shared" si="162"/>
        <v/>
      </c>
      <c r="F1677" s="91" t="str">
        <f t="shared" si="163"/>
        <v/>
      </c>
      <c r="H1677" s="91" t="str">
        <f t="shared" si="164"/>
        <v/>
      </c>
    </row>
    <row r="1678" spans="2:8">
      <c r="B1678" s="91" t="str">
        <f t="shared" si="161"/>
        <v/>
      </c>
      <c r="D1678" s="91" t="str">
        <f t="shared" si="162"/>
        <v/>
      </c>
      <c r="F1678" s="91" t="str">
        <f t="shared" si="163"/>
        <v/>
      </c>
      <c r="H1678" s="91" t="str">
        <f t="shared" si="164"/>
        <v/>
      </c>
    </row>
    <row r="1679" spans="2:8">
      <c r="B1679" s="91" t="str">
        <f t="shared" si="161"/>
        <v/>
      </c>
      <c r="D1679" s="91" t="str">
        <f t="shared" si="162"/>
        <v/>
      </c>
      <c r="F1679" s="91" t="str">
        <f t="shared" si="163"/>
        <v/>
      </c>
      <c r="H1679" s="91" t="str">
        <f t="shared" si="164"/>
        <v/>
      </c>
    </row>
    <row r="1680" spans="2:8">
      <c r="B1680" s="91" t="str">
        <f t="shared" si="161"/>
        <v/>
      </c>
      <c r="D1680" s="91" t="str">
        <f t="shared" si="162"/>
        <v/>
      </c>
      <c r="F1680" s="91" t="str">
        <f t="shared" si="163"/>
        <v/>
      </c>
      <c r="H1680" s="91" t="str">
        <f t="shared" si="164"/>
        <v/>
      </c>
    </row>
    <row r="1681" spans="2:8">
      <c r="B1681" s="91" t="str">
        <f t="shared" si="161"/>
        <v/>
      </c>
      <c r="D1681" s="91" t="str">
        <f t="shared" si="162"/>
        <v/>
      </c>
      <c r="F1681" s="91" t="str">
        <f t="shared" si="163"/>
        <v/>
      </c>
      <c r="H1681" s="91" t="str">
        <f t="shared" si="164"/>
        <v/>
      </c>
    </row>
    <row r="1682" spans="2:8">
      <c r="B1682" s="91" t="str">
        <f t="shared" si="161"/>
        <v/>
      </c>
      <c r="D1682" s="91" t="str">
        <f t="shared" si="162"/>
        <v/>
      </c>
      <c r="F1682" s="91" t="str">
        <f t="shared" si="163"/>
        <v/>
      </c>
      <c r="H1682" s="91" t="str">
        <f t="shared" si="164"/>
        <v/>
      </c>
    </row>
    <row r="1683" spans="2:8">
      <c r="B1683" s="91" t="str">
        <f t="shared" si="161"/>
        <v/>
      </c>
      <c r="D1683" s="91" t="str">
        <f t="shared" si="162"/>
        <v/>
      </c>
      <c r="F1683" s="91" t="str">
        <f t="shared" si="163"/>
        <v/>
      </c>
      <c r="H1683" s="91" t="str">
        <f t="shared" si="164"/>
        <v/>
      </c>
    </row>
    <row r="1684" spans="2:8">
      <c r="B1684" s="91" t="str">
        <f t="shared" si="161"/>
        <v/>
      </c>
      <c r="D1684" s="91" t="str">
        <f t="shared" si="162"/>
        <v/>
      </c>
      <c r="F1684" s="91" t="str">
        <f t="shared" si="163"/>
        <v/>
      </c>
      <c r="H1684" s="91" t="str">
        <f t="shared" si="164"/>
        <v/>
      </c>
    </row>
    <row r="1685" spans="2:8">
      <c r="B1685" s="91" t="str">
        <f t="shared" si="161"/>
        <v/>
      </c>
      <c r="D1685" s="91" t="str">
        <f t="shared" si="162"/>
        <v/>
      </c>
      <c r="F1685" s="91" t="str">
        <f t="shared" si="163"/>
        <v/>
      </c>
      <c r="H1685" s="91" t="str">
        <f t="shared" si="164"/>
        <v/>
      </c>
    </row>
    <row r="1686" spans="2:8">
      <c r="B1686" s="91" t="str">
        <f t="shared" si="161"/>
        <v/>
      </c>
      <c r="D1686" s="91" t="str">
        <f t="shared" si="162"/>
        <v/>
      </c>
      <c r="F1686" s="91" t="str">
        <f t="shared" si="163"/>
        <v/>
      </c>
      <c r="H1686" s="91" t="str">
        <f t="shared" si="164"/>
        <v/>
      </c>
    </row>
    <row r="1687" spans="2:8">
      <c r="B1687" s="91" t="str">
        <f t="shared" si="161"/>
        <v/>
      </c>
      <c r="D1687" s="91" t="str">
        <f t="shared" si="162"/>
        <v/>
      </c>
      <c r="F1687" s="91" t="str">
        <f t="shared" si="163"/>
        <v/>
      </c>
      <c r="H1687" s="91" t="str">
        <f t="shared" si="164"/>
        <v/>
      </c>
    </row>
    <row r="1688" spans="2:8">
      <c r="B1688" s="91" t="str">
        <f t="shared" si="161"/>
        <v/>
      </c>
      <c r="D1688" s="91" t="str">
        <f t="shared" si="162"/>
        <v/>
      </c>
      <c r="F1688" s="91" t="str">
        <f t="shared" si="163"/>
        <v/>
      </c>
      <c r="H1688" s="91" t="str">
        <f t="shared" si="164"/>
        <v/>
      </c>
    </row>
    <row r="1689" spans="2:8">
      <c r="B1689" s="91" t="str">
        <f t="shared" si="161"/>
        <v/>
      </c>
      <c r="D1689" s="91" t="str">
        <f t="shared" si="162"/>
        <v/>
      </c>
      <c r="F1689" s="91" t="str">
        <f t="shared" si="163"/>
        <v/>
      </c>
      <c r="H1689" s="91" t="str">
        <f t="shared" si="164"/>
        <v/>
      </c>
    </row>
    <row r="1690" spans="2:8">
      <c r="B1690" s="91" t="str">
        <f t="shared" si="161"/>
        <v/>
      </c>
      <c r="D1690" s="91" t="str">
        <f t="shared" si="162"/>
        <v/>
      </c>
      <c r="F1690" s="91" t="str">
        <f t="shared" si="163"/>
        <v/>
      </c>
      <c r="H1690" s="91" t="str">
        <f t="shared" si="164"/>
        <v/>
      </c>
    </row>
    <row r="1691" spans="2:8">
      <c r="B1691" s="91" t="str">
        <f t="shared" si="161"/>
        <v/>
      </c>
      <c r="D1691" s="91" t="str">
        <f t="shared" si="162"/>
        <v/>
      </c>
      <c r="F1691" s="91" t="str">
        <f t="shared" si="163"/>
        <v/>
      </c>
      <c r="H1691" s="91" t="str">
        <f t="shared" si="164"/>
        <v/>
      </c>
    </row>
    <row r="1692" spans="2:8">
      <c r="B1692" s="91" t="str">
        <f t="shared" si="161"/>
        <v/>
      </c>
      <c r="D1692" s="91" t="str">
        <f t="shared" si="162"/>
        <v/>
      </c>
      <c r="F1692" s="91" t="str">
        <f t="shared" si="163"/>
        <v/>
      </c>
      <c r="H1692" s="91" t="str">
        <f t="shared" si="164"/>
        <v/>
      </c>
    </row>
    <row r="1693" spans="2:8">
      <c r="B1693" s="91" t="str">
        <f t="shared" si="161"/>
        <v/>
      </c>
      <c r="D1693" s="91" t="str">
        <f t="shared" si="162"/>
        <v/>
      </c>
      <c r="F1693" s="91" t="str">
        <f t="shared" si="163"/>
        <v/>
      </c>
      <c r="H1693" s="91" t="str">
        <f t="shared" si="164"/>
        <v/>
      </c>
    </row>
    <row r="1694" spans="2:8">
      <c r="B1694" s="91" t="str">
        <f t="shared" si="161"/>
        <v/>
      </c>
      <c r="D1694" s="91" t="str">
        <f t="shared" si="162"/>
        <v/>
      </c>
      <c r="F1694" s="91" t="str">
        <f t="shared" si="163"/>
        <v/>
      </c>
      <c r="H1694" s="91" t="str">
        <f t="shared" si="164"/>
        <v/>
      </c>
    </row>
    <row r="1695" spans="2:8">
      <c r="B1695" s="91" t="str">
        <f t="shared" si="161"/>
        <v/>
      </c>
      <c r="D1695" s="91" t="str">
        <f t="shared" si="162"/>
        <v/>
      </c>
      <c r="F1695" s="91" t="str">
        <f t="shared" si="163"/>
        <v/>
      </c>
      <c r="H1695" s="91" t="str">
        <f t="shared" si="164"/>
        <v/>
      </c>
    </row>
    <row r="1696" spans="2:8">
      <c r="B1696" s="91" t="str">
        <f t="shared" si="161"/>
        <v/>
      </c>
      <c r="D1696" s="91" t="str">
        <f t="shared" si="162"/>
        <v/>
      </c>
      <c r="F1696" s="91" t="str">
        <f t="shared" si="163"/>
        <v/>
      </c>
      <c r="H1696" s="91" t="str">
        <f t="shared" si="164"/>
        <v/>
      </c>
    </row>
    <row r="1697" spans="2:8">
      <c r="B1697" s="91" t="str">
        <f t="shared" si="161"/>
        <v/>
      </c>
      <c r="D1697" s="91" t="str">
        <f t="shared" si="162"/>
        <v/>
      </c>
      <c r="F1697" s="91" t="str">
        <f t="shared" si="163"/>
        <v/>
      </c>
      <c r="H1697" s="91" t="str">
        <f t="shared" si="164"/>
        <v/>
      </c>
    </row>
    <row r="1698" spans="2:8">
      <c r="B1698" s="91" t="str">
        <f t="shared" si="161"/>
        <v/>
      </c>
      <c r="D1698" s="91" t="str">
        <f t="shared" si="162"/>
        <v/>
      </c>
      <c r="F1698" s="91" t="str">
        <f t="shared" si="163"/>
        <v/>
      </c>
      <c r="H1698" s="91" t="str">
        <f t="shared" si="164"/>
        <v/>
      </c>
    </row>
    <row r="1699" spans="2:8">
      <c r="B1699" s="91" t="str">
        <f t="shared" si="161"/>
        <v/>
      </c>
      <c r="D1699" s="91" t="str">
        <f t="shared" si="162"/>
        <v/>
      </c>
      <c r="F1699" s="91" t="str">
        <f t="shared" si="163"/>
        <v/>
      </c>
      <c r="H1699" s="91" t="str">
        <f t="shared" si="164"/>
        <v/>
      </c>
    </row>
    <row r="1700" spans="2:8">
      <c r="B1700" s="91" t="str">
        <f t="shared" si="161"/>
        <v/>
      </c>
      <c r="D1700" s="91" t="str">
        <f t="shared" si="162"/>
        <v/>
      </c>
      <c r="F1700" s="91" t="str">
        <f t="shared" si="163"/>
        <v/>
      </c>
      <c r="H1700" s="91" t="str">
        <f t="shared" si="164"/>
        <v/>
      </c>
    </row>
    <row r="1701" spans="2:8">
      <c r="B1701" s="91" t="str">
        <f t="shared" si="161"/>
        <v/>
      </c>
      <c r="D1701" s="91" t="str">
        <f t="shared" si="162"/>
        <v/>
      </c>
      <c r="F1701" s="91" t="str">
        <f t="shared" si="163"/>
        <v/>
      </c>
      <c r="H1701" s="91" t="str">
        <f t="shared" si="164"/>
        <v/>
      </c>
    </row>
    <row r="1702" spans="2:8">
      <c r="B1702" s="91" t="str">
        <f t="shared" si="161"/>
        <v/>
      </c>
      <c r="D1702" s="91" t="str">
        <f t="shared" si="162"/>
        <v/>
      </c>
      <c r="F1702" s="91" t="str">
        <f t="shared" si="163"/>
        <v/>
      </c>
      <c r="H1702" s="91" t="str">
        <f t="shared" si="164"/>
        <v/>
      </c>
    </row>
    <row r="1703" spans="2:8">
      <c r="B1703" s="91" t="str">
        <f t="shared" si="161"/>
        <v/>
      </c>
      <c r="D1703" s="91" t="str">
        <f t="shared" si="162"/>
        <v/>
      </c>
      <c r="F1703" s="91" t="str">
        <f t="shared" si="163"/>
        <v/>
      </c>
      <c r="H1703" s="91" t="str">
        <f t="shared" si="164"/>
        <v/>
      </c>
    </row>
    <row r="1704" spans="2:8">
      <c r="B1704" s="91" t="str">
        <f t="shared" si="161"/>
        <v/>
      </c>
      <c r="D1704" s="91" t="str">
        <f t="shared" si="162"/>
        <v/>
      </c>
      <c r="F1704" s="91" t="str">
        <f t="shared" si="163"/>
        <v/>
      </c>
      <c r="H1704" s="91" t="str">
        <f t="shared" si="164"/>
        <v/>
      </c>
    </row>
    <row r="1705" spans="2:8">
      <c r="B1705" s="91" t="str">
        <f t="shared" si="161"/>
        <v/>
      </c>
      <c r="D1705" s="91" t="str">
        <f t="shared" si="162"/>
        <v/>
      </c>
      <c r="F1705" s="91" t="str">
        <f t="shared" si="163"/>
        <v/>
      </c>
      <c r="H1705" s="91" t="str">
        <f t="shared" si="164"/>
        <v/>
      </c>
    </row>
    <row r="1706" spans="2:8">
      <c r="B1706" s="91" t="str">
        <f t="shared" si="161"/>
        <v/>
      </c>
      <c r="D1706" s="91" t="str">
        <f t="shared" si="162"/>
        <v/>
      </c>
      <c r="F1706" s="91" t="str">
        <f t="shared" si="163"/>
        <v/>
      </c>
      <c r="H1706" s="91" t="str">
        <f t="shared" si="164"/>
        <v/>
      </c>
    </row>
    <row r="1707" spans="2:8">
      <c r="B1707" s="91" t="str">
        <f t="shared" si="161"/>
        <v/>
      </c>
      <c r="D1707" s="91" t="str">
        <f t="shared" si="162"/>
        <v/>
      </c>
      <c r="F1707" s="91" t="str">
        <f t="shared" si="163"/>
        <v/>
      </c>
      <c r="H1707" s="91" t="str">
        <f t="shared" si="164"/>
        <v/>
      </c>
    </row>
    <row r="1708" spans="2:8">
      <c r="B1708" s="91" t="str">
        <f t="shared" si="161"/>
        <v/>
      </c>
      <c r="D1708" s="91" t="str">
        <f t="shared" si="162"/>
        <v/>
      </c>
      <c r="F1708" s="91" t="str">
        <f t="shared" si="163"/>
        <v/>
      </c>
      <c r="H1708" s="91" t="str">
        <f t="shared" si="164"/>
        <v/>
      </c>
    </row>
    <row r="1709" spans="2:8">
      <c r="B1709" s="91" t="str">
        <f t="shared" si="161"/>
        <v/>
      </c>
      <c r="D1709" s="91" t="str">
        <f t="shared" si="162"/>
        <v/>
      </c>
      <c r="F1709" s="91" t="str">
        <f t="shared" si="163"/>
        <v/>
      </c>
      <c r="H1709" s="91" t="str">
        <f t="shared" si="164"/>
        <v/>
      </c>
    </row>
    <row r="1710" spans="2:8">
      <c r="B1710" s="91" t="str">
        <f t="shared" si="161"/>
        <v/>
      </c>
      <c r="D1710" s="91" t="str">
        <f t="shared" si="162"/>
        <v/>
      </c>
      <c r="F1710" s="91" t="str">
        <f t="shared" si="163"/>
        <v/>
      </c>
      <c r="H1710" s="91" t="str">
        <f t="shared" si="164"/>
        <v/>
      </c>
    </row>
    <row r="1711" spans="2:8">
      <c r="B1711" s="91" t="str">
        <f t="shared" si="161"/>
        <v/>
      </c>
      <c r="D1711" s="91" t="str">
        <f t="shared" si="162"/>
        <v/>
      </c>
      <c r="F1711" s="91" t="str">
        <f t="shared" si="163"/>
        <v/>
      </c>
      <c r="H1711" s="91" t="str">
        <f t="shared" si="164"/>
        <v/>
      </c>
    </row>
    <row r="1712" spans="2:8">
      <c r="B1712" s="91" t="str">
        <f t="shared" si="161"/>
        <v/>
      </c>
      <c r="D1712" s="91" t="str">
        <f t="shared" si="162"/>
        <v/>
      </c>
      <c r="F1712" s="91" t="str">
        <f t="shared" si="163"/>
        <v/>
      </c>
      <c r="H1712" s="91" t="str">
        <f t="shared" si="164"/>
        <v/>
      </c>
    </row>
    <row r="1713" spans="2:8">
      <c r="B1713" s="91" t="str">
        <f t="shared" si="161"/>
        <v/>
      </c>
      <c r="D1713" s="91" t="str">
        <f t="shared" si="162"/>
        <v/>
      </c>
      <c r="F1713" s="91" t="str">
        <f t="shared" si="163"/>
        <v/>
      </c>
      <c r="H1713" s="91" t="str">
        <f t="shared" si="164"/>
        <v/>
      </c>
    </row>
    <row r="1714" spans="2:8">
      <c r="B1714" s="91" t="str">
        <f t="shared" si="161"/>
        <v/>
      </c>
      <c r="D1714" s="91" t="str">
        <f t="shared" si="162"/>
        <v/>
      </c>
      <c r="F1714" s="91" t="str">
        <f t="shared" si="163"/>
        <v/>
      </c>
      <c r="H1714" s="91" t="str">
        <f t="shared" si="164"/>
        <v/>
      </c>
    </row>
    <row r="1715" spans="2:8">
      <c r="B1715" s="91" t="str">
        <f t="shared" si="161"/>
        <v/>
      </c>
      <c r="D1715" s="91" t="str">
        <f t="shared" si="162"/>
        <v/>
      </c>
      <c r="F1715" s="91" t="str">
        <f t="shared" si="163"/>
        <v/>
      </c>
      <c r="H1715" s="91" t="str">
        <f t="shared" si="164"/>
        <v/>
      </c>
    </row>
    <row r="1716" spans="2:8">
      <c r="B1716" s="91" t="str">
        <f t="shared" si="161"/>
        <v/>
      </c>
      <c r="D1716" s="91" t="str">
        <f t="shared" si="162"/>
        <v/>
      </c>
      <c r="F1716" s="91" t="str">
        <f t="shared" si="163"/>
        <v/>
      </c>
      <c r="H1716" s="91" t="str">
        <f t="shared" si="164"/>
        <v/>
      </c>
    </row>
    <row r="1717" spans="2:8">
      <c r="B1717" s="91" t="str">
        <f t="shared" si="161"/>
        <v/>
      </c>
      <c r="D1717" s="91" t="str">
        <f t="shared" si="162"/>
        <v/>
      </c>
      <c r="F1717" s="91" t="str">
        <f t="shared" si="163"/>
        <v/>
      </c>
      <c r="H1717" s="91" t="str">
        <f t="shared" si="164"/>
        <v/>
      </c>
    </row>
    <row r="1718" spans="2:8">
      <c r="B1718" s="91" t="str">
        <f t="shared" si="161"/>
        <v/>
      </c>
      <c r="D1718" s="91" t="str">
        <f t="shared" si="162"/>
        <v/>
      </c>
      <c r="F1718" s="91" t="str">
        <f t="shared" si="163"/>
        <v/>
      </c>
      <c r="H1718" s="91" t="str">
        <f t="shared" si="164"/>
        <v/>
      </c>
    </row>
    <row r="1719" spans="2:8">
      <c r="B1719" s="91" t="str">
        <f t="shared" si="161"/>
        <v/>
      </c>
      <c r="D1719" s="91" t="str">
        <f t="shared" si="162"/>
        <v/>
      </c>
      <c r="F1719" s="91" t="str">
        <f t="shared" si="163"/>
        <v/>
      </c>
      <c r="H1719" s="91" t="str">
        <f t="shared" si="164"/>
        <v/>
      </c>
    </row>
    <row r="1720" spans="2:8">
      <c r="B1720" s="91" t="str">
        <f t="shared" si="161"/>
        <v/>
      </c>
      <c r="D1720" s="91" t="str">
        <f t="shared" si="162"/>
        <v/>
      </c>
      <c r="F1720" s="91" t="str">
        <f t="shared" si="163"/>
        <v/>
      </c>
      <c r="H1720" s="91" t="str">
        <f t="shared" si="164"/>
        <v/>
      </c>
    </row>
    <row r="1721" spans="2:8">
      <c r="B1721" s="91" t="str">
        <f t="shared" si="161"/>
        <v/>
      </c>
      <c r="D1721" s="91" t="str">
        <f t="shared" si="162"/>
        <v/>
      </c>
      <c r="F1721" s="91" t="str">
        <f t="shared" si="163"/>
        <v/>
      </c>
      <c r="H1721" s="91" t="str">
        <f t="shared" si="164"/>
        <v/>
      </c>
    </row>
    <row r="1722" spans="2:8">
      <c r="B1722" s="91" t="str">
        <f t="shared" si="161"/>
        <v/>
      </c>
      <c r="D1722" s="91" t="str">
        <f t="shared" si="162"/>
        <v/>
      </c>
      <c r="F1722" s="91" t="str">
        <f t="shared" si="163"/>
        <v/>
      </c>
      <c r="H1722" s="91" t="str">
        <f t="shared" si="164"/>
        <v/>
      </c>
    </row>
    <row r="1723" spans="2:8">
      <c r="B1723" s="91" t="str">
        <f t="shared" si="161"/>
        <v/>
      </c>
      <c r="D1723" s="91" t="str">
        <f t="shared" si="162"/>
        <v/>
      </c>
      <c r="F1723" s="91" t="str">
        <f t="shared" si="163"/>
        <v/>
      </c>
      <c r="H1723" s="91" t="str">
        <f t="shared" si="164"/>
        <v/>
      </c>
    </row>
    <row r="1724" spans="2:8">
      <c r="B1724" s="91" t="str">
        <f t="shared" si="161"/>
        <v/>
      </c>
      <c r="D1724" s="91" t="str">
        <f t="shared" si="162"/>
        <v/>
      </c>
      <c r="F1724" s="91" t="str">
        <f t="shared" si="163"/>
        <v/>
      </c>
      <c r="H1724" s="91" t="str">
        <f t="shared" si="164"/>
        <v/>
      </c>
    </row>
    <row r="1725" spans="2:8">
      <c r="B1725" s="91" t="str">
        <f t="shared" ref="B1725:B1788" si="165">IFERROR(VLOOKUP(A1725,PROF_NAMES_CODE,2,FALSE),"")</f>
        <v/>
      </c>
      <c r="D1725" s="91" t="str">
        <f t="shared" ref="D1725:D1788" si="166">IFERROR(VLOOKUP(C1725,PARAM_CLASSES,2,FALSE),"")</f>
        <v/>
      </c>
      <c r="F1725" s="91" t="str">
        <f t="shared" ref="F1725:F1788" si="167">IFERROR(VLOOKUP(E1725,PARAM_MATIERE,2,FALSE),"")</f>
        <v/>
      </c>
      <c r="H1725" s="91" t="str">
        <f t="shared" ref="H1725:H1788" si="168">IFERROR(VLOOKUP(G1725,PARAM_LANGUE,2,FALSE),"")</f>
        <v/>
      </c>
    </row>
    <row r="1726" spans="2:8">
      <c r="B1726" s="91" t="str">
        <f t="shared" si="165"/>
        <v/>
      </c>
      <c r="D1726" s="91" t="str">
        <f t="shared" si="166"/>
        <v/>
      </c>
      <c r="F1726" s="91" t="str">
        <f t="shared" si="167"/>
        <v/>
      </c>
      <c r="H1726" s="91" t="str">
        <f t="shared" si="168"/>
        <v/>
      </c>
    </row>
    <row r="1727" spans="2:8">
      <c r="B1727" s="91" t="str">
        <f t="shared" si="165"/>
        <v/>
      </c>
      <c r="D1727" s="91" t="str">
        <f t="shared" si="166"/>
        <v/>
      </c>
      <c r="F1727" s="91" t="str">
        <f t="shared" si="167"/>
        <v/>
      </c>
      <c r="H1727" s="91" t="str">
        <f t="shared" si="168"/>
        <v/>
      </c>
    </row>
    <row r="1728" spans="2:8">
      <c r="B1728" s="91" t="str">
        <f t="shared" si="165"/>
        <v/>
      </c>
      <c r="D1728" s="91" t="str">
        <f t="shared" si="166"/>
        <v/>
      </c>
      <c r="F1728" s="91" t="str">
        <f t="shared" si="167"/>
        <v/>
      </c>
      <c r="H1728" s="91" t="str">
        <f t="shared" si="168"/>
        <v/>
      </c>
    </row>
    <row r="1729" spans="2:8">
      <c r="B1729" s="91" t="str">
        <f t="shared" si="165"/>
        <v/>
      </c>
      <c r="D1729" s="91" t="str">
        <f t="shared" si="166"/>
        <v/>
      </c>
      <c r="F1729" s="91" t="str">
        <f t="shared" si="167"/>
        <v/>
      </c>
      <c r="H1729" s="91" t="str">
        <f t="shared" si="168"/>
        <v/>
      </c>
    </row>
    <row r="1730" spans="2:8">
      <c r="B1730" s="91" t="str">
        <f t="shared" si="165"/>
        <v/>
      </c>
      <c r="D1730" s="91" t="str">
        <f t="shared" si="166"/>
        <v/>
      </c>
      <c r="F1730" s="91" t="str">
        <f t="shared" si="167"/>
        <v/>
      </c>
      <c r="H1730" s="91" t="str">
        <f t="shared" si="168"/>
        <v/>
      </c>
    </row>
    <row r="1731" spans="2:8">
      <c r="B1731" s="91" t="str">
        <f t="shared" si="165"/>
        <v/>
      </c>
      <c r="D1731" s="91" t="str">
        <f t="shared" si="166"/>
        <v/>
      </c>
      <c r="F1731" s="91" t="str">
        <f t="shared" si="167"/>
        <v/>
      </c>
      <c r="H1731" s="91" t="str">
        <f t="shared" si="168"/>
        <v/>
      </c>
    </row>
    <row r="1732" spans="2:8">
      <c r="B1732" s="91" t="str">
        <f t="shared" si="165"/>
        <v/>
      </c>
      <c r="D1732" s="91" t="str">
        <f t="shared" si="166"/>
        <v/>
      </c>
      <c r="F1732" s="91" t="str">
        <f t="shared" si="167"/>
        <v/>
      </c>
      <c r="H1732" s="91" t="str">
        <f t="shared" si="168"/>
        <v/>
      </c>
    </row>
    <row r="1733" spans="2:8">
      <c r="B1733" s="91" t="str">
        <f t="shared" si="165"/>
        <v/>
      </c>
      <c r="D1733" s="91" t="str">
        <f t="shared" si="166"/>
        <v/>
      </c>
      <c r="F1733" s="91" t="str">
        <f t="shared" si="167"/>
        <v/>
      </c>
      <c r="H1733" s="91" t="str">
        <f t="shared" si="168"/>
        <v/>
      </c>
    </row>
    <row r="1734" spans="2:8">
      <c r="B1734" s="91" t="str">
        <f t="shared" si="165"/>
        <v/>
      </c>
      <c r="D1734" s="91" t="str">
        <f t="shared" si="166"/>
        <v/>
      </c>
      <c r="F1734" s="91" t="str">
        <f t="shared" si="167"/>
        <v/>
      </c>
      <c r="H1734" s="91" t="str">
        <f t="shared" si="168"/>
        <v/>
      </c>
    </row>
    <row r="1735" spans="2:8">
      <c r="B1735" s="91" t="str">
        <f t="shared" si="165"/>
        <v/>
      </c>
      <c r="D1735" s="91" t="str">
        <f t="shared" si="166"/>
        <v/>
      </c>
      <c r="F1735" s="91" t="str">
        <f t="shared" si="167"/>
        <v/>
      </c>
      <c r="H1735" s="91" t="str">
        <f t="shared" si="168"/>
        <v/>
      </c>
    </row>
    <row r="1736" spans="2:8">
      <c r="B1736" s="91" t="str">
        <f t="shared" si="165"/>
        <v/>
      </c>
      <c r="D1736" s="91" t="str">
        <f t="shared" si="166"/>
        <v/>
      </c>
      <c r="F1736" s="91" t="str">
        <f t="shared" si="167"/>
        <v/>
      </c>
      <c r="H1736" s="91" t="str">
        <f t="shared" si="168"/>
        <v/>
      </c>
    </row>
    <row r="1737" spans="2:8">
      <c r="B1737" s="91" t="str">
        <f t="shared" si="165"/>
        <v/>
      </c>
      <c r="D1737" s="91" t="str">
        <f t="shared" si="166"/>
        <v/>
      </c>
      <c r="F1737" s="91" t="str">
        <f t="shared" si="167"/>
        <v/>
      </c>
      <c r="H1737" s="91" t="str">
        <f t="shared" si="168"/>
        <v/>
      </c>
    </row>
    <row r="1738" spans="2:8">
      <c r="B1738" s="91" t="str">
        <f t="shared" si="165"/>
        <v/>
      </c>
      <c r="D1738" s="91" t="str">
        <f t="shared" si="166"/>
        <v/>
      </c>
      <c r="F1738" s="91" t="str">
        <f t="shared" si="167"/>
        <v/>
      </c>
      <c r="H1738" s="91" t="str">
        <f t="shared" si="168"/>
        <v/>
      </c>
    </row>
    <row r="1739" spans="2:8">
      <c r="B1739" s="91" t="str">
        <f t="shared" si="165"/>
        <v/>
      </c>
      <c r="D1739" s="91" t="str">
        <f t="shared" si="166"/>
        <v/>
      </c>
      <c r="F1739" s="91" t="str">
        <f t="shared" si="167"/>
        <v/>
      </c>
      <c r="H1739" s="91" t="str">
        <f t="shared" si="168"/>
        <v/>
      </c>
    </row>
    <row r="1740" spans="2:8">
      <c r="B1740" s="91" t="str">
        <f t="shared" si="165"/>
        <v/>
      </c>
      <c r="D1740" s="91" t="str">
        <f t="shared" si="166"/>
        <v/>
      </c>
      <c r="F1740" s="91" t="str">
        <f t="shared" si="167"/>
        <v/>
      </c>
      <c r="H1740" s="91" t="str">
        <f t="shared" si="168"/>
        <v/>
      </c>
    </row>
    <row r="1741" spans="2:8">
      <c r="B1741" s="91" t="str">
        <f t="shared" si="165"/>
        <v/>
      </c>
      <c r="D1741" s="91" t="str">
        <f t="shared" si="166"/>
        <v/>
      </c>
      <c r="F1741" s="91" t="str">
        <f t="shared" si="167"/>
        <v/>
      </c>
      <c r="H1741" s="91" t="str">
        <f t="shared" si="168"/>
        <v/>
      </c>
    </row>
    <row r="1742" spans="2:8">
      <c r="B1742" s="91" t="str">
        <f t="shared" si="165"/>
        <v/>
      </c>
      <c r="D1742" s="91" t="str">
        <f t="shared" si="166"/>
        <v/>
      </c>
      <c r="F1742" s="91" t="str">
        <f t="shared" si="167"/>
        <v/>
      </c>
      <c r="H1742" s="91" t="str">
        <f t="shared" si="168"/>
        <v/>
      </c>
    </row>
    <row r="1743" spans="2:8">
      <c r="B1743" s="91" t="str">
        <f t="shared" si="165"/>
        <v/>
      </c>
      <c r="D1743" s="91" t="str">
        <f t="shared" si="166"/>
        <v/>
      </c>
      <c r="F1743" s="91" t="str">
        <f t="shared" si="167"/>
        <v/>
      </c>
      <c r="H1743" s="91" t="str">
        <f t="shared" si="168"/>
        <v/>
      </c>
    </row>
    <row r="1744" spans="2:8">
      <c r="B1744" s="91" t="str">
        <f t="shared" si="165"/>
        <v/>
      </c>
      <c r="D1744" s="91" t="str">
        <f t="shared" si="166"/>
        <v/>
      </c>
      <c r="F1744" s="91" t="str">
        <f t="shared" si="167"/>
        <v/>
      </c>
      <c r="H1744" s="91" t="str">
        <f t="shared" si="168"/>
        <v/>
      </c>
    </row>
    <row r="1745" spans="2:8">
      <c r="B1745" s="91" t="str">
        <f t="shared" si="165"/>
        <v/>
      </c>
      <c r="D1745" s="91" t="str">
        <f t="shared" si="166"/>
        <v/>
      </c>
      <c r="F1745" s="91" t="str">
        <f t="shared" si="167"/>
        <v/>
      </c>
      <c r="H1745" s="91" t="str">
        <f t="shared" si="168"/>
        <v/>
      </c>
    </row>
    <row r="1746" spans="2:8">
      <c r="B1746" s="91" t="str">
        <f t="shared" si="165"/>
        <v/>
      </c>
      <c r="D1746" s="91" t="str">
        <f t="shared" si="166"/>
        <v/>
      </c>
      <c r="F1746" s="91" t="str">
        <f t="shared" si="167"/>
        <v/>
      </c>
      <c r="H1746" s="91" t="str">
        <f t="shared" si="168"/>
        <v/>
      </c>
    </row>
    <row r="1747" spans="2:8">
      <c r="B1747" s="91" t="str">
        <f t="shared" si="165"/>
        <v/>
      </c>
      <c r="D1747" s="91" t="str">
        <f t="shared" si="166"/>
        <v/>
      </c>
      <c r="F1747" s="91" t="str">
        <f t="shared" si="167"/>
        <v/>
      </c>
      <c r="H1747" s="91" t="str">
        <f t="shared" si="168"/>
        <v/>
      </c>
    </row>
    <row r="1748" spans="2:8">
      <c r="B1748" s="91" t="str">
        <f t="shared" si="165"/>
        <v/>
      </c>
      <c r="D1748" s="91" t="str">
        <f t="shared" si="166"/>
        <v/>
      </c>
      <c r="F1748" s="91" t="str">
        <f t="shared" si="167"/>
        <v/>
      </c>
      <c r="H1748" s="91" t="str">
        <f t="shared" si="168"/>
        <v/>
      </c>
    </row>
    <row r="1749" spans="2:8">
      <c r="B1749" s="91" t="str">
        <f t="shared" si="165"/>
        <v/>
      </c>
      <c r="D1749" s="91" t="str">
        <f t="shared" si="166"/>
        <v/>
      </c>
      <c r="F1749" s="91" t="str">
        <f t="shared" si="167"/>
        <v/>
      </c>
      <c r="H1749" s="91" t="str">
        <f t="shared" si="168"/>
        <v/>
      </c>
    </row>
    <row r="1750" spans="2:8">
      <c r="B1750" s="91" t="str">
        <f t="shared" si="165"/>
        <v/>
      </c>
      <c r="D1750" s="91" t="str">
        <f t="shared" si="166"/>
        <v/>
      </c>
      <c r="F1750" s="91" t="str">
        <f t="shared" si="167"/>
        <v/>
      </c>
      <c r="H1750" s="91" t="str">
        <f t="shared" si="168"/>
        <v/>
      </c>
    </row>
    <row r="1751" spans="2:8">
      <c r="B1751" s="91" t="str">
        <f t="shared" si="165"/>
        <v/>
      </c>
      <c r="D1751" s="91" t="str">
        <f t="shared" si="166"/>
        <v/>
      </c>
      <c r="F1751" s="91" t="str">
        <f t="shared" si="167"/>
        <v/>
      </c>
      <c r="H1751" s="91" t="str">
        <f t="shared" si="168"/>
        <v/>
      </c>
    </row>
    <row r="1752" spans="2:8">
      <c r="B1752" s="91" t="str">
        <f t="shared" si="165"/>
        <v/>
      </c>
      <c r="D1752" s="91" t="str">
        <f t="shared" si="166"/>
        <v/>
      </c>
      <c r="F1752" s="91" t="str">
        <f t="shared" si="167"/>
        <v/>
      </c>
      <c r="H1752" s="91" t="str">
        <f t="shared" si="168"/>
        <v/>
      </c>
    </row>
    <row r="1753" spans="2:8">
      <c r="B1753" s="91" t="str">
        <f t="shared" si="165"/>
        <v/>
      </c>
      <c r="D1753" s="91" t="str">
        <f t="shared" si="166"/>
        <v/>
      </c>
      <c r="F1753" s="91" t="str">
        <f t="shared" si="167"/>
        <v/>
      </c>
      <c r="H1753" s="91" t="str">
        <f t="shared" si="168"/>
        <v/>
      </c>
    </row>
    <row r="1754" spans="2:8">
      <c r="B1754" s="91" t="str">
        <f t="shared" si="165"/>
        <v/>
      </c>
      <c r="D1754" s="91" t="str">
        <f t="shared" si="166"/>
        <v/>
      </c>
      <c r="F1754" s="91" t="str">
        <f t="shared" si="167"/>
        <v/>
      </c>
      <c r="H1754" s="91" t="str">
        <f t="shared" si="168"/>
        <v/>
      </c>
    </row>
    <row r="1755" spans="2:8">
      <c r="B1755" s="91" t="str">
        <f t="shared" si="165"/>
        <v/>
      </c>
      <c r="D1755" s="91" t="str">
        <f t="shared" si="166"/>
        <v/>
      </c>
      <c r="F1755" s="91" t="str">
        <f t="shared" si="167"/>
        <v/>
      </c>
      <c r="H1755" s="91" t="str">
        <f t="shared" si="168"/>
        <v/>
      </c>
    </row>
    <row r="1756" spans="2:8">
      <c r="B1756" s="91" t="str">
        <f t="shared" si="165"/>
        <v/>
      </c>
      <c r="D1756" s="91" t="str">
        <f t="shared" si="166"/>
        <v/>
      </c>
      <c r="F1756" s="91" t="str">
        <f t="shared" si="167"/>
        <v/>
      </c>
      <c r="H1756" s="91" t="str">
        <f t="shared" si="168"/>
        <v/>
      </c>
    </row>
    <row r="1757" spans="2:8">
      <c r="B1757" s="91" t="str">
        <f t="shared" si="165"/>
        <v/>
      </c>
      <c r="D1757" s="91" t="str">
        <f t="shared" si="166"/>
        <v/>
      </c>
      <c r="F1757" s="91" t="str">
        <f t="shared" si="167"/>
        <v/>
      </c>
      <c r="H1757" s="91" t="str">
        <f t="shared" si="168"/>
        <v/>
      </c>
    </row>
    <row r="1758" spans="2:8">
      <c r="B1758" s="91" t="str">
        <f t="shared" si="165"/>
        <v/>
      </c>
      <c r="D1758" s="91" t="str">
        <f t="shared" si="166"/>
        <v/>
      </c>
      <c r="F1758" s="91" t="str">
        <f t="shared" si="167"/>
        <v/>
      </c>
      <c r="H1758" s="91" t="str">
        <f t="shared" si="168"/>
        <v/>
      </c>
    </row>
    <row r="1759" spans="2:8">
      <c r="B1759" s="91" t="str">
        <f t="shared" si="165"/>
        <v/>
      </c>
      <c r="D1759" s="91" t="str">
        <f t="shared" si="166"/>
        <v/>
      </c>
      <c r="F1759" s="91" t="str">
        <f t="shared" si="167"/>
        <v/>
      </c>
      <c r="H1759" s="91" t="str">
        <f t="shared" si="168"/>
        <v/>
      </c>
    </row>
    <row r="1760" spans="2:8">
      <c r="B1760" s="91" t="str">
        <f t="shared" si="165"/>
        <v/>
      </c>
      <c r="D1760" s="91" t="str">
        <f t="shared" si="166"/>
        <v/>
      </c>
      <c r="F1760" s="91" t="str">
        <f t="shared" si="167"/>
        <v/>
      </c>
      <c r="H1760" s="91" t="str">
        <f t="shared" si="168"/>
        <v/>
      </c>
    </row>
    <row r="1761" spans="2:8">
      <c r="B1761" s="91" t="str">
        <f t="shared" si="165"/>
        <v/>
      </c>
      <c r="D1761" s="91" t="str">
        <f t="shared" si="166"/>
        <v/>
      </c>
      <c r="F1761" s="91" t="str">
        <f t="shared" si="167"/>
        <v/>
      </c>
      <c r="H1761" s="91" t="str">
        <f t="shared" si="168"/>
        <v/>
      </c>
    </row>
    <row r="1762" spans="2:8">
      <c r="B1762" s="91" t="str">
        <f t="shared" si="165"/>
        <v/>
      </c>
      <c r="D1762" s="91" t="str">
        <f t="shared" si="166"/>
        <v/>
      </c>
      <c r="F1762" s="91" t="str">
        <f t="shared" si="167"/>
        <v/>
      </c>
      <c r="H1762" s="91" t="str">
        <f t="shared" si="168"/>
        <v/>
      </c>
    </row>
    <row r="1763" spans="2:8">
      <c r="B1763" s="91" t="str">
        <f t="shared" si="165"/>
        <v/>
      </c>
      <c r="D1763" s="91" t="str">
        <f t="shared" si="166"/>
        <v/>
      </c>
      <c r="F1763" s="91" t="str">
        <f t="shared" si="167"/>
        <v/>
      </c>
      <c r="H1763" s="91" t="str">
        <f t="shared" si="168"/>
        <v/>
      </c>
    </row>
    <row r="1764" spans="2:8">
      <c r="B1764" s="91" t="str">
        <f t="shared" si="165"/>
        <v/>
      </c>
      <c r="D1764" s="91" t="str">
        <f t="shared" si="166"/>
        <v/>
      </c>
      <c r="F1764" s="91" t="str">
        <f t="shared" si="167"/>
        <v/>
      </c>
      <c r="H1764" s="91" t="str">
        <f t="shared" si="168"/>
        <v/>
      </c>
    </row>
    <row r="1765" spans="2:8">
      <c r="B1765" s="91" t="str">
        <f t="shared" si="165"/>
        <v/>
      </c>
      <c r="D1765" s="91" t="str">
        <f t="shared" si="166"/>
        <v/>
      </c>
      <c r="F1765" s="91" t="str">
        <f t="shared" si="167"/>
        <v/>
      </c>
      <c r="H1765" s="91" t="str">
        <f t="shared" si="168"/>
        <v/>
      </c>
    </row>
    <row r="1766" spans="2:8">
      <c r="B1766" s="91" t="str">
        <f t="shared" si="165"/>
        <v/>
      </c>
      <c r="D1766" s="91" t="str">
        <f t="shared" si="166"/>
        <v/>
      </c>
      <c r="F1766" s="91" t="str">
        <f t="shared" si="167"/>
        <v/>
      </c>
      <c r="H1766" s="91" t="str">
        <f t="shared" si="168"/>
        <v/>
      </c>
    </row>
    <row r="1767" spans="2:8">
      <c r="B1767" s="91" t="str">
        <f t="shared" si="165"/>
        <v/>
      </c>
      <c r="D1767" s="91" t="str">
        <f t="shared" si="166"/>
        <v/>
      </c>
      <c r="F1767" s="91" t="str">
        <f t="shared" si="167"/>
        <v/>
      </c>
      <c r="H1767" s="91" t="str">
        <f t="shared" si="168"/>
        <v/>
      </c>
    </row>
    <row r="1768" spans="2:8">
      <c r="B1768" s="91" t="str">
        <f t="shared" si="165"/>
        <v/>
      </c>
      <c r="D1768" s="91" t="str">
        <f t="shared" si="166"/>
        <v/>
      </c>
      <c r="F1768" s="91" t="str">
        <f t="shared" si="167"/>
        <v/>
      </c>
      <c r="H1768" s="91" t="str">
        <f t="shared" si="168"/>
        <v/>
      </c>
    </row>
    <row r="1769" spans="2:8">
      <c r="B1769" s="91" t="str">
        <f t="shared" si="165"/>
        <v/>
      </c>
      <c r="D1769" s="91" t="str">
        <f t="shared" si="166"/>
        <v/>
      </c>
      <c r="F1769" s="91" t="str">
        <f t="shared" si="167"/>
        <v/>
      </c>
      <c r="H1769" s="91" t="str">
        <f t="shared" si="168"/>
        <v/>
      </c>
    </row>
    <row r="1770" spans="2:8">
      <c r="B1770" s="91" t="str">
        <f t="shared" si="165"/>
        <v/>
      </c>
      <c r="D1770" s="91" t="str">
        <f t="shared" si="166"/>
        <v/>
      </c>
      <c r="F1770" s="91" t="str">
        <f t="shared" si="167"/>
        <v/>
      </c>
      <c r="H1770" s="91" t="str">
        <f t="shared" si="168"/>
        <v/>
      </c>
    </row>
    <row r="1771" spans="2:8">
      <c r="B1771" s="91" t="str">
        <f t="shared" si="165"/>
        <v/>
      </c>
      <c r="D1771" s="91" t="str">
        <f t="shared" si="166"/>
        <v/>
      </c>
      <c r="F1771" s="91" t="str">
        <f t="shared" si="167"/>
        <v/>
      </c>
      <c r="H1771" s="91" t="str">
        <f t="shared" si="168"/>
        <v/>
      </c>
    </row>
    <row r="1772" spans="2:8">
      <c r="B1772" s="91" t="str">
        <f t="shared" si="165"/>
        <v/>
      </c>
      <c r="D1772" s="91" t="str">
        <f t="shared" si="166"/>
        <v/>
      </c>
      <c r="F1772" s="91" t="str">
        <f t="shared" si="167"/>
        <v/>
      </c>
      <c r="H1772" s="91" t="str">
        <f t="shared" si="168"/>
        <v/>
      </c>
    </row>
    <row r="1773" spans="2:8">
      <c r="B1773" s="91" t="str">
        <f t="shared" si="165"/>
        <v/>
      </c>
      <c r="D1773" s="91" t="str">
        <f t="shared" si="166"/>
        <v/>
      </c>
      <c r="F1773" s="91" t="str">
        <f t="shared" si="167"/>
        <v/>
      </c>
      <c r="H1773" s="91" t="str">
        <f t="shared" si="168"/>
        <v/>
      </c>
    </row>
    <row r="1774" spans="2:8">
      <c r="B1774" s="91" t="str">
        <f t="shared" si="165"/>
        <v/>
      </c>
      <c r="D1774" s="91" t="str">
        <f t="shared" si="166"/>
        <v/>
      </c>
      <c r="F1774" s="91" t="str">
        <f t="shared" si="167"/>
        <v/>
      </c>
      <c r="H1774" s="91" t="str">
        <f t="shared" si="168"/>
        <v/>
      </c>
    </row>
    <row r="1775" spans="2:8">
      <c r="B1775" s="91" t="str">
        <f t="shared" si="165"/>
        <v/>
      </c>
      <c r="D1775" s="91" t="str">
        <f t="shared" si="166"/>
        <v/>
      </c>
      <c r="F1775" s="91" t="str">
        <f t="shared" si="167"/>
        <v/>
      </c>
      <c r="H1775" s="91" t="str">
        <f t="shared" si="168"/>
        <v/>
      </c>
    </row>
    <row r="1776" spans="2:8">
      <c r="B1776" s="91" t="str">
        <f t="shared" si="165"/>
        <v/>
      </c>
      <c r="D1776" s="91" t="str">
        <f t="shared" si="166"/>
        <v/>
      </c>
      <c r="F1776" s="91" t="str">
        <f t="shared" si="167"/>
        <v/>
      </c>
      <c r="H1776" s="91" t="str">
        <f t="shared" si="168"/>
        <v/>
      </c>
    </row>
    <row r="1777" spans="2:8">
      <c r="B1777" s="91" t="str">
        <f t="shared" si="165"/>
        <v/>
      </c>
      <c r="D1777" s="91" t="str">
        <f t="shared" si="166"/>
        <v/>
      </c>
      <c r="F1777" s="91" t="str">
        <f t="shared" si="167"/>
        <v/>
      </c>
      <c r="H1777" s="91" t="str">
        <f t="shared" si="168"/>
        <v/>
      </c>
    </row>
    <row r="1778" spans="2:8">
      <c r="B1778" s="91" t="str">
        <f t="shared" si="165"/>
        <v/>
      </c>
      <c r="D1778" s="91" t="str">
        <f t="shared" si="166"/>
        <v/>
      </c>
      <c r="F1778" s="91" t="str">
        <f t="shared" si="167"/>
        <v/>
      </c>
      <c r="H1778" s="91" t="str">
        <f t="shared" si="168"/>
        <v/>
      </c>
    </row>
    <row r="1779" spans="2:8">
      <c r="B1779" s="91" t="str">
        <f t="shared" si="165"/>
        <v/>
      </c>
      <c r="D1779" s="91" t="str">
        <f t="shared" si="166"/>
        <v/>
      </c>
      <c r="F1779" s="91" t="str">
        <f t="shared" si="167"/>
        <v/>
      </c>
      <c r="H1779" s="91" t="str">
        <f t="shared" si="168"/>
        <v/>
      </c>
    </row>
    <row r="1780" spans="2:8">
      <c r="B1780" s="91" t="str">
        <f t="shared" si="165"/>
        <v/>
      </c>
      <c r="D1780" s="91" t="str">
        <f t="shared" si="166"/>
        <v/>
      </c>
      <c r="F1780" s="91" t="str">
        <f t="shared" si="167"/>
        <v/>
      </c>
      <c r="H1780" s="91" t="str">
        <f t="shared" si="168"/>
        <v/>
      </c>
    </row>
    <row r="1781" spans="2:8">
      <c r="B1781" s="91" t="str">
        <f t="shared" si="165"/>
        <v/>
      </c>
      <c r="D1781" s="91" t="str">
        <f t="shared" si="166"/>
        <v/>
      </c>
      <c r="F1781" s="91" t="str">
        <f t="shared" si="167"/>
        <v/>
      </c>
      <c r="H1781" s="91" t="str">
        <f t="shared" si="168"/>
        <v/>
      </c>
    </row>
    <row r="1782" spans="2:8">
      <c r="B1782" s="91" t="str">
        <f t="shared" si="165"/>
        <v/>
      </c>
      <c r="D1782" s="91" t="str">
        <f t="shared" si="166"/>
        <v/>
      </c>
      <c r="F1782" s="91" t="str">
        <f t="shared" si="167"/>
        <v/>
      </c>
      <c r="H1782" s="91" t="str">
        <f t="shared" si="168"/>
        <v/>
      </c>
    </row>
    <row r="1783" spans="2:8">
      <c r="B1783" s="91" t="str">
        <f t="shared" si="165"/>
        <v/>
      </c>
      <c r="D1783" s="91" t="str">
        <f t="shared" si="166"/>
        <v/>
      </c>
      <c r="F1783" s="91" t="str">
        <f t="shared" si="167"/>
        <v/>
      </c>
      <c r="H1783" s="91" t="str">
        <f t="shared" si="168"/>
        <v/>
      </c>
    </row>
    <row r="1784" spans="2:8">
      <c r="B1784" s="91" t="str">
        <f t="shared" si="165"/>
        <v/>
      </c>
      <c r="D1784" s="91" t="str">
        <f t="shared" si="166"/>
        <v/>
      </c>
      <c r="F1784" s="91" t="str">
        <f t="shared" si="167"/>
        <v/>
      </c>
      <c r="H1784" s="91" t="str">
        <f t="shared" si="168"/>
        <v/>
      </c>
    </row>
    <row r="1785" spans="2:8">
      <c r="B1785" s="91" t="str">
        <f t="shared" si="165"/>
        <v/>
      </c>
      <c r="D1785" s="91" t="str">
        <f t="shared" si="166"/>
        <v/>
      </c>
      <c r="F1785" s="91" t="str">
        <f t="shared" si="167"/>
        <v/>
      </c>
      <c r="H1785" s="91" t="str">
        <f t="shared" si="168"/>
        <v/>
      </c>
    </row>
    <row r="1786" spans="2:8">
      <c r="B1786" s="91" t="str">
        <f t="shared" si="165"/>
        <v/>
      </c>
      <c r="D1786" s="91" t="str">
        <f t="shared" si="166"/>
        <v/>
      </c>
      <c r="F1786" s="91" t="str">
        <f t="shared" si="167"/>
        <v/>
      </c>
      <c r="H1786" s="91" t="str">
        <f t="shared" si="168"/>
        <v/>
      </c>
    </row>
    <row r="1787" spans="2:8">
      <c r="B1787" s="91" t="str">
        <f t="shared" si="165"/>
        <v/>
      </c>
      <c r="D1787" s="91" t="str">
        <f t="shared" si="166"/>
        <v/>
      </c>
      <c r="F1787" s="91" t="str">
        <f t="shared" si="167"/>
        <v/>
      </c>
      <c r="H1787" s="91" t="str">
        <f t="shared" si="168"/>
        <v/>
      </c>
    </row>
    <row r="1788" spans="2:8">
      <c r="B1788" s="91" t="str">
        <f t="shared" si="165"/>
        <v/>
      </c>
      <c r="D1788" s="91" t="str">
        <f t="shared" si="166"/>
        <v/>
      </c>
      <c r="F1788" s="91" t="str">
        <f t="shared" si="167"/>
        <v/>
      </c>
      <c r="H1788" s="91" t="str">
        <f t="shared" si="168"/>
        <v/>
      </c>
    </row>
    <row r="1789" spans="2:8">
      <c r="B1789" s="91" t="str">
        <f t="shared" ref="B1789:B1852" si="169">IFERROR(VLOOKUP(A1789,PROF_NAMES_CODE,2,FALSE),"")</f>
        <v/>
      </c>
      <c r="D1789" s="91" t="str">
        <f t="shared" ref="D1789:D1852" si="170">IFERROR(VLOOKUP(C1789,PARAM_CLASSES,2,FALSE),"")</f>
        <v/>
      </c>
      <c r="F1789" s="91" t="str">
        <f t="shared" ref="F1789:F1852" si="171">IFERROR(VLOOKUP(E1789,PARAM_MATIERE,2,FALSE),"")</f>
        <v/>
      </c>
      <c r="H1789" s="91" t="str">
        <f t="shared" ref="H1789:H1852" si="172">IFERROR(VLOOKUP(G1789,PARAM_LANGUE,2,FALSE),"")</f>
        <v/>
      </c>
    </row>
    <row r="1790" spans="2:8">
      <c r="B1790" s="91" t="str">
        <f t="shared" si="169"/>
        <v/>
      </c>
      <c r="D1790" s="91" t="str">
        <f t="shared" si="170"/>
        <v/>
      </c>
      <c r="F1790" s="91" t="str">
        <f t="shared" si="171"/>
        <v/>
      </c>
      <c r="H1790" s="91" t="str">
        <f t="shared" si="172"/>
        <v/>
      </c>
    </row>
    <row r="1791" spans="2:8">
      <c r="B1791" s="91" t="str">
        <f t="shared" si="169"/>
        <v/>
      </c>
      <c r="D1791" s="91" t="str">
        <f t="shared" si="170"/>
        <v/>
      </c>
      <c r="F1791" s="91" t="str">
        <f t="shared" si="171"/>
        <v/>
      </c>
      <c r="H1791" s="91" t="str">
        <f t="shared" si="172"/>
        <v/>
      </c>
    </row>
    <row r="1792" spans="2:8">
      <c r="B1792" s="91" t="str">
        <f t="shared" si="169"/>
        <v/>
      </c>
      <c r="D1792" s="91" t="str">
        <f t="shared" si="170"/>
        <v/>
      </c>
      <c r="F1792" s="91" t="str">
        <f t="shared" si="171"/>
        <v/>
      </c>
      <c r="H1792" s="91" t="str">
        <f t="shared" si="172"/>
        <v/>
      </c>
    </row>
    <row r="1793" spans="2:8">
      <c r="B1793" s="91" t="str">
        <f t="shared" si="169"/>
        <v/>
      </c>
      <c r="D1793" s="91" t="str">
        <f t="shared" si="170"/>
        <v/>
      </c>
      <c r="F1793" s="91" t="str">
        <f t="shared" si="171"/>
        <v/>
      </c>
      <c r="H1793" s="91" t="str">
        <f t="shared" si="172"/>
        <v/>
      </c>
    </row>
    <row r="1794" spans="2:8">
      <c r="B1794" s="91" t="str">
        <f t="shared" si="169"/>
        <v/>
      </c>
      <c r="D1794" s="91" t="str">
        <f t="shared" si="170"/>
        <v/>
      </c>
      <c r="F1794" s="91" t="str">
        <f t="shared" si="171"/>
        <v/>
      </c>
      <c r="H1794" s="91" t="str">
        <f t="shared" si="172"/>
        <v/>
      </c>
    </row>
    <row r="1795" spans="2:8">
      <c r="B1795" s="91" t="str">
        <f t="shared" si="169"/>
        <v/>
      </c>
      <c r="D1795" s="91" t="str">
        <f t="shared" si="170"/>
        <v/>
      </c>
      <c r="F1795" s="91" t="str">
        <f t="shared" si="171"/>
        <v/>
      </c>
      <c r="H1795" s="91" t="str">
        <f t="shared" si="172"/>
        <v/>
      </c>
    </row>
    <row r="1796" spans="2:8">
      <c r="B1796" s="91" t="str">
        <f t="shared" si="169"/>
        <v/>
      </c>
      <c r="D1796" s="91" t="str">
        <f t="shared" si="170"/>
        <v/>
      </c>
      <c r="F1796" s="91" t="str">
        <f t="shared" si="171"/>
        <v/>
      </c>
      <c r="H1796" s="91" t="str">
        <f t="shared" si="172"/>
        <v/>
      </c>
    </row>
    <row r="1797" spans="2:8">
      <c r="B1797" s="91" t="str">
        <f t="shared" si="169"/>
        <v/>
      </c>
      <c r="D1797" s="91" t="str">
        <f t="shared" si="170"/>
        <v/>
      </c>
      <c r="F1797" s="91" t="str">
        <f t="shared" si="171"/>
        <v/>
      </c>
      <c r="H1797" s="91" t="str">
        <f t="shared" si="172"/>
        <v/>
      </c>
    </row>
    <row r="1798" spans="2:8">
      <c r="B1798" s="91" t="str">
        <f t="shared" si="169"/>
        <v/>
      </c>
      <c r="D1798" s="91" t="str">
        <f t="shared" si="170"/>
        <v/>
      </c>
      <c r="F1798" s="91" t="str">
        <f t="shared" si="171"/>
        <v/>
      </c>
      <c r="H1798" s="91" t="str">
        <f t="shared" si="172"/>
        <v/>
      </c>
    </row>
    <row r="1799" spans="2:8">
      <c r="B1799" s="91" t="str">
        <f t="shared" si="169"/>
        <v/>
      </c>
      <c r="D1799" s="91" t="str">
        <f t="shared" si="170"/>
        <v/>
      </c>
      <c r="F1799" s="91" t="str">
        <f t="shared" si="171"/>
        <v/>
      </c>
      <c r="H1799" s="91" t="str">
        <f t="shared" si="172"/>
        <v/>
      </c>
    </row>
    <row r="1800" spans="2:8">
      <c r="B1800" s="91" t="str">
        <f t="shared" si="169"/>
        <v/>
      </c>
      <c r="D1800" s="91" t="str">
        <f t="shared" si="170"/>
        <v/>
      </c>
      <c r="F1800" s="91" t="str">
        <f t="shared" si="171"/>
        <v/>
      </c>
      <c r="H1800" s="91" t="str">
        <f t="shared" si="172"/>
        <v/>
      </c>
    </row>
    <row r="1801" spans="2:8">
      <c r="B1801" s="91" t="str">
        <f t="shared" si="169"/>
        <v/>
      </c>
      <c r="D1801" s="91" t="str">
        <f t="shared" si="170"/>
        <v/>
      </c>
      <c r="F1801" s="91" t="str">
        <f t="shared" si="171"/>
        <v/>
      </c>
      <c r="H1801" s="91" t="str">
        <f t="shared" si="172"/>
        <v/>
      </c>
    </row>
    <row r="1802" spans="2:8">
      <c r="B1802" s="91" t="str">
        <f t="shared" si="169"/>
        <v/>
      </c>
      <c r="D1802" s="91" t="str">
        <f t="shared" si="170"/>
        <v/>
      </c>
      <c r="F1802" s="91" t="str">
        <f t="shared" si="171"/>
        <v/>
      </c>
      <c r="H1802" s="91" t="str">
        <f t="shared" si="172"/>
        <v/>
      </c>
    </row>
    <row r="1803" spans="2:8">
      <c r="B1803" s="91" t="str">
        <f t="shared" si="169"/>
        <v/>
      </c>
      <c r="D1803" s="91" t="str">
        <f t="shared" si="170"/>
        <v/>
      </c>
      <c r="F1803" s="91" t="str">
        <f t="shared" si="171"/>
        <v/>
      </c>
      <c r="H1803" s="91" t="str">
        <f t="shared" si="172"/>
        <v/>
      </c>
    </row>
    <row r="1804" spans="2:8">
      <c r="B1804" s="91" t="str">
        <f t="shared" si="169"/>
        <v/>
      </c>
      <c r="D1804" s="91" t="str">
        <f t="shared" si="170"/>
        <v/>
      </c>
      <c r="F1804" s="91" t="str">
        <f t="shared" si="171"/>
        <v/>
      </c>
      <c r="H1804" s="91" t="str">
        <f t="shared" si="172"/>
        <v/>
      </c>
    </row>
    <row r="1805" spans="2:8">
      <c r="B1805" s="91" t="str">
        <f t="shared" si="169"/>
        <v/>
      </c>
      <c r="D1805" s="91" t="str">
        <f t="shared" si="170"/>
        <v/>
      </c>
      <c r="F1805" s="91" t="str">
        <f t="shared" si="171"/>
        <v/>
      </c>
      <c r="H1805" s="91" t="str">
        <f t="shared" si="172"/>
        <v/>
      </c>
    </row>
    <row r="1806" spans="2:8">
      <c r="B1806" s="91" t="str">
        <f t="shared" si="169"/>
        <v/>
      </c>
      <c r="D1806" s="91" t="str">
        <f t="shared" si="170"/>
        <v/>
      </c>
      <c r="F1806" s="91" t="str">
        <f t="shared" si="171"/>
        <v/>
      </c>
      <c r="H1806" s="91" t="str">
        <f t="shared" si="172"/>
        <v/>
      </c>
    </row>
    <row r="1807" spans="2:8">
      <c r="B1807" s="91" t="str">
        <f t="shared" si="169"/>
        <v/>
      </c>
      <c r="D1807" s="91" t="str">
        <f t="shared" si="170"/>
        <v/>
      </c>
      <c r="F1807" s="91" t="str">
        <f t="shared" si="171"/>
        <v/>
      </c>
      <c r="H1807" s="91" t="str">
        <f t="shared" si="172"/>
        <v/>
      </c>
    </row>
    <row r="1808" spans="2:8">
      <c r="B1808" s="91" t="str">
        <f t="shared" si="169"/>
        <v/>
      </c>
      <c r="D1808" s="91" t="str">
        <f t="shared" si="170"/>
        <v/>
      </c>
      <c r="F1808" s="91" t="str">
        <f t="shared" si="171"/>
        <v/>
      </c>
      <c r="H1808" s="91" t="str">
        <f t="shared" si="172"/>
        <v/>
      </c>
    </row>
    <row r="1809" spans="2:8">
      <c r="B1809" s="91" t="str">
        <f t="shared" si="169"/>
        <v/>
      </c>
      <c r="D1809" s="91" t="str">
        <f t="shared" si="170"/>
        <v/>
      </c>
      <c r="F1809" s="91" t="str">
        <f t="shared" si="171"/>
        <v/>
      </c>
      <c r="H1809" s="91" t="str">
        <f t="shared" si="172"/>
        <v/>
      </c>
    </row>
    <row r="1810" spans="2:8">
      <c r="B1810" s="91" t="str">
        <f t="shared" si="169"/>
        <v/>
      </c>
      <c r="D1810" s="91" t="str">
        <f t="shared" si="170"/>
        <v/>
      </c>
      <c r="F1810" s="91" t="str">
        <f t="shared" si="171"/>
        <v/>
      </c>
      <c r="H1810" s="91" t="str">
        <f t="shared" si="172"/>
        <v/>
      </c>
    </row>
    <row r="1811" spans="2:8">
      <c r="B1811" s="91" t="str">
        <f t="shared" si="169"/>
        <v/>
      </c>
      <c r="D1811" s="91" t="str">
        <f t="shared" si="170"/>
        <v/>
      </c>
      <c r="F1811" s="91" t="str">
        <f t="shared" si="171"/>
        <v/>
      </c>
      <c r="H1811" s="91" t="str">
        <f t="shared" si="172"/>
        <v/>
      </c>
    </row>
    <row r="1812" spans="2:8">
      <c r="B1812" s="91" t="str">
        <f t="shared" si="169"/>
        <v/>
      </c>
      <c r="D1812" s="91" t="str">
        <f t="shared" si="170"/>
        <v/>
      </c>
      <c r="F1812" s="91" t="str">
        <f t="shared" si="171"/>
        <v/>
      </c>
      <c r="H1812" s="91" t="str">
        <f t="shared" si="172"/>
        <v/>
      </c>
    </row>
    <row r="1813" spans="2:8">
      <c r="B1813" s="91" t="str">
        <f t="shared" si="169"/>
        <v/>
      </c>
      <c r="D1813" s="91" t="str">
        <f t="shared" si="170"/>
        <v/>
      </c>
      <c r="F1813" s="91" t="str">
        <f t="shared" si="171"/>
        <v/>
      </c>
      <c r="H1813" s="91" t="str">
        <f t="shared" si="172"/>
        <v/>
      </c>
    </row>
    <row r="1814" spans="2:8">
      <c r="B1814" s="91" t="str">
        <f t="shared" si="169"/>
        <v/>
      </c>
      <c r="D1814" s="91" t="str">
        <f t="shared" si="170"/>
        <v/>
      </c>
      <c r="F1814" s="91" t="str">
        <f t="shared" si="171"/>
        <v/>
      </c>
      <c r="H1814" s="91" t="str">
        <f t="shared" si="172"/>
        <v/>
      </c>
    </row>
    <row r="1815" spans="2:8">
      <c r="B1815" s="91" t="str">
        <f t="shared" si="169"/>
        <v/>
      </c>
      <c r="D1815" s="91" t="str">
        <f t="shared" si="170"/>
        <v/>
      </c>
      <c r="F1815" s="91" t="str">
        <f t="shared" si="171"/>
        <v/>
      </c>
      <c r="H1815" s="91" t="str">
        <f t="shared" si="172"/>
        <v/>
      </c>
    </row>
    <row r="1816" spans="2:8">
      <c r="B1816" s="91" t="str">
        <f t="shared" si="169"/>
        <v/>
      </c>
      <c r="D1816" s="91" t="str">
        <f t="shared" si="170"/>
        <v/>
      </c>
      <c r="F1816" s="91" t="str">
        <f t="shared" si="171"/>
        <v/>
      </c>
      <c r="H1816" s="91" t="str">
        <f t="shared" si="172"/>
        <v/>
      </c>
    </row>
    <row r="1817" spans="2:8">
      <c r="B1817" s="91" t="str">
        <f t="shared" si="169"/>
        <v/>
      </c>
      <c r="D1817" s="91" t="str">
        <f t="shared" si="170"/>
        <v/>
      </c>
      <c r="F1817" s="91" t="str">
        <f t="shared" si="171"/>
        <v/>
      </c>
      <c r="H1817" s="91" t="str">
        <f t="shared" si="172"/>
        <v/>
      </c>
    </row>
    <row r="1818" spans="2:8">
      <c r="B1818" s="91" t="str">
        <f t="shared" si="169"/>
        <v/>
      </c>
      <c r="D1818" s="91" t="str">
        <f t="shared" si="170"/>
        <v/>
      </c>
      <c r="F1818" s="91" t="str">
        <f t="shared" si="171"/>
        <v/>
      </c>
      <c r="H1818" s="91" t="str">
        <f t="shared" si="172"/>
        <v/>
      </c>
    </row>
    <row r="1819" spans="2:8">
      <c r="B1819" s="91" t="str">
        <f t="shared" si="169"/>
        <v/>
      </c>
      <c r="D1819" s="91" t="str">
        <f t="shared" si="170"/>
        <v/>
      </c>
      <c r="F1819" s="91" t="str">
        <f t="shared" si="171"/>
        <v/>
      </c>
      <c r="H1819" s="91" t="str">
        <f t="shared" si="172"/>
        <v/>
      </c>
    </row>
    <row r="1820" spans="2:8">
      <c r="B1820" s="91" t="str">
        <f t="shared" si="169"/>
        <v/>
      </c>
      <c r="D1820" s="91" t="str">
        <f t="shared" si="170"/>
        <v/>
      </c>
      <c r="F1820" s="91" t="str">
        <f t="shared" si="171"/>
        <v/>
      </c>
      <c r="H1820" s="91" t="str">
        <f t="shared" si="172"/>
        <v/>
      </c>
    </row>
    <row r="1821" spans="2:8">
      <c r="B1821" s="91" t="str">
        <f t="shared" si="169"/>
        <v/>
      </c>
      <c r="D1821" s="91" t="str">
        <f t="shared" si="170"/>
        <v/>
      </c>
      <c r="F1821" s="91" t="str">
        <f t="shared" si="171"/>
        <v/>
      </c>
      <c r="H1821" s="91" t="str">
        <f t="shared" si="172"/>
        <v/>
      </c>
    </row>
    <row r="1822" spans="2:8">
      <c r="B1822" s="91" t="str">
        <f t="shared" si="169"/>
        <v/>
      </c>
      <c r="D1822" s="91" t="str">
        <f t="shared" si="170"/>
        <v/>
      </c>
      <c r="F1822" s="91" t="str">
        <f t="shared" si="171"/>
        <v/>
      </c>
      <c r="H1822" s="91" t="str">
        <f t="shared" si="172"/>
        <v/>
      </c>
    </row>
    <row r="1823" spans="2:8">
      <c r="B1823" s="91" t="str">
        <f t="shared" si="169"/>
        <v/>
      </c>
      <c r="D1823" s="91" t="str">
        <f t="shared" si="170"/>
        <v/>
      </c>
      <c r="F1823" s="91" t="str">
        <f t="shared" si="171"/>
        <v/>
      </c>
      <c r="H1823" s="91" t="str">
        <f t="shared" si="172"/>
        <v/>
      </c>
    </row>
    <row r="1824" spans="2:8">
      <c r="B1824" s="91" t="str">
        <f t="shared" si="169"/>
        <v/>
      </c>
      <c r="D1824" s="91" t="str">
        <f t="shared" si="170"/>
        <v/>
      </c>
      <c r="F1824" s="91" t="str">
        <f t="shared" si="171"/>
        <v/>
      </c>
      <c r="H1824" s="91" t="str">
        <f t="shared" si="172"/>
        <v/>
      </c>
    </row>
    <row r="1825" spans="2:8">
      <c r="B1825" s="91" t="str">
        <f t="shared" si="169"/>
        <v/>
      </c>
      <c r="D1825" s="91" t="str">
        <f t="shared" si="170"/>
        <v/>
      </c>
      <c r="F1825" s="91" t="str">
        <f t="shared" si="171"/>
        <v/>
      </c>
      <c r="H1825" s="91" t="str">
        <f t="shared" si="172"/>
        <v/>
      </c>
    </row>
    <row r="1826" spans="2:8">
      <c r="B1826" s="91" t="str">
        <f t="shared" si="169"/>
        <v/>
      </c>
      <c r="D1826" s="91" t="str">
        <f t="shared" si="170"/>
        <v/>
      </c>
      <c r="F1826" s="91" t="str">
        <f t="shared" si="171"/>
        <v/>
      </c>
      <c r="H1826" s="91" t="str">
        <f t="shared" si="172"/>
        <v/>
      </c>
    </row>
    <row r="1827" spans="2:8">
      <c r="B1827" s="91" t="str">
        <f t="shared" si="169"/>
        <v/>
      </c>
      <c r="D1827" s="91" t="str">
        <f t="shared" si="170"/>
        <v/>
      </c>
      <c r="F1827" s="91" t="str">
        <f t="shared" si="171"/>
        <v/>
      </c>
      <c r="H1827" s="91" t="str">
        <f t="shared" si="172"/>
        <v/>
      </c>
    </row>
    <row r="1828" spans="2:8">
      <c r="B1828" s="91" t="str">
        <f t="shared" si="169"/>
        <v/>
      </c>
      <c r="D1828" s="91" t="str">
        <f t="shared" si="170"/>
        <v/>
      </c>
      <c r="F1828" s="91" t="str">
        <f t="shared" si="171"/>
        <v/>
      </c>
      <c r="H1828" s="91" t="str">
        <f t="shared" si="172"/>
        <v/>
      </c>
    </row>
    <row r="1829" spans="2:8">
      <c r="B1829" s="91" t="str">
        <f t="shared" si="169"/>
        <v/>
      </c>
      <c r="D1829" s="91" t="str">
        <f t="shared" si="170"/>
        <v/>
      </c>
      <c r="F1829" s="91" t="str">
        <f t="shared" si="171"/>
        <v/>
      </c>
      <c r="H1829" s="91" t="str">
        <f t="shared" si="172"/>
        <v/>
      </c>
    </row>
    <row r="1830" spans="2:8">
      <c r="B1830" s="91" t="str">
        <f t="shared" si="169"/>
        <v/>
      </c>
      <c r="D1830" s="91" t="str">
        <f t="shared" si="170"/>
        <v/>
      </c>
      <c r="F1830" s="91" t="str">
        <f t="shared" si="171"/>
        <v/>
      </c>
      <c r="H1830" s="91" t="str">
        <f t="shared" si="172"/>
        <v/>
      </c>
    </row>
    <row r="1831" spans="2:8">
      <c r="B1831" s="91" t="str">
        <f t="shared" si="169"/>
        <v/>
      </c>
      <c r="D1831" s="91" t="str">
        <f t="shared" si="170"/>
        <v/>
      </c>
      <c r="F1831" s="91" t="str">
        <f t="shared" si="171"/>
        <v/>
      </c>
      <c r="H1831" s="91" t="str">
        <f t="shared" si="172"/>
        <v/>
      </c>
    </row>
    <row r="1832" spans="2:8">
      <c r="B1832" s="91" t="str">
        <f t="shared" si="169"/>
        <v/>
      </c>
      <c r="D1832" s="91" t="str">
        <f t="shared" si="170"/>
        <v/>
      </c>
      <c r="F1832" s="91" t="str">
        <f t="shared" si="171"/>
        <v/>
      </c>
      <c r="H1832" s="91" t="str">
        <f t="shared" si="172"/>
        <v/>
      </c>
    </row>
    <row r="1833" spans="2:8">
      <c r="B1833" s="91" t="str">
        <f t="shared" si="169"/>
        <v/>
      </c>
      <c r="D1833" s="91" t="str">
        <f t="shared" si="170"/>
        <v/>
      </c>
      <c r="F1833" s="91" t="str">
        <f t="shared" si="171"/>
        <v/>
      </c>
      <c r="H1833" s="91" t="str">
        <f t="shared" si="172"/>
        <v/>
      </c>
    </row>
    <row r="1834" spans="2:8">
      <c r="B1834" s="91" t="str">
        <f t="shared" si="169"/>
        <v/>
      </c>
      <c r="D1834" s="91" t="str">
        <f t="shared" si="170"/>
        <v/>
      </c>
      <c r="F1834" s="91" t="str">
        <f t="shared" si="171"/>
        <v/>
      </c>
      <c r="H1834" s="91" t="str">
        <f t="shared" si="172"/>
        <v/>
      </c>
    </row>
    <row r="1835" spans="2:8">
      <c r="B1835" s="91" t="str">
        <f t="shared" si="169"/>
        <v/>
      </c>
      <c r="D1835" s="91" t="str">
        <f t="shared" si="170"/>
        <v/>
      </c>
      <c r="F1835" s="91" t="str">
        <f t="shared" si="171"/>
        <v/>
      </c>
      <c r="H1835" s="91" t="str">
        <f t="shared" si="172"/>
        <v/>
      </c>
    </row>
    <row r="1836" spans="2:8">
      <c r="B1836" s="91" t="str">
        <f t="shared" si="169"/>
        <v/>
      </c>
      <c r="D1836" s="91" t="str">
        <f t="shared" si="170"/>
        <v/>
      </c>
      <c r="F1836" s="91" t="str">
        <f t="shared" si="171"/>
        <v/>
      </c>
      <c r="H1836" s="91" t="str">
        <f t="shared" si="172"/>
        <v/>
      </c>
    </row>
    <row r="1837" spans="2:8">
      <c r="B1837" s="91" t="str">
        <f t="shared" si="169"/>
        <v/>
      </c>
      <c r="D1837" s="91" t="str">
        <f t="shared" si="170"/>
        <v/>
      </c>
      <c r="F1837" s="91" t="str">
        <f t="shared" si="171"/>
        <v/>
      </c>
      <c r="H1837" s="91" t="str">
        <f t="shared" si="172"/>
        <v/>
      </c>
    </row>
    <row r="1838" spans="2:8">
      <c r="B1838" s="91" t="str">
        <f t="shared" si="169"/>
        <v/>
      </c>
      <c r="D1838" s="91" t="str">
        <f t="shared" si="170"/>
        <v/>
      </c>
      <c r="F1838" s="91" t="str">
        <f t="shared" si="171"/>
        <v/>
      </c>
      <c r="H1838" s="91" t="str">
        <f t="shared" si="172"/>
        <v/>
      </c>
    </row>
    <row r="1839" spans="2:8">
      <c r="B1839" s="91" t="str">
        <f t="shared" si="169"/>
        <v/>
      </c>
      <c r="D1839" s="91" t="str">
        <f t="shared" si="170"/>
        <v/>
      </c>
      <c r="F1839" s="91" t="str">
        <f t="shared" si="171"/>
        <v/>
      </c>
      <c r="H1839" s="91" t="str">
        <f t="shared" si="172"/>
        <v/>
      </c>
    </row>
    <row r="1840" spans="2:8">
      <c r="B1840" s="91" t="str">
        <f t="shared" si="169"/>
        <v/>
      </c>
      <c r="D1840" s="91" t="str">
        <f t="shared" si="170"/>
        <v/>
      </c>
      <c r="F1840" s="91" t="str">
        <f t="shared" si="171"/>
        <v/>
      </c>
      <c r="H1840" s="91" t="str">
        <f t="shared" si="172"/>
        <v/>
      </c>
    </row>
    <row r="1841" spans="2:8">
      <c r="B1841" s="91" t="str">
        <f t="shared" si="169"/>
        <v/>
      </c>
      <c r="D1841" s="91" t="str">
        <f t="shared" si="170"/>
        <v/>
      </c>
      <c r="F1841" s="91" t="str">
        <f t="shared" si="171"/>
        <v/>
      </c>
      <c r="H1841" s="91" t="str">
        <f t="shared" si="172"/>
        <v/>
      </c>
    </row>
    <row r="1842" spans="2:8">
      <c r="B1842" s="91" t="str">
        <f t="shared" si="169"/>
        <v/>
      </c>
      <c r="D1842" s="91" t="str">
        <f t="shared" si="170"/>
        <v/>
      </c>
      <c r="F1842" s="91" t="str">
        <f t="shared" si="171"/>
        <v/>
      </c>
      <c r="H1842" s="91" t="str">
        <f t="shared" si="172"/>
        <v/>
      </c>
    </row>
    <row r="1843" spans="2:8">
      <c r="B1843" s="91" t="str">
        <f t="shared" si="169"/>
        <v/>
      </c>
      <c r="D1843" s="91" t="str">
        <f t="shared" si="170"/>
        <v/>
      </c>
      <c r="F1843" s="91" t="str">
        <f t="shared" si="171"/>
        <v/>
      </c>
      <c r="H1843" s="91" t="str">
        <f t="shared" si="172"/>
        <v/>
      </c>
    </row>
    <row r="1844" spans="2:8">
      <c r="B1844" s="91" t="str">
        <f t="shared" si="169"/>
        <v/>
      </c>
      <c r="D1844" s="91" t="str">
        <f t="shared" si="170"/>
        <v/>
      </c>
      <c r="F1844" s="91" t="str">
        <f t="shared" si="171"/>
        <v/>
      </c>
      <c r="H1844" s="91" t="str">
        <f t="shared" si="172"/>
        <v/>
      </c>
    </row>
    <row r="1845" spans="2:8">
      <c r="B1845" s="91" t="str">
        <f t="shared" si="169"/>
        <v/>
      </c>
      <c r="D1845" s="91" t="str">
        <f t="shared" si="170"/>
        <v/>
      </c>
      <c r="F1845" s="91" t="str">
        <f t="shared" si="171"/>
        <v/>
      </c>
      <c r="H1845" s="91" t="str">
        <f t="shared" si="172"/>
        <v/>
      </c>
    </row>
    <row r="1846" spans="2:8">
      <c r="B1846" s="91" t="str">
        <f t="shared" si="169"/>
        <v/>
      </c>
      <c r="D1846" s="91" t="str">
        <f t="shared" si="170"/>
        <v/>
      </c>
      <c r="F1846" s="91" t="str">
        <f t="shared" si="171"/>
        <v/>
      </c>
      <c r="H1846" s="91" t="str">
        <f t="shared" si="172"/>
        <v/>
      </c>
    </row>
    <row r="1847" spans="2:8">
      <c r="B1847" s="91" t="str">
        <f t="shared" si="169"/>
        <v/>
      </c>
      <c r="D1847" s="91" t="str">
        <f t="shared" si="170"/>
        <v/>
      </c>
      <c r="F1847" s="91" t="str">
        <f t="shared" si="171"/>
        <v/>
      </c>
      <c r="H1847" s="91" t="str">
        <f t="shared" si="172"/>
        <v/>
      </c>
    </row>
    <row r="1848" spans="2:8">
      <c r="B1848" s="91" t="str">
        <f t="shared" si="169"/>
        <v/>
      </c>
      <c r="D1848" s="91" t="str">
        <f t="shared" si="170"/>
        <v/>
      </c>
      <c r="F1848" s="91" t="str">
        <f t="shared" si="171"/>
        <v/>
      </c>
      <c r="H1848" s="91" t="str">
        <f t="shared" si="172"/>
        <v/>
      </c>
    </row>
    <row r="1849" spans="2:8">
      <c r="B1849" s="91" t="str">
        <f t="shared" si="169"/>
        <v/>
      </c>
      <c r="D1849" s="91" t="str">
        <f t="shared" si="170"/>
        <v/>
      </c>
      <c r="F1849" s="91" t="str">
        <f t="shared" si="171"/>
        <v/>
      </c>
      <c r="H1849" s="91" t="str">
        <f t="shared" si="172"/>
        <v/>
      </c>
    </row>
    <row r="1850" spans="2:8">
      <c r="B1850" s="91" t="str">
        <f t="shared" si="169"/>
        <v/>
      </c>
      <c r="D1850" s="91" t="str">
        <f t="shared" si="170"/>
        <v/>
      </c>
      <c r="F1850" s="91" t="str">
        <f t="shared" si="171"/>
        <v/>
      </c>
      <c r="H1850" s="91" t="str">
        <f t="shared" si="172"/>
        <v/>
      </c>
    </row>
    <row r="1851" spans="2:8">
      <c r="B1851" s="91" t="str">
        <f t="shared" si="169"/>
        <v/>
      </c>
      <c r="D1851" s="91" t="str">
        <f t="shared" si="170"/>
        <v/>
      </c>
      <c r="F1851" s="91" t="str">
        <f t="shared" si="171"/>
        <v/>
      </c>
      <c r="H1851" s="91" t="str">
        <f t="shared" si="172"/>
        <v/>
      </c>
    </row>
    <row r="1852" spans="2:8">
      <c r="B1852" s="91" t="str">
        <f t="shared" si="169"/>
        <v/>
      </c>
      <c r="D1852" s="91" t="str">
        <f t="shared" si="170"/>
        <v/>
      </c>
      <c r="F1852" s="91" t="str">
        <f t="shared" si="171"/>
        <v/>
      </c>
      <c r="H1852" s="91" t="str">
        <f t="shared" si="172"/>
        <v/>
      </c>
    </row>
    <row r="1853" spans="2:8">
      <c r="B1853" s="91" t="str">
        <f t="shared" ref="B1853:B1916" si="173">IFERROR(VLOOKUP(A1853,PROF_NAMES_CODE,2,FALSE),"")</f>
        <v/>
      </c>
      <c r="D1853" s="91" t="str">
        <f t="shared" ref="D1853:D1916" si="174">IFERROR(VLOOKUP(C1853,PARAM_CLASSES,2,FALSE),"")</f>
        <v/>
      </c>
      <c r="F1853" s="91" t="str">
        <f t="shared" ref="F1853:F1916" si="175">IFERROR(VLOOKUP(E1853,PARAM_MATIERE,2,FALSE),"")</f>
        <v/>
      </c>
      <c r="H1853" s="91" t="str">
        <f t="shared" ref="H1853:H1916" si="176">IFERROR(VLOOKUP(G1853,PARAM_LANGUE,2,FALSE),"")</f>
        <v/>
      </c>
    </row>
    <row r="1854" spans="2:8">
      <c r="B1854" s="91" t="str">
        <f t="shared" si="173"/>
        <v/>
      </c>
      <c r="D1854" s="91" t="str">
        <f t="shared" si="174"/>
        <v/>
      </c>
      <c r="F1854" s="91" t="str">
        <f t="shared" si="175"/>
        <v/>
      </c>
      <c r="H1854" s="91" t="str">
        <f t="shared" si="176"/>
        <v/>
      </c>
    </row>
    <row r="1855" spans="2:8">
      <c r="B1855" s="91" t="str">
        <f t="shared" si="173"/>
        <v/>
      </c>
      <c r="D1855" s="91" t="str">
        <f t="shared" si="174"/>
        <v/>
      </c>
      <c r="F1855" s="91" t="str">
        <f t="shared" si="175"/>
        <v/>
      </c>
      <c r="H1855" s="91" t="str">
        <f t="shared" si="176"/>
        <v/>
      </c>
    </row>
    <row r="1856" spans="2:8">
      <c r="B1856" s="91" t="str">
        <f t="shared" si="173"/>
        <v/>
      </c>
      <c r="D1856" s="91" t="str">
        <f t="shared" si="174"/>
        <v/>
      </c>
      <c r="F1856" s="91" t="str">
        <f t="shared" si="175"/>
        <v/>
      </c>
      <c r="H1856" s="91" t="str">
        <f t="shared" si="176"/>
        <v/>
      </c>
    </row>
    <row r="1857" spans="2:8">
      <c r="B1857" s="91" t="str">
        <f t="shared" si="173"/>
        <v/>
      </c>
      <c r="D1857" s="91" t="str">
        <f t="shared" si="174"/>
        <v/>
      </c>
      <c r="F1857" s="91" t="str">
        <f t="shared" si="175"/>
        <v/>
      </c>
      <c r="H1857" s="91" t="str">
        <f t="shared" si="176"/>
        <v/>
      </c>
    </row>
    <row r="1858" spans="2:8">
      <c r="B1858" s="91" t="str">
        <f t="shared" si="173"/>
        <v/>
      </c>
      <c r="D1858" s="91" t="str">
        <f t="shared" si="174"/>
        <v/>
      </c>
      <c r="F1858" s="91" t="str">
        <f t="shared" si="175"/>
        <v/>
      </c>
      <c r="H1858" s="91" t="str">
        <f t="shared" si="176"/>
        <v/>
      </c>
    </row>
    <row r="1859" spans="2:8">
      <c r="B1859" s="91" t="str">
        <f t="shared" si="173"/>
        <v/>
      </c>
      <c r="D1859" s="91" t="str">
        <f t="shared" si="174"/>
        <v/>
      </c>
      <c r="F1859" s="91" t="str">
        <f t="shared" si="175"/>
        <v/>
      </c>
      <c r="H1859" s="91" t="str">
        <f t="shared" si="176"/>
        <v/>
      </c>
    </row>
    <row r="1860" spans="2:8">
      <c r="B1860" s="91" t="str">
        <f t="shared" si="173"/>
        <v/>
      </c>
      <c r="D1860" s="91" t="str">
        <f t="shared" si="174"/>
        <v/>
      </c>
      <c r="F1860" s="91" t="str">
        <f t="shared" si="175"/>
        <v/>
      </c>
      <c r="H1860" s="91" t="str">
        <f t="shared" si="176"/>
        <v/>
      </c>
    </row>
    <row r="1861" spans="2:8">
      <c r="B1861" s="91" t="str">
        <f t="shared" si="173"/>
        <v/>
      </c>
      <c r="D1861" s="91" t="str">
        <f t="shared" si="174"/>
        <v/>
      </c>
      <c r="F1861" s="91" t="str">
        <f t="shared" si="175"/>
        <v/>
      </c>
      <c r="H1861" s="91" t="str">
        <f t="shared" si="176"/>
        <v/>
      </c>
    </row>
    <row r="1862" spans="2:8">
      <c r="B1862" s="91" t="str">
        <f t="shared" si="173"/>
        <v/>
      </c>
      <c r="D1862" s="91" t="str">
        <f t="shared" si="174"/>
        <v/>
      </c>
      <c r="F1862" s="91" t="str">
        <f t="shared" si="175"/>
        <v/>
      </c>
      <c r="H1862" s="91" t="str">
        <f t="shared" si="176"/>
        <v/>
      </c>
    </row>
    <row r="1863" spans="2:8">
      <c r="B1863" s="91" t="str">
        <f t="shared" si="173"/>
        <v/>
      </c>
      <c r="D1863" s="91" t="str">
        <f t="shared" si="174"/>
        <v/>
      </c>
      <c r="F1863" s="91" t="str">
        <f t="shared" si="175"/>
        <v/>
      </c>
      <c r="H1863" s="91" t="str">
        <f t="shared" si="176"/>
        <v/>
      </c>
    </row>
    <row r="1864" spans="2:8">
      <c r="B1864" s="91" t="str">
        <f t="shared" si="173"/>
        <v/>
      </c>
      <c r="D1864" s="91" t="str">
        <f t="shared" si="174"/>
        <v/>
      </c>
      <c r="F1864" s="91" t="str">
        <f t="shared" si="175"/>
        <v/>
      </c>
      <c r="H1864" s="91" t="str">
        <f t="shared" si="176"/>
        <v/>
      </c>
    </row>
    <row r="1865" spans="2:8">
      <c r="B1865" s="91" t="str">
        <f t="shared" si="173"/>
        <v/>
      </c>
      <c r="D1865" s="91" t="str">
        <f t="shared" si="174"/>
        <v/>
      </c>
      <c r="F1865" s="91" t="str">
        <f t="shared" si="175"/>
        <v/>
      </c>
      <c r="H1865" s="91" t="str">
        <f t="shared" si="176"/>
        <v/>
      </c>
    </row>
    <row r="1866" spans="2:8">
      <c r="B1866" s="91" t="str">
        <f t="shared" si="173"/>
        <v/>
      </c>
      <c r="D1866" s="91" t="str">
        <f t="shared" si="174"/>
        <v/>
      </c>
      <c r="F1866" s="91" t="str">
        <f t="shared" si="175"/>
        <v/>
      </c>
      <c r="H1866" s="91" t="str">
        <f t="shared" si="176"/>
        <v/>
      </c>
    </row>
    <row r="1867" spans="2:8">
      <c r="B1867" s="91" t="str">
        <f t="shared" si="173"/>
        <v/>
      </c>
      <c r="D1867" s="91" t="str">
        <f t="shared" si="174"/>
        <v/>
      </c>
      <c r="F1867" s="91" t="str">
        <f t="shared" si="175"/>
        <v/>
      </c>
      <c r="H1867" s="91" t="str">
        <f t="shared" si="176"/>
        <v/>
      </c>
    </row>
    <row r="1868" spans="2:8">
      <c r="B1868" s="91" t="str">
        <f t="shared" si="173"/>
        <v/>
      </c>
      <c r="D1868" s="91" t="str">
        <f t="shared" si="174"/>
        <v/>
      </c>
      <c r="F1868" s="91" t="str">
        <f t="shared" si="175"/>
        <v/>
      </c>
      <c r="H1868" s="91" t="str">
        <f t="shared" si="176"/>
        <v/>
      </c>
    </row>
    <row r="1869" spans="2:8">
      <c r="B1869" s="91" t="str">
        <f t="shared" si="173"/>
        <v/>
      </c>
      <c r="D1869" s="91" t="str">
        <f t="shared" si="174"/>
        <v/>
      </c>
      <c r="F1869" s="91" t="str">
        <f t="shared" si="175"/>
        <v/>
      </c>
      <c r="H1869" s="91" t="str">
        <f t="shared" si="176"/>
        <v/>
      </c>
    </row>
    <row r="1870" spans="2:8">
      <c r="B1870" s="91" t="str">
        <f t="shared" si="173"/>
        <v/>
      </c>
      <c r="D1870" s="91" t="str">
        <f t="shared" si="174"/>
        <v/>
      </c>
      <c r="F1870" s="91" t="str">
        <f t="shared" si="175"/>
        <v/>
      </c>
      <c r="H1870" s="91" t="str">
        <f t="shared" si="176"/>
        <v/>
      </c>
    </row>
    <row r="1871" spans="2:8">
      <c r="B1871" s="91" t="str">
        <f t="shared" si="173"/>
        <v/>
      </c>
      <c r="D1871" s="91" t="str">
        <f t="shared" si="174"/>
        <v/>
      </c>
      <c r="F1871" s="91" t="str">
        <f t="shared" si="175"/>
        <v/>
      </c>
      <c r="H1871" s="91" t="str">
        <f t="shared" si="176"/>
        <v/>
      </c>
    </row>
    <row r="1872" spans="2:8">
      <c r="B1872" s="91" t="str">
        <f t="shared" si="173"/>
        <v/>
      </c>
      <c r="D1872" s="91" t="str">
        <f t="shared" si="174"/>
        <v/>
      </c>
      <c r="F1872" s="91" t="str">
        <f t="shared" si="175"/>
        <v/>
      </c>
      <c r="H1872" s="91" t="str">
        <f t="shared" si="176"/>
        <v/>
      </c>
    </row>
    <row r="1873" spans="2:8">
      <c r="B1873" s="91" t="str">
        <f t="shared" si="173"/>
        <v/>
      </c>
      <c r="D1873" s="91" t="str">
        <f t="shared" si="174"/>
        <v/>
      </c>
      <c r="F1873" s="91" t="str">
        <f t="shared" si="175"/>
        <v/>
      </c>
      <c r="H1873" s="91" t="str">
        <f t="shared" si="176"/>
        <v/>
      </c>
    </row>
    <row r="1874" spans="2:8">
      <c r="B1874" s="91" t="str">
        <f t="shared" si="173"/>
        <v/>
      </c>
      <c r="D1874" s="91" t="str">
        <f t="shared" si="174"/>
        <v/>
      </c>
      <c r="F1874" s="91" t="str">
        <f t="shared" si="175"/>
        <v/>
      </c>
      <c r="H1874" s="91" t="str">
        <f t="shared" si="176"/>
        <v/>
      </c>
    </row>
    <row r="1875" spans="2:8">
      <c r="B1875" s="91" t="str">
        <f t="shared" si="173"/>
        <v/>
      </c>
      <c r="D1875" s="91" t="str">
        <f t="shared" si="174"/>
        <v/>
      </c>
      <c r="F1875" s="91" t="str">
        <f t="shared" si="175"/>
        <v/>
      </c>
      <c r="H1875" s="91" t="str">
        <f t="shared" si="176"/>
        <v/>
      </c>
    </row>
    <row r="1876" spans="2:8">
      <c r="B1876" s="91" t="str">
        <f t="shared" si="173"/>
        <v/>
      </c>
      <c r="D1876" s="91" t="str">
        <f t="shared" si="174"/>
        <v/>
      </c>
      <c r="F1876" s="91" t="str">
        <f t="shared" si="175"/>
        <v/>
      </c>
      <c r="H1876" s="91" t="str">
        <f t="shared" si="176"/>
        <v/>
      </c>
    </row>
    <row r="1877" spans="2:8">
      <c r="B1877" s="91" t="str">
        <f t="shared" si="173"/>
        <v/>
      </c>
      <c r="D1877" s="91" t="str">
        <f t="shared" si="174"/>
        <v/>
      </c>
      <c r="F1877" s="91" t="str">
        <f t="shared" si="175"/>
        <v/>
      </c>
      <c r="H1877" s="91" t="str">
        <f t="shared" si="176"/>
        <v/>
      </c>
    </row>
    <row r="1878" spans="2:8">
      <c r="B1878" s="91" t="str">
        <f t="shared" si="173"/>
        <v/>
      </c>
      <c r="D1878" s="91" t="str">
        <f t="shared" si="174"/>
        <v/>
      </c>
      <c r="F1878" s="91" t="str">
        <f t="shared" si="175"/>
        <v/>
      </c>
      <c r="H1878" s="91" t="str">
        <f t="shared" si="176"/>
        <v/>
      </c>
    </row>
    <row r="1879" spans="2:8">
      <c r="B1879" s="91" t="str">
        <f t="shared" si="173"/>
        <v/>
      </c>
      <c r="D1879" s="91" t="str">
        <f t="shared" si="174"/>
        <v/>
      </c>
      <c r="F1879" s="91" t="str">
        <f t="shared" si="175"/>
        <v/>
      </c>
      <c r="H1879" s="91" t="str">
        <f t="shared" si="176"/>
        <v/>
      </c>
    </row>
    <row r="1880" spans="2:8">
      <c r="B1880" s="91" t="str">
        <f t="shared" si="173"/>
        <v/>
      </c>
      <c r="D1880" s="91" t="str">
        <f t="shared" si="174"/>
        <v/>
      </c>
      <c r="F1880" s="91" t="str">
        <f t="shared" si="175"/>
        <v/>
      </c>
      <c r="H1880" s="91" t="str">
        <f t="shared" si="176"/>
        <v/>
      </c>
    </row>
    <row r="1881" spans="2:8">
      <c r="B1881" s="91" t="str">
        <f t="shared" si="173"/>
        <v/>
      </c>
      <c r="D1881" s="91" t="str">
        <f t="shared" si="174"/>
        <v/>
      </c>
      <c r="F1881" s="91" t="str">
        <f t="shared" si="175"/>
        <v/>
      </c>
      <c r="H1881" s="91" t="str">
        <f t="shared" si="176"/>
        <v/>
      </c>
    </row>
    <row r="1882" spans="2:8">
      <c r="B1882" s="91" t="str">
        <f t="shared" si="173"/>
        <v/>
      </c>
      <c r="D1882" s="91" t="str">
        <f t="shared" si="174"/>
        <v/>
      </c>
      <c r="F1882" s="91" t="str">
        <f t="shared" si="175"/>
        <v/>
      </c>
      <c r="H1882" s="91" t="str">
        <f t="shared" si="176"/>
        <v/>
      </c>
    </row>
    <row r="1883" spans="2:8">
      <c r="B1883" s="91" t="str">
        <f t="shared" si="173"/>
        <v/>
      </c>
      <c r="D1883" s="91" t="str">
        <f t="shared" si="174"/>
        <v/>
      </c>
      <c r="F1883" s="91" t="str">
        <f t="shared" si="175"/>
        <v/>
      </c>
      <c r="H1883" s="91" t="str">
        <f t="shared" si="176"/>
        <v/>
      </c>
    </row>
    <row r="1884" spans="2:8">
      <c r="B1884" s="91" t="str">
        <f t="shared" si="173"/>
        <v/>
      </c>
      <c r="D1884" s="91" t="str">
        <f t="shared" si="174"/>
        <v/>
      </c>
      <c r="F1884" s="91" t="str">
        <f t="shared" si="175"/>
        <v/>
      </c>
      <c r="H1884" s="91" t="str">
        <f t="shared" si="176"/>
        <v/>
      </c>
    </row>
    <row r="1885" spans="2:8">
      <c r="B1885" s="91" t="str">
        <f t="shared" si="173"/>
        <v/>
      </c>
      <c r="D1885" s="91" t="str">
        <f t="shared" si="174"/>
        <v/>
      </c>
      <c r="F1885" s="91" t="str">
        <f t="shared" si="175"/>
        <v/>
      </c>
      <c r="H1885" s="91" t="str">
        <f t="shared" si="176"/>
        <v/>
      </c>
    </row>
    <row r="1886" spans="2:8">
      <c r="B1886" s="91" t="str">
        <f t="shared" si="173"/>
        <v/>
      </c>
      <c r="D1886" s="91" t="str">
        <f t="shared" si="174"/>
        <v/>
      </c>
      <c r="F1886" s="91" t="str">
        <f t="shared" si="175"/>
        <v/>
      </c>
      <c r="H1886" s="91" t="str">
        <f t="shared" si="176"/>
        <v/>
      </c>
    </row>
    <row r="1887" spans="2:8">
      <c r="B1887" s="91" t="str">
        <f t="shared" si="173"/>
        <v/>
      </c>
      <c r="D1887" s="91" t="str">
        <f t="shared" si="174"/>
        <v/>
      </c>
      <c r="F1887" s="91" t="str">
        <f t="shared" si="175"/>
        <v/>
      </c>
      <c r="H1887" s="91" t="str">
        <f t="shared" si="176"/>
        <v/>
      </c>
    </row>
    <row r="1888" spans="2:8">
      <c r="B1888" s="91" t="str">
        <f t="shared" si="173"/>
        <v/>
      </c>
      <c r="D1888" s="91" t="str">
        <f t="shared" si="174"/>
        <v/>
      </c>
      <c r="F1888" s="91" t="str">
        <f t="shared" si="175"/>
        <v/>
      </c>
      <c r="H1888" s="91" t="str">
        <f t="shared" si="176"/>
        <v/>
      </c>
    </row>
    <row r="1889" spans="2:8">
      <c r="B1889" s="91" t="str">
        <f t="shared" si="173"/>
        <v/>
      </c>
      <c r="D1889" s="91" t="str">
        <f t="shared" si="174"/>
        <v/>
      </c>
      <c r="F1889" s="91" t="str">
        <f t="shared" si="175"/>
        <v/>
      </c>
      <c r="H1889" s="91" t="str">
        <f t="shared" si="176"/>
        <v/>
      </c>
    </row>
    <row r="1890" spans="2:8">
      <c r="B1890" s="91" t="str">
        <f t="shared" si="173"/>
        <v/>
      </c>
      <c r="D1890" s="91" t="str">
        <f t="shared" si="174"/>
        <v/>
      </c>
      <c r="F1890" s="91" t="str">
        <f t="shared" si="175"/>
        <v/>
      </c>
      <c r="H1890" s="91" t="str">
        <f t="shared" si="176"/>
        <v/>
      </c>
    </row>
    <row r="1891" spans="2:8">
      <c r="B1891" s="91" t="str">
        <f t="shared" si="173"/>
        <v/>
      </c>
      <c r="D1891" s="91" t="str">
        <f t="shared" si="174"/>
        <v/>
      </c>
      <c r="F1891" s="91" t="str">
        <f t="shared" si="175"/>
        <v/>
      </c>
      <c r="H1891" s="91" t="str">
        <f t="shared" si="176"/>
        <v/>
      </c>
    </row>
    <row r="1892" spans="2:8">
      <c r="B1892" s="91" t="str">
        <f t="shared" si="173"/>
        <v/>
      </c>
      <c r="D1892" s="91" t="str">
        <f t="shared" si="174"/>
        <v/>
      </c>
      <c r="F1892" s="91" t="str">
        <f t="shared" si="175"/>
        <v/>
      </c>
      <c r="H1892" s="91" t="str">
        <f t="shared" si="176"/>
        <v/>
      </c>
    </row>
    <row r="1893" spans="2:8">
      <c r="B1893" s="91" t="str">
        <f t="shared" si="173"/>
        <v/>
      </c>
      <c r="D1893" s="91" t="str">
        <f t="shared" si="174"/>
        <v/>
      </c>
      <c r="F1893" s="91" t="str">
        <f t="shared" si="175"/>
        <v/>
      </c>
      <c r="H1893" s="91" t="str">
        <f t="shared" si="176"/>
        <v/>
      </c>
    </row>
    <row r="1894" spans="2:8">
      <c r="B1894" s="91" t="str">
        <f t="shared" si="173"/>
        <v/>
      </c>
      <c r="D1894" s="91" t="str">
        <f t="shared" si="174"/>
        <v/>
      </c>
      <c r="F1894" s="91" t="str">
        <f t="shared" si="175"/>
        <v/>
      </c>
      <c r="H1894" s="91" t="str">
        <f t="shared" si="176"/>
        <v/>
      </c>
    </row>
    <row r="1895" spans="2:8">
      <c r="B1895" s="91" t="str">
        <f t="shared" si="173"/>
        <v/>
      </c>
      <c r="D1895" s="91" t="str">
        <f t="shared" si="174"/>
        <v/>
      </c>
      <c r="F1895" s="91" t="str">
        <f t="shared" si="175"/>
        <v/>
      </c>
      <c r="H1895" s="91" t="str">
        <f t="shared" si="176"/>
        <v/>
      </c>
    </row>
    <row r="1896" spans="2:8">
      <c r="B1896" s="91" t="str">
        <f t="shared" si="173"/>
        <v/>
      </c>
      <c r="D1896" s="91" t="str">
        <f t="shared" si="174"/>
        <v/>
      </c>
      <c r="F1896" s="91" t="str">
        <f t="shared" si="175"/>
        <v/>
      </c>
      <c r="H1896" s="91" t="str">
        <f t="shared" si="176"/>
        <v/>
      </c>
    </row>
    <row r="1897" spans="2:8">
      <c r="B1897" s="91" t="str">
        <f t="shared" si="173"/>
        <v/>
      </c>
      <c r="D1897" s="91" t="str">
        <f t="shared" si="174"/>
        <v/>
      </c>
      <c r="F1897" s="91" t="str">
        <f t="shared" si="175"/>
        <v/>
      </c>
      <c r="H1897" s="91" t="str">
        <f t="shared" si="176"/>
        <v/>
      </c>
    </row>
    <row r="1898" spans="2:8">
      <c r="B1898" s="91" t="str">
        <f t="shared" si="173"/>
        <v/>
      </c>
      <c r="D1898" s="91" t="str">
        <f t="shared" si="174"/>
        <v/>
      </c>
      <c r="F1898" s="91" t="str">
        <f t="shared" si="175"/>
        <v/>
      </c>
      <c r="H1898" s="91" t="str">
        <f t="shared" si="176"/>
        <v/>
      </c>
    </row>
    <row r="1899" spans="2:8">
      <c r="B1899" s="91" t="str">
        <f t="shared" si="173"/>
        <v/>
      </c>
      <c r="D1899" s="91" t="str">
        <f t="shared" si="174"/>
        <v/>
      </c>
      <c r="F1899" s="91" t="str">
        <f t="shared" si="175"/>
        <v/>
      </c>
      <c r="H1899" s="91" t="str">
        <f t="shared" si="176"/>
        <v/>
      </c>
    </row>
    <row r="1900" spans="2:8">
      <c r="B1900" s="91" t="str">
        <f t="shared" si="173"/>
        <v/>
      </c>
      <c r="D1900" s="91" t="str">
        <f t="shared" si="174"/>
        <v/>
      </c>
      <c r="F1900" s="91" t="str">
        <f t="shared" si="175"/>
        <v/>
      </c>
      <c r="H1900" s="91" t="str">
        <f t="shared" si="176"/>
        <v/>
      </c>
    </row>
    <row r="1901" spans="2:8">
      <c r="B1901" s="91" t="str">
        <f t="shared" si="173"/>
        <v/>
      </c>
      <c r="D1901" s="91" t="str">
        <f t="shared" si="174"/>
        <v/>
      </c>
      <c r="F1901" s="91" t="str">
        <f t="shared" si="175"/>
        <v/>
      </c>
      <c r="H1901" s="91" t="str">
        <f t="shared" si="176"/>
        <v/>
      </c>
    </row>
    <row r="1902" spans="2:8">
      <c r="B1902" s="91" t="str">
        <f t="shared" si="173"/>
        <v/>
      </c>
      <c r="D1902" s="91" t="str">
        <f t="shared" si="174"/>
        <v/>
      </c>
      <c r="F1902" s="91" t="str">
        <f t="shared" si="175"/>
        <v/>
      </c>
      <c r="H1902" s="91" t="str">
        <f t="shared" si="176"/>
        <v/>
      </c>
    </row>
    <row r="1903" spans="2:8">
      <c r="B1903" s="91" t="str">
        <f t="shared" si="173"/>
        <v/>
      </c>
      <c r="D1903" s="91" t="str">
        <f t="shared" si="174"/>
        <v/>
      </c>
      <c r="F1903" s="91" t="str">
        <f t="shared" si="175"/>
        <v/>
      </c>
      <c r="H1903" s="91" t="str">
        <f t="shared" si="176"/>
        <v/>
      </c>
    </row>
    <row r="1904" spans="2:8">
      <c r="B1904" s="91" t="str">
        <f t="shared" si="173"/>
        <v/>
      </c>
      <c r="D1904" s="91" t="str">
        <f t="shared" si="174"/>
        <v/>
      </c>
      <c r="F1904" s="91" t="str">
        <f t="shared" si="175"/>
        <v/>
      </c>
      <c r="H1904" s="91" t="str">
        <f t="shared" si="176"/>
        <v/>
      </c>
    </row>
    <row r="1905" spans="2:8">
      <c r="B1905" s="91" t="str">
        <f t="shared" si="173"/>
        <v/>
      </c>
      <c r="D1905" s="91" t="str">
        <f t="shared" si="174"/>
        <v/>
      </c>
      <c r="F1905" s="91" t="str">
        <f t="shared" si="175"/>
        <v/>
      </c>
      <c r="H1905" s="91" t="str">
        <f t="shared" si="176"/>
        <v/>
      </c>
    </row>
    <row r="1906" spans="2:8">
      <c r="B1906" s="91" t="str">
        <f t="shared" si="173"/>
        <v/>
      </c>
      <c r="D1906" s="91" t="str">
        <f t="shared" si="174"/>
        <v/>
      </c>
      <c r="F1906" s="91" t="str">
        <f t="shared" si="175"/>
        <v/>
      </c>
      <c r="H1906" s="91" t="str">
        <f t="shared" si="176"/>
        <v/>
      </c>
    </row>
    <row r="1907" spans="2:8">
      <c r="B1907" s="91" t="str">
        <f t="shared" si="173"/>
        <v/>
      </c>
      <c r="D1907" s="91" t="str">
        <f t="shared" si="174"/>
        <v/>
      </c>
      <c r="F1907" s="91" t="str">
        <f t="shared" si="175"/>
        <v/>
      </c>
      <c r="H1907" s="91" t="str">
        <f t="shared" si="176"/>
        <v/>
      </c>
    </row>
    <row r="1908" spans="2:8">
      <c r="B1908" s="91" t="str">
        <f t="shared" si="173"/>
        <v/>
      </c>
      <c r="D1908" s="91" t="str">
        <f t="shared" si="174"/>
        <v/>
      </c>
      <c r="F1908" s="91" t="str">
        <f t="shared" si="175"/>
        <v/>
      </c>
      <c r="H1908" s="91" t="str">
        <f t="shared" si="176"/>
        <v/>
      </c>
    </row>
    <row r="1909" spans="2:8">
      <c r="B1909" s="91" t="str">
        <f t="shared" si="173"/>
        <v/>
      </c>
      <c r="D1909" s="91" t="str">
        <f t="shared" si="174"/>
        <v/>
      </c>
      <c r="F1909" s="91" t="str">
        <f t="shared" si="175"/>
        <v/>
      </c>
      <c r="H1909" s="91" t="str">
        <f t="shared" si="176"/>
        <v/>
      </c>
    </row>
    <row r="1910" spans="2:8">
      <c r="B1910" s="91" t="str">
        <f t="shared" si="173"/>
        <v/>
      </c>
      <c r="D1910" s="91" t="str">
        <f t="shared" si="174"/>
        <v/>
      </c>
      <c r="F1910" s="91" t="str">
        <f t="shared" si="175"/>
        <v/>
      </c>
      <c r="H1910" s="91" t="str">
        <f t="shared" si="176"/>
        <v/>
      </c>
    </row>
    <row r="1911" spans="2:8">
      <c r="B1911" s="91" t="str">
        <f t="shared" si="173"/>
        <v/>
      </c>
      <c r="D1911" s="91" t="str">
        <f t="shared" si="174"/>
        <v/>
      </c>
      <c r="F1911" s="91" t="str">
        <f t="shared" si="175"/>
        <v/>
      </c>
      <c r="H1911" s="91" t="str">
        <f t="shared" si="176"/>
        <v/>
      </c>
    </row>
    <row r="1912" spans="2:8">
      <c r="B1912" s="91" t="str">
        <f t="shared" si="173"/>
        <v/>
      </c>
      <c r="D1912" s="91" t="str">
        <f t="shared" si="174"/>
        <v/>
      </c>
      <c r="F1912" s="91" t="str">
        <f t="shared" si="175"/>
        <v/>
      </c>
      <c r="H1912" s="91" t="str">
        <f t="shared" si="176"/>
        <v/>
      </c>
    </row>
    <row r="1913" spans="2:8">
      <c r="B1913" s="91" t="str">
        <f t="shared" si="173"/>
        <v/>
      </c>
      <c r="D1913" s="91" t="str">
        <f t="shared" si="174"/>
        <v/>
      </c>
      <c r="F1913" s="91" t="str">
        <f t="shared" si="175"/>
        <v/>
      </c>
      <c r="H1913" s="91" t="str">
        <f t="shared" si="176"/>
        <v/>
      </c>
    </row>
    <row r="1914" spans="2:8">
      <c r="B1914" s="91" t="str">
        <f t="shared" si="173"/>
        <v/>
      </c>
      <c r="D1914" s="91" t="str">
        <f t="shared" si="174"/>
        <v/>
      </c>
      <c r="F1914" s="91" t="str">
        <f t="shared" si="175"/>
        <v/>
      </c>
      <c r="H1914" s="91" t="str">
        <f t="shared" si="176"/>
        <v/>
      </c>
    </row>
    <row r="1915" spans="2:8">
      <c r="B1915" s="91" t="str">
        <f t="shared" si="173"/>
        <v/>
      </c>
      <c r="D1915" s="91" t="str">
        <f t="shared" si="174"/>
        <v/>
      </c>
      <c r="F1915" s="91" t="str">
        <f t="shared" si="175"/>
        <v/>
      </c>
      <c r="H1915" s="91" t="str">
        <f t="shared" si="176"/>
        <v/>
      </c>
    </row>
    <row r="1916" spans="2:8">
      <c r="B1916" s="91" t="str">
        <f t="shared" si="173"/>
        <v/>
      </c>
      <c r="D1916" s="91" t="str">
        <f t="shared" si="174"/>
        <v/>
      </c>
      <c r="F1916" s="91" t="str">
        <f t="shared" si="175"/>
        <v/>
      </c>
      <c r="H1916" s="91" t="str">
        <f t="shared" si="176"/>
        <v/>
      </c>
    </row>
    <row r="1917" spans="2:8">
      <c r="B1917" s="91" t="str">
        <f t="shared" ref="B1917:B1980" si="177">IFERROR(VLOOKUP(A1917,PROF_NAMES_CODE,2,FALSE),"")</f>
        <v/>
      </c>
      <c r="D1917" s="91" t="str">
        <f t="shared" ref="D1917:D1980" si="178">IFERROR(VLOOKUP(C1917,PARAM_CLASSES,2,FALSE),"")</f>
        <v/>
      </c>
      <c r="F1917" s="91" t="str">
        <f t="shared" ref="F1917:F1980" si="179">IFERROR(VLOOKUP(E1917,PARAM_MATIERE,2,FALSE),"")</f>
        <v/>
      </c>
      <c r="H1917" s="91" t="str">
        <f t="shared" ref="H1917:H1980" si="180">IFERROR(VLOOKUP(G1917,PARAM_LANGUE,2,FALSE),"")</f>
        <v/>
      </c>
    </row>
    <row r="1918" spans="2:8">
      <c r="B1918" s="91" t="str">
        <f t="shared" si="177"/>
        <v/>
      </c>
      <c r="D1918" s="91" t="str">
        <f t="shared" si="178"/>
        <v/>
      </c>
      <c r="F1918" s="91" t="str">
        <f t="shared" si="179"/>
        <v/>
      </c>
      <c r="H1918" s="91" t="str">
        <f t="shared" si="180"/>
        <v/>
      </c>
    </row>
    <row r="1919" spans="2:8">
      <c r="B1919" s="91" t="str">
        <f t="shared" si="177"/>
        <v/>
      </c>
      <c r="D1919" s="91" t="str">
        <f t="shared" si="178"/>
        <v/>
      </c>
      <c r="F1919" s="91" t="str">
        <f t="shared" si="179"/>
        <v/>
      </c>
      <c r="H1919" s="91" t="str">
        <f t="shared" si="180"/>
        <v/>
      </c>
    </row>
    <row r="1920" spans="2:8">
      <c r="B1920" s="91" t="str">
        <f t="shared" si="177"/>
        <v/>
      </c>
      <c r="D1920" s="91" t="str">
        <f t="shared" si="178"/>
        <v/>
      </c>
      <c r="F1920" s="91" t="str">
        <f t="shared" si="179"/>
        <v/>
      </c>
      <c r="H1920" s="91" t="str">
        <f t="shared" si="180"/>
        <v/>
      </c>
    </row>
    <row r="1921" spans="2:8">
      <c r="B1921" s="91" t="str">
        <f t="shared" si="177"/>
        <v/>
      </c>
      <c r="D1921" s="91" t="str">
        <f t="shared" si="178"/>
        <v/>
      </c>
      <c r="F1921" s="91" t="str">
        <f t="shared" si="179"/>
        <v/>
      </c>
      <c r="H1921" s="91" t="str">
        <f t="shared" si="180"/>
        <v/>
      </c>
    </row>
    <row r="1922" spans="2:8">
      <c r="B1922" s="91" t="str">
        <f t="shared" si="177"/>
        <v/>
      </c>
      <c r="D1922" s="91" t="str">
        <f t="shared" si="178"/>
        <v/>
      </c>
      <c r="F1922" s="91" t="str">
        <f t="shared" si="179"/>
        <v/>
      </c>
      <c r="H1922" s="91" t="str">
        <f t="shared" si="180"/>
        <v/>
      </c>
    </row>
    <row r="1923" spans="2:8">
      <c r="B1923" s="91" t="str">
        <f t="shared" si="177"/>
        <v/>
      </c>
      <c r="D1923" s="91" t="str">
        <f t="shared" si="178"/>
        <v/>
      </c>
      <c r="F1923" s="91" t="str">
        <f t="shared" si="179"/>
        <v/>
      </c>
      <c r="H1923" s="91" t="str">
        <f t="shared" si="180"/>
        <v/>
      </c>
    </row>
    <row r="1924" spans="2:8">
      <c r="B1924" s="91" t="str">
        <f t="shared" si="177"/>
        <v/>
      </c>
      <c r="D1924" s="91" t="str">
        <f t="shared" si="178"/>
        <v/>
      </c>
      <c r="F1924" s="91" t="str">
        <f t="shared" si="179"/>
        <v/>
      </c>
      <c r="H1924" s="91" t="str">
        <f t="shared" si="180"/>
        <v/>
      </c>
    </row>
    <row r="1925" spans="2:8">
      <c r="B1925" s="91" t="str">
        <f t="shared" si="177"/>
        <v/>
      </c>
      <c r="D1925" s="91" t="str">
        <f t="shared" si="178"/>
        <v/>
      </c>
      <c r="F1925" s="91" t="str">
        <f t="shared" si="179"/>
        <v/>
      </c>
      <c r="H1925" s="91" t="str">
        <f t="shared" si="180"/>
        <v/>
      </c>
    </row>
    <row r="1926" spans="2:8">
      <c r="B1926" s="91" t="str">
        <f t="shared" si="177"/>
        <v/>
      </c>
      <c r="D1926" s="91" t="str">
        <f t="shared" si="178"/>
        <v/>
      </c>
      <c r="F1926" s="91" t="str">
        <f t="shared" si="179"/>
        <v/>
      </c>
      <c r="H1926" s="91" t="str">
        <f t="shared" si="180"/>
        <v/>
      </c>
    </row>
    <row r="1927" spans="2:8">
      <c r="B1927" s="91" t="str">
        <f t="shared" si="177"/>
        <v/>
      </c>
      <c r="D1927" s="91" t="str">
        <f t="shared" si="178"/>
        <v/>
      </c>
      <c r="F1927" s="91" t="str">
        <f t="shared" si="179"/>
        <v/>
      </c>
      <c r="H1927" s="91" t="str">
        <f t="shared" si="180"/>
        <v/>
      </c>
    </row>
    <row r="1928" spans="2:8">
      <c r="B1928" s="91" t="str">
        <f t="shared" si="177"/>
        <v/>
      </c>
      <c r="D1928" s="91" t="str">
        <f t="shared" si="178"/>
        <v/>
      </c>
      <c r="F1928" s="91" t="str">
        <f t="shared" si="179"/>
        <v/>
      </c>
      <c r="H1928" s="91" t="str">
        <f t="shared" si="180"/>
        <v/>
      </c>
    </row>
    <row r="1929" spans="2:8">
      <c r="B1929" s="91" t="str">
        <f t="shared" si="177"/>
        <v/>
      </c>
      <c r="D1929" s="91" t="str">
        <f t="shared" si="178"/>
        <v/>
      </c>
      <c r="F1929" s="91" t="str">
        <f t="shared" si="179"/>
        <v/>
      </c>
      <c r="H1929" s="91" t="str">
        <f t="shared" si="180"/>
        <v/>
      </c>
    </row>
    <row r="1930" spans="2:8">
      <c r="B1930" s="91" t="str">
        <f t="shared" si="177"/>
        <v/>
      </c>
      <c r="D1930" s="91" t="str">
        <f t="shared" si="178"/>
        <v/>
      </c>
      <c r="F1930" s="91" t="str">
        <f t="shared" si="179"/>
        <v/>
      </c>
      <c r="H1930" s="91" t="str">
        <f t="shared" si="180"/>
        <v/>
      </c>
    </row>
    <row r="1931" spans="2:8">
      <c r="B1931" s="91" t="str">
        <f t="shared" si="177"/>
        <v/>
      </c>
      <c r="D1931" s="91" t="str">
        <f t="shared" si="178"/>
        <v/>
      </c>
      <c r="F1931" s="91" t="str">
        <f t="shared" si="179"/>
        <v/>
      </c>
      <c r="H1931" s="91" t="str">
        <f t="shared" si="180"/>
        <v/>
      </c>
    </row>
    <row r="1932" spans="2:8">
      <c r="B1932" s="91" t="str">
        <f t="shared" si="177"/>
        <v/>
      </c>
      <c r="D1932" s="91" t="str">
        <f t="shared" si="178"/>
        <v/>
      </c>
      <c r="F1932" s="91" t="str">
        <f t="shared" si="179"/>
        <v/>
      </c>
      <c r="H1932" s="91" t="str">
        <f t="shared" si="180"/>
        <v/>
      </c>
    </row>
    <row r="1933" spans="2:8">
      <c r="B1933" s="91" t="str">
        <f t="shared" si="177"/>
        <v/>
      </c>
      <c r="D1933" s="91" t="str">
        <f t="shared" si="178"/>
        <v/>
      </c>
      <c r="F1933" s="91" t="str">
        <f t="shared" si="179"/>
        <v/>
      </c>
      <c r="H1933" s="91" t="str">
        <f t="shared" si="180"/>
        <v/>
      </c>
    </row>
    <row r="1934" spans="2:8">
      <c r="B1934" s="91" t="str">
        <f t="shared" si="177"/>
        <v/>
      </c>
      <c r="D1934" s="91" t="str">
        <f t="shared" si="178"/>
        <v/>
      </c>
      <c r="F1934" s="91" t="str">
        <f t="shared" si="179"/>
        <v/>
      </c>
      <c r="H1934" s="91" t="str">
        <f t="shared" si="180"/>
        <v/>
      </c>
    </row>
    <row r="1935" spans="2:8">
      <c r="B1935" s="91" t="str">
        <f t="shared" si="177"/>
        <v/>
      </c>
      <c r="D1935" s="91" t="str">
        <f t="shared" si="178"/>
        <v/>
      </c>
      <c r="F1935" s="91" t="str">
        <f t="shared" si="179"/>
        <v/>
      </c>
      <c r="H1935" s="91" t="str">
        <f t="shared" si="180"/>
        <v/>
      </c>
    </row>
    <row r="1936" spans="2:8">
      <c r="B1936" s="91" t="str">
        <f t="shared" si="177"/>
        <v/>
      </c>
      <c r="D1936" s="91" t="str">
        <f t="shared" si="178"/>
        <v/>
      </c>
      <c r="F1936" s="91" t="str">
        <f t="shared" si="179"/>
        <v/>
      </c>
      <c r="H1936" s="91" t="str">
        <f t="shared" si="180"/>
        <v/>
      </c>
    </row>
    <row r="1937" spans="2:8">
      <c r="B1937" s="91" t="str">
        <f t="shared" si="177"/>
        <v/>
      </c>
      <c r="D1937" s="91" t="str">
        <f t="shared" si="178"/>
        <v/>
      </c>
      <c r="F1937" s="91" t="str">
        <f t="shared" si="179"/>
        <v/>
      </c>
      <c r="H1937" s="91" t="str">
        <f t="shared" si="180"/>
        <v/>
      </c>
    </row>
    <row r="1938" spans="2:8">
      <c r="B1938" s="91" t="str">
        <f t="shared" si="177"/>
        <v/>
      </c>
      <c r="D1938" s="91" t="str">
        <f t="shared" si="178"/>
        <v/>
      </c>
      <c r="F1938" s="91" t="str">
        <f t="shared" si="179"/>
        <v/>
      </c>
      <c r="H1938" s="91" t="str">
        <f t="shared" si="180"/>
        <v/>
      </c>
    </row>
    <row r="1939" spans="2:8">
      <c r="B1939" s="91" t="str">
        <f t="shared" si="177"/>
        <v/>
      </c>
      <c r="D1939" s="91" t="str">
        <f t="shared" si="178"/>
        <v/>
      </c>
      <c r="F1939" s="91" t="str">
        <f t="shared" si="179"/>
        <v/>
      </c>
      <c r="H1939" s="91" t="str">
        <f t="shared" si="180"/>
        <v/>
      </c>
    </row>
    <row r="1940" spans="2:8">
      <c r="B1940" s="91" t="str">
        <f t="shared" si="177"/>
        <v/>
      </c>
      <c r="D1940" s="91" t="str">
        <f t="shared" si="178"/>
        <v/>
      </c>
      <c r="F1940" s="91" t="str">
        <f t="shared" si="179"/>
        <v/>
      </c>
      <c r="H1940" s="91" t="str">
        <f t="shared" si="180"/>
        <v/>
      </c>
    </row>
    <row r="1941" spans="2:8">
      <c r="B1941" s="91" t="str">
        <f t="shared" si="177"/>
        <v/>
      </c>
      <c r="D1941" s="91" t="str">
        <f t="shared" si="178"/>
        <v/>
      </c>
      <c r="F1941" s="91" t="str">
        <f t="shared" si="179"/>
        <v/>
      </c>
      <c r="H1941" s="91" t="str">
        <f t="shared" si="180"/>
        <v/>
      </c>
    </row>
    <row r="1942" spans="2:8">
      <c r="B1942" s="91" t="str">
        <f t="shared" si="177"/>
        <v/>
      </c>
      <c r="D1942" s="91" t="str">
        <f t="shared" si="178"/>
        <v/>
      </c>
      <c r="F1942" s="91" t="str">
        <f t="shared" si="179"/>
        <v/>
      </c>
      <c r="H1942" s="91" t="str">
        <f t="shared" si="180"/>
        <v/>
      </c>
    </row>
    <row r="1943" spans="2:8">
      <c r="B1943" s="91" t="str">
        <f t="shared" si="177"/>
        <v/>
      </c>
      <c r="D1943" s="91" t="str">
        <f t="shared" si="178"/>
        <v/>
      </c>
      <c r="F1943" s="91" t="str">
        <f t="shared" si="179"/>
        <v/>
      </c>
      <c r="H1943" s="91" t="str">
        <f t="shared" si="180"/>
        <v/>
      </c>
    </row>
    <row r="1944" spans="2:8">
      <c r="B1944" s="91" t="str">
        <f t="shared" si="177"/>
        <v/>
      </c>
      <c r="D1944" s="91" t="str">
        <f t="shared" si="178"/>
        <v/>
      </c>
      <c r="F1944" s="91" t="str">
        <f t="shared" si="179"/>
        <v/>
      </c>
      <c r="H1944" s="91" t="str">
        <f t="shared" si="180"/>
        <v/>
      </c>
    </row>
    <row r="1945" spans="2:8">
      <c r="B1945" s="91" t="str">
        <f t="shared" si="177"/>
        <v/>
      </c>
      <c r="D1945" s="91" t="str">
        <f t="shared" si="178"/>
        <v/>
      </c>
      <c r="F1945" s="91" t="str">
        <f t="shared" si="179"/>
        <v/>
      </c>
      <c r="H1945" s="91" t="str">
        <f t="shared" si="180"/>
        <v/>
      </c>
    </row>
    <row r="1946" spans="2:8">
      <c r="B1946" s="91" t="str">
        <f t="shared" si="177"/>
        <v/>
      </c>
      <c r="D1946" s="91" t="str">
        <f t="shared" si="178"/>
        <v/>
      </c>
      <c r="F1946" s="91" t="str">
        <f t="shared" si="179"/>
        <v/>
      </c>
      <c r="H1946" s="91" t="str">
        <f t="shared" si="180"/>
        <v/>
      </c>
    </row>
    <row r="1947" spans="2:8">
      <c r="B1947" s="91" t="str">
        <f t="shared" si="177"/>
        <v/>
      </c>
      <c r="D1947" s="91" t="str">
        <f t="shared" si="178"/>
        <v/>
      </c>
      <c r="F1947" s="91" t="str">
        <f t="shared" si="179"/>
        <v/>
      </c>
      <c r="H1947" s="91" t="str">
        <f t="shared" si="180"/>
        <v/>
      </c>
    </row>
    <row r="1948" spans="2:8">
      <c r="B1948" s="91" t="str">
        <f t="shared" si="177"/>
        <v/>
      </c>
      <c r="D1948" s="91" t="str">
        <f t="shared" si="178"/>
        <v/>
      </c>
      <c r="F1948" s="91" t="str">
        <f t="shared" si="179"/>
        <v/>
      </c>
      <c r="H1948" s="91" t="str">
        <f t="shared" si="180"/>
        <v/>
      </c>
    </row>
    <row r="1949" spans="2:8">
      <c r="B1949" s="91" t="str">
        <f t="shared" si="177"/>
        <v/>
      </c>
      <c r="D1949" s="91" t="str">
        <f t="shared" si="178"/>
        <v/>
      </c>
      <c r="F1949" s="91" t="str">
        <f t="shared" si="179"/>
        <v/>
      </c>
      <c r="H1949" s="91" t="str">
        <f t="shared" si="180"/>
        <v/>
      </c>
    </row>
    <row r="1950" spans="2:8">
      <c r="B1950" s="91" t="str">
        <f t="shared" si="177"/>
        <v/>
      </c>
      <c r="D1950" s="91" t="str">
        <f t="shared" si="178"/>
        <v/>
      </c>
      <c r="F1950" s="91" t="str">
        <f t="shared" si="179"/>
        <v/>
      </c>
      <c r="H1950" s="91" t="str">
        <f t="shared" si="180"/>
        <v/>
      </c>
    </row>
    <row r="1951" spans="2:8">
      <c r="B1951" s="91" t="str">
        <f t="shared" si="177"/>
        <v/>
      </c>
      <c r="D1951" s="91" t="str">
        <f t="shared" si="178"/>
        <v/>
      </c>
      <c r="F1951" s="91" t="str">
        <f t="shared" si="179"/>
        <v/>
      </c>
      <c r="H1951" s="91" t="str">
        <f t="shared" si="180"/>
        <v/>
      </c>
    </row>
    <row r="1952" spans="2:8">
      <c r="B1952" s="91" t="str">
        <f t="shared" si="177"/>
        <v/>
      </c>
      <c r="D1952" s="91" t="str">
        <f t="shared" si="178"/>
        <v/>
      </c>
      <c r="F1952" s="91" t="str">
        <f t="shared" si="179"/>
        <v/>
      </c>
      <c r="H1952" s="91" t="str">
        <f t="shared" si="180"/>
        <v/>
      </c>
    </row>
    <row r="1953" spans="2:8">
      <c r="B1953" s="91" t="str">
        <f t="shared" si="177"/>
        <v/>
      </c>
      <c r="D1953" s="91" t="str">
        <f t="shared" si="178"/>
        <v/>
      </c>
      <c r="F1953" s="91" t="str">
        <f t="shared" si="179"/>
        <v/>
      </c>
      <c r="H1953" s="91" t="str">
        <f t="shared" si="180"/>
        <v/>
      </c>
    </row>
    <row r="1954" spans="2:8">
      <c r="B1954" s="91" t="str">
        <f t="shared" si="177"/>
        <v/>
      </c>
      <c r="D1954" s="91" t="str">
        <f t="shared" si="178"/>
        <v/>
      </c>
      <c r="F1954" s="91" t="str">
        <f t="shared" si="179"/>
        <v/>
      </c>
      <c r="H1954" s="91" t="str">
        <f t="shared" si="180"/>
        <v/>
      </c>
    </row>
    <row r="1955" spans="2:8">
      <c r="B1955" s="91" t="str">
        <f t="shared" si="177"/>
        <v/>
      </c>
      <c r="D1955" s="91" t="str">
        <f t="shared" si="178"/>
        <v/>
      </c>
      <c r="F1955" s="91" t="str">
        <f t="shared" si="179"/>
        <v/>
      </c>
      <c r="H1955" s="91" t="str">
        <f t="shared" si="180"/>
        <v/>
      </c>
    </row>
    <row r="1956" spans="2:8">
      <c r="B1956" s="91" t="str">
        <f t="shared" si="177"/>
        <v/>
      </c>
      <c r="D1956" s="91" t="str">
        <f t="shared" si="178"/>
        <v/>
      </c>
      <c r="F1956" s="91" t="str">
        <f t="shared" si="179"/>
        <v/>
      </c>
      <c r="H1956" s="91" t="str">
        <f t="shared" si="180"/>
        <v/>
      </c>
    </row>
    <row r="1957" spans="2:8">
      <c r="B1957" s="91" t="str">
        <f t="shared" si="177"/>
        <v/>
      </c>
      <c r="D1957" s="91" t="str">
        <f t="shared" si="178"/>
        <v/>
      </c>
      <c r="F1957" s="91" t="str">
        <f t="shared" si="179"/>
        <v/>
      </c>
      <c r="H1957" s="91" t="str">
        <f t="shared" si="180"/>
        <v/>
      </c>
    </row>
    <row r="1958" spans="2:8">
      <c r="B1958" s="91" t="str">
        <f t="shared" si="177"/>
        <v/>
      </c>
      <c r="D1958" s="91" t="str">
        <f t="shared" si="178"/>
        <v/>
      </c>
      <c r="F1958" s="91" t="str">
        <f t="shared" si="179"/>
        <v/>
      </c>
      <c r="H1958" s="91" t="str">
        <f t="shared" si="180"/>
        <v/>
      </c>
    </row>
    <row r="1959" spans="2:8">
      <c r="B1959" s="91" t="str">
        <f t="shared" si="177"/>
        <v/>
      </c>
      <c r="D1959" s="91" t="str">
        <f t="shared" si="178"/>
        <v/>
      </c>
      <c r="F1959" s="91" t="str">
        <f t="shared" si="179"/>
        <v/>
      </c>
      <c r="H1959" s="91" t="str">
        <f t="shared" si="180"/>
        <v/>
      </c>
    </row>
    <row r="1960" spans="2:8">
      <c r="B1960" s="91" t="str">
        <f t="shared" si="177"/>
        <v/>
      </c>
      <c r="D1960" s="91" t="str">
        <f t="shared" si="178"/>
        <v/>
      </c>
      <c r="F1960" s="91" t="str">
        <f t="shared" si="179"/>
        <v/>
      </c>
      <c r="H1960" s="91" t="str">
        <f t="shared" si="180"/>
        <v/>
      </c>
    </row>
    <row r="1961" spans="2:8">
      <c r="B1961" s="91" t="str">
        <f t="shared" si="177"/>
        <v/>
      </c>
      <c r="D1961" s="91" t="str">
        <f t="shared" si="178"/>
        <v/>
      </c>
      <c r="F1961" s="91" t="str">
        <f t="shared" si="179"/>
        <v/>
      </c>
      <c r="H1961" s="91" t="str">
        <f t="shared" si="180"/>
        <v/>
      </c>
    </row>
    <row r="1962" spans="2:8">
      <c r="B1962" s="91" t="str">
        <f t="shared" si="177"/>
        <v/>
      </c>
      <c r="D1962" s="91" t="str">
        <f t="shared" si="178"/>
        <v/>
      </c>
      <c r="F1962" s="91" t="str">
        <f t="shared" si="179"/>
        <v/>
      </c>
      <c r="H1962" s="91" t="str">
        <f t="shared" si="180"/>
        <v/>
      </c>
    </row>
    <row r="1963" spans="2:8">
      <c r="B1963" s="91" t="str">
        <f t="shared" si="177"/>
        <v/>
      </c>
      <c r="D1963" s="91" t="str">
        <f t="shared" si="178"/>
        <v/>
      </c>
      <c r="F1963" s="91" t="str">
        <f t="shared" si="179"/>
        <v/>
      </c>
      <c r="H1963" s="91" t="str">
        <f t="shared" si="180"/>
        <v/>
      </c>
    </row>
    <row r="1964" spans="2:8">
      <c r="B1964" s="91" t="str">
        <f t="shared" si="177"/>
        <v/>
      </c>
      <c r="D1964" s="91" t="str">
        <f t="shared" si="178"/>
        <v/>
      </c>
      <c r="F1964" s="91" t="str">
        <f t="shared" si="179"/>
        <v/>
      </c>
      <c r="H1964" s="91" t="str">
        <f t="shared" si="180"/>
        <v/>
      </c>
    </row>
    <row r="1965" spans="2:8">
      <c r="B1965" s="91" t="str">
        <f t="shared" si="177"/>
        <v/>
      </c>
      <c r="D1965" s="91" t="str">
        <f t="shared" si="178"/>
        <v/>
      </c>
      <c r="F1965" s="91" t="str">
        <f t="shared" si="179"/>
        <v/>
      </c>
      <c r="H1965" s="91" t="str">
        <f t="shared" si="180"/>
        <v/>
      </c>
    </row>
    <row r="1966" spans="2:8">
      <c r="B1966" s="91" t="str">
        <f t="shared" si="177"/>
        <v/>
      </c>
      <c r="D1966" s="91" t="str">
        <f t="shared" si="178"/>
        <v/>
      </c>
      <c r="F1966" s="91" t="str">
        <f t="shared" si="179"/>
        <v/>
      </c>
      <c r="H1966" s="91" t="str">
        <f t="shared" si="180"/>
        <v/>
      </c>
    </row>
    <row r="1967" spans="2:8">
      <c r="B1967" s="91" t="str">
        <f t="shared" si="177"/>
        <v/>
      </c>
      <c r="D1967" s="91" t="str">
        <f t="shared" si="178"/>
        <v/>
      </c>
      <c r="F1967" s="91" t="str">
        <f t="shared" si="179"/>
        <v/>
      </c>
      <c r="H1967" s="91" t="str">
        <f t="shared" si="180"/>
        <v/>
      </c>
    </row>
    <row r="1968" spans="2:8">
      <c r="B1968" s="91" t="str">
        <f t="shared" si="177"/>
        <v/>
      </c>
      <c r="D1968" s="91" t="str">
        <f t="shared" si="178"/>
        <v/>
      </c>
      <c r="F1968" s="91" t="str">
        <f t="shared" si="179"/>
        <v/>
      </c>
      <c r="H1968" s="91" t="str">
        <f t="shared" si="180"/>
        <v/>
      </c>
    </row>
    <row r="1969" spans="2:8">
      <c r="B1969" s="91" t="str">
        <f t="shared" si="177"/>
        <v/>
      </c>
      <c r="D1969" s="91" t="str">
        <f t="shared" si="178"/>
        <v/>
      </c>
      <c r="F1969" s="91" t="str">
        <f t="shared" si="179"/>
        <v/>
      </c>
      <c r="H1969" s="91" t="str">
        <f t="shared" si="180"/>
        <v/>
      </c>
    </row>
    <row r="1970" spans="2:8">
      <c r="B1970" s="91" t="str">
        <f t="shared" si="177"/>
        <v/>
      </c>
      <c r="D1970" s="91" t="str">
        <f t="shared" si="178"/>
        <v/>
      </c>
      <c r="F1970" s="91" t="str">
        <f t="shared" si="179"/>
        <v/>
      </c>
      <c r="H1970" s="91" t="str">
        <f t="shared" si="180"/>
        <v/>
      </c>
    </row>
    <row r="1971" spans="2:8">
      <c r="B1971" s="91" t="str">
        <f t="shared" si="177"/>
        <v/>
      </c>
      <c r="D1971" s="91" t="str">
        <f t="shared" si="178"/>
        <v/>
      </c>
      <c r="F1971" s="91" t="str">
        <f t="shared" si="179"/>
        <v/>
      </c>
      <c r="H1971" s="91" t="str">
        <f t="shared" si="180"/>
        <v/>
      </c>
    </row>
    <row r="1972" spans="2:8">
      <c r="B1972" s="91" t="str">
        <f t="shared" si="177"/>
        <v/>
      </c>
      <c r="D1972" s="91" t="str">
        <f t="shared" si="178"/>
        <v/>
      </c>
      <c r="F1972" s="91" t="str">
        <f t="shared" si="179"/>
        <v/>
      </c>
      <c r="H1972" s="91" t="str">
        <f t="shared" si="180"/>
        <v/>
      </c>
    </row>
    <row r="1973" spans="2:8">
      <c r="B1973" s="91" t="str">
        <f t="shared" si="177"/>
        <v/>
      </c>
      <c r="D1973" s="91" t="str">
        <f t="shared" si="178"/>
        <v/>
      </c>
      <c r="F1973" s="91" t="str">
        <f t="shared" si="179"/>
        <v/>
      </c>
      <c r="H1973" s="91" t="str">
        <f t="shared" si="180"/>
        <v/>
      </c>
    </row>
    <row r="1974" spans="2:8">
      <c r="B1974" s="91" t="str">
        <f t="shared" si="177"/>
        <v/>
      </c>
      <c r="D1974" s="91" t="str">
        <f t="shared" si="178"/>
        <v/>
      </c>
      <c r="F1974" s="91" t="str">
        <f t="shared" si="179"/>
        <v/>
      </c>
      <c r="H1974" s="91" t="str">
        <f t="shared" si="180"/>
        <v/>
      </c>
    </row>
    <row r="1975" spans="2:8">
      <c r="B1975" s="91" t="str">
        <f t="shared" si="177"/>
        <v/>
      </c>
      <c r="D1975" s="91" t="str">
        <f t="shared" si="178"/>
        <v/>
      </c>
      <c r="F1975" s="91" t="str">
        <f t="shared" si="179"/>
        <v/>
      </c>
      <c r="H1975" s="91" t="str">
        <f t="shared" si="180"/>
        <v/>
      </c>
    </row>
    <row r="1976" spans="2:8">
      <c r="B1976" s="91" t="str">
        <f t="shared" si="177"/>
        <v/>
      </c>
      <c r="D1976" s="91" t="str">
        <f t="shared" si="178"/>
        <v/>
      </c>
      <c r="F1976" s="91" t="str">
        <f t="shared" si="179"/>
        <v/>
      </c>
      <c r="H1976" s="91" t="str">
        <f t="shared" si="180"/>
        <v/>
      </c>
    </row>
    <row r="1977" spans="2:8">
      <c r="B1977" s="91" t="str">
        <f t="shared" si="177"/>
        <v/>
      </c>
      <c r="D1977" s="91" t="str">
        <f t="shared" si="178"/>
        <v/>
      </c>
      <c r="F1977" s="91" t="str">
        <f t="shared" si="179"/>
        <v/>
      </c>
      <c r="H1977" s="91" t="str">
        <f t="shared" si="180"/>
        <v/>
      </c>
    </row>
    <row r="1978" spans="2:8">
      <c r="B1978" s="91" t="str">
        <f t="shared" si="177"/>
        <v/>
      </c>
      <c r="D1978" s="91" t="str">
        <f t="shared" si="178"/>
        <v/>
      </c>
      <c r="F1978" s="91" t="str">
        <f t="shared" si="179"/>
        <v/>
      </c>
      <c r="H1978" s="91" t="str">
        <f t="shared" si="180"/>
        <v/>
      </c>
    </row>
    <row r="1979" spans="2:8">
      <c r="B1979" s="91" t="str">
        <f t="shared" si="177"/>
        <v/>
      </c>
      <c r="D1979" s="91" t="str">
        <f t="shared" si="178"/>
        <v/>
      </c>
      <c r="F1979" s="91" t="str">
        <f t="shared" si="179"/>
        <v/>
      </c>
      <c r="H1979" s="91" t="str">
        <f t="shared" si="180"/>
        <v/>
      </c>
    </row>
    <row r="1980" spans="2:8">
      <c r="B1980" s="91" t="str">
        <f t="shared" si="177"/>
        <v/>
      </c>
      <c r="D1980" s="91" t="str">
        <f t="shared" si="178"/>
        <v/>
      </c>
      <c r="F1980" s="91" t="str">
        <f t="shared" si="179"/>
        <v/>
      </c>
      <c r="H1980" s="91" t="str">
        <f t="shared" si="180"/>
        <v/>
      </c>
    </row>
    <row r="1981" spans="2:8">
      <c r="B1981" s="91" t="str">
        <f t="shared" ref="B1981:B2044" si="181">IFERROR(VLOOKUP(A1981,PROF_NAMES_CODE,2,FALSE),"")</f>
        <v/>
      </c>
      <c r="D1981" s="91" t="str">
        <f t="shared" ref="D1981:D2044" si="182">IFERROR(VLOOKUP(C1981,PARAM_CLASSES,2,FALSE),"")</f>
        <v/>
      </c>
      <c r="F1981" s="91" t="str">
        <f t="shared" ref="F1981:F2044" si="183">IFERROR(VLOOKUP(E1981,PARAM_MATIERE,2,FALSE),"")</f>
        <v/>
      </c>
      <c r="H1981" s="91" t="str">
        <f t="shared" ref="H1981:H2044" si="184">IFERROR(VLOOKUP(G1981,PARAM_LANGUE,2,FALSE),"")</f>
        <v/>
      </c>
    </row>
    <row r="1982" spans="2:8">
      <c r="B1982" s="91" t="str">
        <f t="shared" si="181"/>
        <v/>
      </c>
      <c r="D1982" s="91" t="str">
        <f t="shared" si="182"/>
        <v/>
      </c>
      <c r="F1982" s="91" t="str">
        <f t="shared" si="183"/>
        <v/>
      </c>
      <c r="H1982" s="91" t="str">
        <f t="shared" si="184"/>
        <v/>
      </c>
    </row>
    <row r="1983" spans="2:8">
      <c r="B1983" s="91" t="str">
        <f t="shared" si="181"/>
        <v/>
      </c>
      <c r="D1983" s="91" t="str">
        <f t="shared" si="182"/>
        <v/>
      </c>
      <c r="F1983" s="91" t="str">
        <f t="shared" si="183"/>
        <v/>
      </c>
      <c r="H1983" s="91" t="str">
        <f t="shared" si="184"/>
        <v/>
      </c>
    </row>
    <row r="1984" spans="2:8">
      <c r="B1984" s="91" t="str">
        <f t="shared" si="181"/>
        <v/>
      </c>
      <c r="D1984" s="91" t="str">
        <f t="shared" si="182"/>
        <v/>
      </c>
      <c r="F1984" s="91" t="str">
        <f t="shared" si="183"/>
        <v/>
      </c>
      <c r="H1984" s="91" t="str">
        <f t="shared" si="184"/>
        <v/>
      </c>
    </row>
    <row r="1985" spans="2:8">
      <c r="B1985" s="91" t="str">
        <f t="shared" si="181"/>
        <v/>
      </c>
      <c r="D1985" s="91" t="str">
        <f t="shared" si="182"/>
        <v/>
      </c>
      <c r="F1985" s="91" t="str">
        <f t="shared" si="183"/>
        <v/>
      </c>
      <c r="H1985" s="91" t="str">
        <f t="shared" si="184"/>
        <v/>
      </c>
    </row>
    <row r="1986" spans="2:8">
      <c r="B1986" s="91" t="str">
        <f t="shared" si="181"/>
        <v/>
      </c>
      <c r="D1986" s="91" t="str">
        <f t="shared" si="182"/>
        <v/>
      </c>
      <c r="F1986" s="91" t="str">
        <f t="shared" si="183"/>
        <v/>
      </c>
      <c r="H1986" s="91" t="str">
        <f t="shared" si="184"/>
        <v/>
      </c>
    </row>
    <row r="1987" spans="2:8">
      <c r="B1987" s="91" t="str">
        <f t="shared" si="181"/>
        <v/>
      </c>
      <c r="D1987" s="91" t="str">
        <f t="shared" si="182"/>
        <v/>
      </c>
      <c r="F1987" s="91" t="str">
        <f t="shared" si="183"/>
        <v/>
      </c>
      <c r="H1987" s="91" t="str">
        <f t="shared" si="184"/>
        <v/>
      </c>
    </row>
    <row r="1988" spans="2:8">
      <c r="B1988" s="91" t="str">
        <f t="shared" si="181"/>
        <v/>
      </c>
      <c r="D1988" s="91" t="str">
        <f t="shared" si="182"/>
        <v/>
      </c>
      <c r="F1988" s="91" t="str">
        <f t="shared" si="183"/>
        <v/>
      </c>
      <c r="H1988" s="91" t="str">
        <f t="shared" si="184"/>
        <v/>
      </c>
    </row>
    <row r="1989" spans="2:8">
      <c r="B1989" s="91" t="str">
        <f t="shared" si="181"/>
        <v/>
      </c>
      <c r="D1989" s="91" t="str">
        <f t="shared" si="182"/>
        <v/>
      </c>
      <c r="F1989" s="91" t="str">
        <f t="shared" si="183"/>
        <v/>
      </c>
      <c r="H1989" s="91" t="str">
        <f t="shared" si="184"/>
        <v/>
      </c>
    </row>
    <row r="1990" spans="2:8">
      <c r="B1990" s="91" t="str">
        <f t="shared" si="181"/>
        <v/>
      </c>
      <c r="D1990" s="91" t="str">
        <f t="shared" si="182"/>
        <v/>
      </c>
      <c r="F1990" s="91" t="str">
        <f t="shared" si="183"/>
        <v/>
      </c>
      <c r="H1990" s="91" t="str">
        <f t="shared" si="184"/>
        <v/>
      </c>
    </row>
    <row r="1991" spans="2:8">
      <c r="B1991" s="91" t="str">
        <f t="shared" si="181"/>
        <v/>
      </c>
      <c r="D1991" s="91" t="str">
        <f t="shared" si="182"/>
        <v/>
      </c>
      <c r="F1991" s="91" t="str">
        <f t="shared" si="183"/>
        <v/>
      </c>
      <c r="H1991" s="91" t="str">
        <f t="shared" si="184"/>
        <v/>
      </c>
    </row>
    <row r="1992" spans="2:8">
      <c r="B1992" s="91" t="str">
        <f t="shared" si="181"/>
        <v/>
      </c>
      <c r="D1992" s="91" t="str">
        <f t="shared" si="182"/>
        <v/>
      </c>
      <c r="F1992" s="91" t="str">
        <f t="shared" si="183"/>
        <v/>
      </c>
      <c r="H1992" s="91" t="str">
        <f t="shared" si="184"/>
        <v/>
      </c>
    </row>
    <row r="1993" spans="2:8">
      <c r="B1993" s="91" t="str">
        <f t="shared" si="181"/>
        <v/>
      </c>
      <c r="D1993" s="91" t="str">
        <f t="shared" si="182"/>
        <v/>
      </c>
      <c r="F1993" s="91" t="str">
        <f t="shared" si="183"/>
        <v/>
      </c>
      <c r="H1993" s="91" t="str">
        <f t="shared" si="184"/>
        <v/>
      </c>
    </row>
    <row r="1994" spans="2:8">
      <c r="B1994" s="91" t="str">
        <f t="shared" si="181"/>
        <v/>
      </c>
      <c r="D1994" s="91" t="str">
        <f t="shared" si="182"/>
        <v/>
      </c>
      <c r="F1994" s="91" t="str">
        <f t="shared" si="183"/>
        <v/>
      </c>
      <c r="H1994" s="91" t="str">
        <f t="shared" si="184"/>
        <v/>
      </c>
    </row>
    <row r="1995" spans="2:8">
      <c r="B1995" s="91" t="str">
        <f t="shared" si="181"/>
        <v/>
      </c>
      <c r="D1995" s="91" t="str">
        <f t="shared" si="182"/>
        <v/>
      </c>
      <c r="F1995" s="91" t="str">
        <f t="shared" si="183"/>
        <v/>
      </c>
      <c r="H1995" s="91" t="str">
        <f t="shared" si="184"/>
        <v/>
      </c>
    </row>
    <row r="1996" spans="2:8">
      <c r="B1996" s="91" t="str">
        <f t="shared" si="181"/>
        <v/>
      </c>
      <c r="D1996" s="91" t="str">
        <f t="shared" si="182"/>
        <v/>
      </c>
      <c r="F1996" s="91" t="str">
        <f t="shared" si="183"/>
        <v/>
      </c>
      <c r="H1996" s="91" t="str">
        <f t="shared" si="184"/>
        <v/>
      </c>
    </row>
    <row r="1997" spans="2:8">
      <c r="B1997" s="91" t="str">
        <f t="shared" si="181"/>
        <v/>
      </c>
      <c r="D1997" s="91" t="str">
        <f t="shared" si="182"/>
        <v/>
      </c>
      <c r="F1997" s="91" t="str">
        <f t="shared" si="183"/>
        <v/>
      </c>
      <c r="H1997" s="91" t="str">
        <f t="shared" si="184"/>
        <v/>
      </c>
    </row>
    <row r="1998" spans="2:8">
      <c r="B1998" s="91" t="str">
        <f t="shared" si="181"/>
        <v/>
      </c>
      <c r="D1998" s="91" t="str">
        <f t="shared" si="182"/>
        <v/>
      </c>
      <c r="F1998" s="91" t="str">
        <f t="shared" si="183"/>
        <v/>
      </c>
      <c r="H1998" s="91" t="str">
        <f t="shared" si="184"/>
        <v/>
      </c>
    </row>
    <row r="1999" spans="2:8">
      <c r="B1999" s="91" t="str">
        <f t="shared" si="181"/>
        <v/>
      </c>
      <c r="D1999" s="91" t="str">
        <f t="shared" si="182"/>
        <v/>
      </c>
      <c r="F1999" s="91" t="str">
        <f t="shared" si="183"/>
        <v/>
      </c>
      <c r="H1999" s="91" t="str">
        <f t="shared" si="184"/>
        <v/>
      </c>
    </row>
    <row r="2000" spans="2:8">
      <c r="B2000" s="91" t="str">
        <f t="shared" si="181"/>
        <v/>
      </c>
      <c r="D2000" s="91" t="str">
        <f t="shared" si="182"/>
        <v/>
      </c>
      <c r="F2000" s="91" t="str">
        <f t="shared" si="183"/>
        <v/>
      </c>
      <c r="H2000" s="91" t="str">
        <f t="shared" si="184"/>
        <v/>
      </c>
    </row>
    <row r="2001" spans="2:8">
      <c r="B2001" s="91" t="str">
        <f t="shared" si="181"/>
        <v/>
      </c>
      <c r="D2001" s="91" t="str">
        <f t="shared" si="182"/>
        <v/>
      </c>
      <c r="F2001" s="91" t="str">
        <f t="shared" si="183"/>
        <v/>
      </c>
      <c r="H2001" s="91" t="str">
        <f t="shared" si="184"/>
        <v/>
      </c>
    </row>
    <row r="2002" spans="2:8">
      <c r="B2002" s="91" t="str">
        <f t="shared" si="181"/>
        <v/>
      </c>
      <c r="D2002" s="91" t="str">
        <f t="shared" si="182"/>
        <v/>
      </c>
      <c r="F2002" s="91" t="str">
        <f t="shared" si="183"/>
        <v/>
      </c>
      <c r="H2002" s="91" t="str">
        <f t="shared" si="184"/>
        <v/>
      </c>
    </row>
    <row r="2003" spans="2:8">
      <c r="B2003" s="91" t="str">
        <f t="shared" si="181"/>
        <v/>
      </c>
      <c r="D2003" s="91" t="str">
        <f t="shared" si="182"/>
        <v/>
      </c>
      <c r="F2003" s="91" t="str">
        <f t="shared" si="183"/>
        <v/>
      </c>
      <c r="H2003" s="91" t="str">
        <f t="shared" si="184"/>
        <v/>
      </c>
    </row>
    <row r="2004" spans="2:8">
      <c r="B2004" s="91" t="str">
        <f t="shared" si="181"/>
        <v/>
      </c>
      <c r="D2004" s="91" t="str">
        <f t="shared" si="182"/>
        <v/>
      </c>
      <c r="F2004" s="91" t="str">
        <f t="shared" si="183"/>
        <v/>
      </c>
      <c r="H2004" s="91" t="str">
        <f t="shared" si="184"/>
        <v/>
      </c>
    </row>
    <row r="2005" spans="2:8">
      <c r="B2005" s="91" t="str">
        <f t="shared" si="181"/>
        <v/>
      </c>
      <c r="D2005" s="91" t="str">
        <f t="shared" si="182"/>
        <v/>
      </c>
      <c r="F2005" s="91" t="str">
        <f t="shared" si="183"/>
        <v/>
      </c>
      <c r="H2005" s="91" t="str">
        <f t="shared" si="184"/>
        <v/>
      </c>
    </row>
    <row r="2006" spans="2:8">
      <c r="B2006" s="91" t="str">
        <f t="shared" si="181"/>
        <v/>
      </c>
      <c r="D2006" s="91" t="str">
        <f t="shared" si="182"/>
        <v/>
      </c>
      <c r="F2006" s="91" t="str">
        <f t="shared" si="183"/>
        <v/>
      </c>
      <c r="H2006" s="91" t="str">
        <f t="shared" si="184"/>
        <v/>
      </c>
    </row>
    <row r="2007" spans="2:8">
      <c r="B2007" s="91" t="str">
        <f t="shared" si="181"/>
        <v/>
      </c>
      <c r="D2007" s="91" t="str">
        <f t="shared" si="182"/>
        <v/>
      </c>
      <c r="F2007" s="91" t="str">
        <f t="shared" si="183"/>
        <v/>
      </c>
      <c r="H2007" s="91" t="str">
        <f t="shared" si="184"/>
        <v/>
      </c>
    </row>
    <row r="2008" spans="2:8">
      <c r="B2008" s="91" t="str">
        <f t="shared" si="181"/>
        <v/>
      </c>
      <c r="D2008" s="91" t="str">
        <f t="shared" si="182"/>
        <v/>
      </c>
      <c r="F2008" s="91" t="str">
        <f t="shared" si="183"/>
        <v/>
      </c>
      <c r="H2008" s="91" t="str">
        <f t="shared" si="184"/>
        <v/>
      </c>
    </row>
    <row r="2009" spans="2:8">
      <c r="B2009" s="91" t="str">
        <f t="shared" si="181"/>
        <v/>
      </c>
      <c r="D2009" s="91" t="str">
        <f t="shared" si="182"/>
        <v/>
      </c>
      <c r="F2009" s="91" t="str">
        <f t="shared" si="183"/>
        <v/>
      </c>
      <c r="H2009" s="91" t="str">
        <f t="shared" si="184"/>
        <v/>
      </c>
    </row>
    <row r="2010" spans="2:8">
      <c r="B2010" s="91" t="str">
        <f t="shared" si="181"/>
        <v/>
      </c>
      <c r="D2010" s="91" t="str">
        <f t="shared" si="182"/>
        <v/>
      </c>
      <c r="F2010" s="91" t="str">
        <f t="shared" si="183"/>
        <v/>
      </c>
      <c r="H2010" s="91" t="str">
        <f t="shared" si="184"/>
        <v/>
      </c>
    </row>
    <row r="2011" spans="2:8">
      <c r="B2011" s="91" t="str">
        <f t="shared" si="181"/>
        <v/>
      </c>
      <c r="D2011" s="91" t="str">
        <f t="shared" si="182"/>
        <v/>
      </c>
      <c r="F2011" s="91" t="str">
        <f t="shared" si="183"/>
        <v/>
      </c>
      <c r="H2011" s="91" t="str">
        <f t="shared" si="184"/>
        <v/>
      </c>
    </row>
    <row r="2012" spans="2:8">
      <c r="B2012" s="91" t="str">
        <f t="shared" si="181"/>
        <v/>
      </c>
      <c r="D2012" s="91" t="str">
        <f t="shared" si="182"/>
        <v/>
      </c>
      <c r="F2012" s="91" t="str">
        <f t="shared" si="183"/>
        <v/>
      </c>
      <c r="H2012" s="91" t="str">
        <f t="shared" si="184"/>
        <v/>
      </c>
    </row>
    <row r="2013" spans="2:8">
      <c r="B2013" s="91" t="str">
        <f t="shared" si="181"/>
        <v/>
      </c>
      <c r="D2013" s="91" t="str">
        <f t="shared" si="182"/>
        <v/>
      </c>
      <c r="F2013" s="91" t="str">
        <f t="shared" si="183"/>
        <v/>
      </c>
      <c r="H2013" s="91" t="str">
        <f t="shared" si="184"/>
        <v/>
      </c>
    </row>
    <row r="2014" spans="2:8">
      <c r="B2014" s="91" t="str">
        <f t="shared" si="181"/>
        <v/>
      </c>
      <c r="D2014" s="91" t="str">
        <f t="shared" si="182"/>
        <v/>
      </c>
      <c r="F2014" s="91" t="str">
        <f t="shared" si="183"/>
        <v/>
      </c>
      <c r="H2014" s="91" t="str">
        <f t="shared" si="184"/>
        <v/>
      </c>
    </row>
    <row r="2015" spans="2:8">
      <c r="B2015" s="91" t="str">
        <f t="shared" si="181"/>
        <v/>
      </c>
      <c r="D2015" s="91" t="str">
        <f t="shared" si="182"/>
        <v/>
      </c>
      <c r="F2015" s="91" t="str">
        <f t="shared" si="183"/>
        <v/>
      </c>
      <c r="H2015" s="91" t="str">
        <f t="shared" si="184"/>
        <v/>
      </c>
    </row>
    <row r="2016" spans="2:8">
      <c r="B2016" s="91" t="str">
        <f t="shared" si="181"/>
        <v/>
      </c>
      <c r="D2016" s="91" t="str">
        <f t="shared" si="182"/>
        <v/>
      </c>
      <c r="F2016" s="91" t="str">
        <f t="shared" si="183"/>
        <v/>
      </c>
      <c r="H2016" s="91" t="str">
        <f t="shared" si="184"/>
        <v/>
      </c>
    </row>
    <row r="2017" spans="2:8">
      <c r="B2017" s="91" t="str">
        <f t="shared" si="181"/>
        <v/>
      </c>
      <c r="D2017" s="91" t="str">
        <f t="shared" si="182"/>
        <v/>
      </c>
      <c r="F2017" s="91" t="str">
        <f t="shared" si="183"/>
        <v/>
      </c>
      <c r="H2017" s="91" t="str">
        <f t="shared" si="184"/>
        <v/>
      </c>
    </row>
    <row r="2018" spans="2:8">
      <c r="B2018" s="91" t="str">
        <f t="shared" si="181"/>
        <v/>
      </c>
      <c r="D2018" s="91" t="str">
        <f t="shared" si="182"/>
        <v/>
      </c>
      <c r="F2018" s="91" t="str">
        <f t="shared" si="183"/>
        <v/>
      </c>
      <c r="H2018" s="91" t="str">
        <f t="shared" si="184"/>
        <v/>
      </c>
    </row>
    <row r="2019" spans="2:8">
      <c r="B2019" s="91" t="str">
        <f t="shared" si="181"/>
        <v/>
      </c>
      <c r="D2019" s="91" t="str">
        <f t="shared" si="182"/>
        <v/>
      </c>
      <c r="F2019" s="91" t="str">
        <f t="shared" si="183"/>
        <v/>
      </c>
      <c r="H2019" s="91" t="str">
        <f t="shared" si="184"/>
        <v/>
      </c>
    </row>
    <row r="2020" spans="2:8">
      <c r="B2020" s="91" t="str">
        <f t="shared" si="181"/>
        <v/>
      </c>
      <c r="D2020" s="91" t="str">
        <f t="shared" si="182"/>
        <v/>
      </c>
      <c r="F2020" s="91" t="str">
        <f t="shared" si="183"/>
        <v/>
      </c>
      <c r="H2020" s="91" t="str">
        <f t="shared" si="184"/>
        <v/>
      </c>
    </row>
    <row r="2021" spans="2:8">
      <c r="B2021" s="91" t="str">
        <f t="shared" si="181"/>
        <v/>
      </c>
      <c r="D2021" s="91" t="str">
        <f t="shared" si="182"/>
        <v/>
      </c>
      <c r="F2021" s="91" t="str">
        <f t="shared" si="183"/>
        <v/>
      </c>
      <c r="H2021" s="91" t="str">
        <f t="shared" si="184"/>
        <v/>
      </c>
    </row>
    <row r="2022" spans="2:8">
      <c r="B2022" s="91" t="str">
        <f t="shared" si="181"/>
        <v/>
      </c>
      <c r="D2022" s="91" t="str">
        <f t="shared" si="182"/>
        <v/>
      </c>
      <c r="F2022" s="91" t="str">
        <f t="shared" si="183"/>
        <v/>
      </c>
      <c r="H2022" s="91" t="str">
        <f t="shared" si="184"/>
        <v/>
      </c>
    </row>
    <row r="2023" spans="2:8">
      <c r="B2023" s="91" t="str">
        <f t="shared" si="181"/>
        <v/>
      </c>
      <c r="D2023" s="91" t="str">
        <f t="shared" si="182"/>
        <v/>
      </c>
      <c r="F2023" s="91" t="str">
        <f t="shared" si="183"/>
        <v/>
      </c>
      <c r="H2023" s="91" t="str">
        <f t="shared" si="184"/>
        <v/>
      </c>
    </row>
    <row r="2024" spans="2:8">
      <c r="B2024" s="91" t="str">
        <f t="shared" si="181"/>
        <v/>
      </c>
      <c r="D2024" s="91" t="str">
        <f t="shared" si="182"/>
        <v/>
      </c>
      <c r="F2024" s="91" t="str">
        <f t="shared" si="183"/>
        <v/>
      </c>
      <c r="H2024" s="91" t="str">
        <f t="shared" si="184"/>
        <v/>
      </c>
    </row>
    <row r="2025" spans="2:8">
      <c r="B2025" s="91" t="str">
        <f t="shared" si="181"/>
        <v/>
      </c>
      <c r="D2025" s="91" t="str">
        <f t="shared" si="182"/>
        <v/>
      </c>
      <c r="F2025" s="91" t="str">
        <f t="shared" si="183"/>
        <v/>
      </c>
      <c r="H2025" s="91" t="str">
        <f t="shared" si="184"/>
        <v/>
      </c>
    </row>
    <row r="2026" spans="2:8">
      <c r="B2026" s="91" t="str">
        <f t="shared" si="181"/>
        <v/>
      </c>
      <c r="D2026" s="91" t="str">
        <f t="shared" si="182"/>
        <v/>
      </c>
      <c r="F2026" s="91" t="str">
        <f t="shared" si="183"/>
        <v/>
      </c>
      <c r="H2026" s="91" t="str">
        <f t="shared" si="184"/>
        <v/>
      </c>
    </row>
    <row r="2027" spans="2:8">
      <c r="B2027" s="91" t="str">
        <f t="shared" si="181"/>
        <v/>
      </c>
      <c r="D2027" s="91" t="str">
        <f t="shared" si="182"/>
        <v/>
      </c>
      <c r="F2027" s="91" t="str">
        <f t="shared" si="183"/>
        <v/>
      </c>
      <c r="H2027" s="91" t="str">
        <f t="shared" si="184"/>
        <v/>
      </c>
    </row>
    <row r="2028" spans="2:8">
      <c r="B2028" s="91" t="str">
        <f t="shared" si="181"/>
        <v/>
      </c>
      <c r="D2028" s="91" t="str">
        <f t="shared" si="182"/>
        <v/>
      </c>
      <c r="F2028" s="91" t="str">
        <f t="shared" si="183"/>
        <v/>
      </c>
      <c r="H2028" s="91" t="str">
        <f t="shared" si="184"/>
        <v/>
      </c>
    </row>
    <row r="2029" spans="2:8">
      <c r="B2029" s="91" t="str">
        <f t="shared" si="181"/>
        <v/>
      </c>
      <c r="D2029" s="91" t="str">
        <f t="shared" si="182"/>
        <v/>
      </c>
      <c r="F2029" s="91" t="str">
        <f t="shared" si="183"/>
        <v/>
      </c>
      <c r="H2029" s="91" t="str">
        <f t="shared" si="184"/>
        <v/>
      </c>
    </row>
    <row r="2030" spans="2:8">
      <c r="B2030" s="91" t="str">
        <f t="shared" si="181"/>
        <v/>
      </c>
      <c r="D2030" s="91" t="str">
        <f t="shared" si="182"/>
        <v/>
      </c>
      <c r="F2030" s="91" t="str">
        <f t="shared" si="183"/>
        <v/>
      </c>
      <c r="H2030" s="91" t="str">
        <f t="shared" si="184"/>
        <v/>
      </c>
    </row>
    <row r="2031" spans="2:8">
      <c r="B2031" s="91" t="str">
        <f t="shared" si="181"/>
        <v/>
      </c>
      <c r="D2031" s="91" t="str">
        <f t="shared" si="182"/>
        <v/>
      </c>
      <c r="F2031" s="91" t="str">
        <f t="shared" si="183"/>
        <v/>
      </c>
      <c r="H2031" s="91" t="str">
        <f t="shared" si="184"/>
        <v/>
      </c>
    </row>
    <row r="2032" spans="2:8">
      <c r="B2032" s="91" t="str">
        <f t="shared" si="181"/>
        <v/>
      </c>
      <c r="D2032" s="91" t="str">
        <f t="shared" si="182"/>
        <v/>
      </c>
      <c r="F2032" s="91" t="str">
        <f t="shared" si="183"/>
        <v/>
      </c>
      <c r="H2032" s="91" t="str">
        <f t="shared" si="184"/>
        <v/>
      </c>
    </row>
    <row r="2033" spans="2:8">
      <c r="B2033" s="91" t="str">
        <f t="shared" si="181"/>
        <v/>
      </c>
      <c r="D2033" s="91" t="str">
        <f t="shared" si="182"/>
        <v/>
      </c>
      <c r="F2033" s="91" t="str">
        <f t="shared" si="183"/>
        <v/>
      </c>
      <c r="H2033" s="91" t="str">
        <f t="shared" si="184"/>
        <v/>
      </c>
    </row>
    <row r="2034" spans="2:8">
      <c r="B2034" s="91" t="str">
        <f t="shared" si="181"/>
        <v/>
      </c>
      <c r="D2034" s="91" t="str">
        <f t="shared" si="182"/>
        <v/>
      </c>
      <c r="F2034" s="91" t="str">
        <f t="shared" si="183"/>
        <v/>
      </c>
      <c r="H2034" s="91" t="str">
        <f t="shared" si="184"/>
        <v/>
      </c>
    </row>
    <row r="2035" spans="2:8">
      <c r="B2035" s="91" t="str">
        <f t="shared" si="181"/>
        <v/>
      </c>
      <c r="D2035" s="91" t="str">
        <f t="shared" si="182"/>
        <v/>
      </c>
      <c r="F2035" s="91" t="str">
        <f t="shared" si="183"/>
        <v/>
      </c>
      <c r="H2035" s="91" t="str">
        <f t="shared" si="184"/>
        <v/>
      </c>
    </row>
    <row r="2036" spans="2:8">
      <c r="B2036" s="91" t="str">
        <f t="shared" si="181"/>
        <v/>
      </c>
      <c r="D2036" s="91" t="str">
        <f t="shared" si="182"/>
        <v/>
      </c>
      <c r="F2036" s="91" t="str">
        <f t="shared" si="183"/>
        <v/>
      </c>
      <c r="H2036" s="91" t="str">
        <f t="shared" si="184"/>
        <v/>
      </c>
    </row>
    <row r="2037" spans="2:8">
      <c r="B2037" s="91" t="str">
        <f t="shared" si="181"/>
        <v/>
      </c>
      <c r="D2037" s="91" t="str">
        <f t="shared" si="182"/>
        <v/>
      </c>
      <c r="F2037" s="91" t="str">
        <f t="shared" si="183"/>
        <v/>
      </c>
      <c r="H2037" s="91" t="str">
        <f t="shared" si="184"/>
        <v/>
      </c>
    </row>
    <row r="2038" spans="2:8">
      <c r="B2038" s="91" t="str">
        <f t="shared" si="181"/>
        <v/>
      </c>
      <c r="D2038" s="91" t="str">
        <f t="shared" si="182"/>
        <v/>
      </c>
      <c r="F2038" s="91" t="str">
        <f t="shared" si="183"/>
        <v/>
      </c>
      <c r="H2038" s="91" t="str">
        <f t="shared" si="184"/>
        <v/>
      </c>
    </row>
    <row r="2039" spans="2:8">
      <c r="B2039" s="91" t="str">
        <f t="shared" si="181"/>
        <v/>
      </c>
      <c r="D2039" s="91" t="str">
        <f t="shared" si="182"/>
        <v/>
      </c>
      <c r="F2039" s="91" t="str">
        <f t="shared" si="183"/>
        <v/>
      </c>
      <c r="H2039" s="91" t="str">
        <f t="shared" si="184"/>
        <v/>
      </c>
    </row>
    <row r="2040" spans="2:8">
      <c r="B2040" s="91" t="str">
        <f t="shared" si="181"/>
        <v/>
      </c>
      <c r="D2040" s="91" t="str">
        <f t="shared" si="182"/>
        <v/>
      </c>
      <c r="F2040" s="91" t="str">
        <f t="shared" si="183"/>
        <v/>
      </c>
      <c r="H2040" s="91" t="str">
        <f t="shared" si="184"/>
        <v/>
      </c>
    </row>
    <row r="2041" spans="2:8">
      <c r="B2041" s="91" t="str">
        <f t="shared" si="181"/>
        <v/>
      </c>
      <c r="D2041" s="91" t="str">
        <f t="shared" si="182"/>
        <v/>
      </c>
      <c r="F2041" s="91" t="str">
        <f t="shared" si="183"/>
        <v/>
      </c>
      <c r="H2041" s="91" t="str">
        <f t="shared" si="184"/>
        <v/>
      </c>
    </row>
    <row r="2042" spans="2:8">
      <c r="B2042" s="91" t="str">
        <f t="shared" si="181"/>
        <v/>
      </c>
      <c r="D2042" s="91" t="str">
        <f t="shared" si="182"/>
        <v/>
      </c>
      <c r="F2042" s="91" t="str">
        <f t="shared" si="183"/>
        <v/>
      </c>
      <c r="H2042" s="91" t="str">
        <f t="shared" si="184"/>
        <v/>
      </c>
    </row>
    <row r="2043" spans="2:8">
      <c r="B2043" s="91" t="str">
        <f t="shared" si="181"/>
        <v/>
      </c>
      <c r="D2043" s="91" t="str">
        <f t="shared" si="182"/>
        <v/>
      </c>
      <c r="F2043" s="91" t="str">
        <f t="shared" si="183"/>
        <v/>
      </c>
      <c r="H2043" s="91" t="str">
        <f t="shared" si="184"/>
        <v/>
      </c>
    </row>
    <row r="2044" spans="2:8">
      <c r="B2044" s="91" t="str">
        <f t="shared" si="181"/>
        <v/>
      </c>
      <c r="D2044" s="91" t="str">
        <f t="shared" si="182"/>
        <v/>
      </c>
      <c r="F2044" s="91" t="str">
        <f t="shared" si="183"/>
        <v/>
      </c>
      <c r="H2044" s="91" t="str">
        <f t="shared" si="184"/>
        <v/>
      </c>
    </row>
    <row r="2045" spans="2:8">
      <c r="B2045" s="91" t="str">
        <f t="shared" ref="B2045:B2108" si="185">IFERROR(VLOOKUP(A2045,PROF_NAMES_CODE,2,FALSE),"")</f>
        <v/>
      </c>
      <c r="D2045" s="91" t="str">
        <f t="shared" ref="D2045:D2108" si="186">IFERROR(VLOOKUP(C2045,PARAM_CLASSES,2,FALSE),"")</f>
        <v/>
      </c>
      <c r="F2045" s="91" t="str">
        <f t="shared" ref="F2045:F2108" si="187">IFERROR(VLOOKUP(E2045,PARAM_MATIERE,2,FALSE),"")</f>
        <v/>
      </c>
      <c r="H2045" s="91" t="str">
        <f t="shared" ref="H2045:H2108" si="188">IFERROR(VLOOKUP(G2045,PARAM_LANGUE,2,FALSE),"")</f>
        <v/>
      </c>
    </row>
    <row r="2046" spans="2:8">
      <c r="B2046" s="91" t="str">
        <f t="shared" si="185"/>
        <v/>
      </c>
      <c r="D2046" s="91" t="str">
        <f t="shared" si="186"/>
        <v/>
      </c>
      <c r="F2046" s="91" t="str">
        <f t="shared" si="187"/>
        <v/>
      </c>
      <c r="H2046" s="91" t="str">
        <f t="shared" si="188"/>
        <v/>
      </c>
    </row>
    <row r="2047" spans="2:8">
      <c r="B2047" s="91" t="str">
        <f t="shared" si="185"/>
        <v/>
      </c>
      <c r="D2047" s="91" t="str">
        <f t="shared" si="186"/>
        <v/>
      </c>
      <c r="F2047" s="91" t="str">
        <f t="shared" si="187"/>
        <v/>
      </c>
      <c r="H2047" s="91" t="str">
        <f t="shared" si="188"/>
        <v/>
      </c>
    </row>
    <row r="2048" spans="2:8">
      <c r="B2048" s="91" t="str">
        <f t="shared" si="185"/>
        <v/>
      </c>
      <c r="D2048" s="91" t="str">
        <f t="shared" si="186"/>
        <v/>
      </c>
      <c r="F2048" s="91" t="str">
        <f t="shared" si="187"/>
        <v/>
      </c>
      <c r="H2048" s="91" t="str">
        <f t="shared" si="188"/>
        <v/>
      </c>
    </row>
    <row r="2049" spans="2:8">
      <c r="B2049" s="91" t="str">
        <f t="shared" si="185"/>
        <v/>
      </c>
      <c r="D2049" s="91" t="str">
        <f t="shared" si="186"/>
        <v/>
      </c>
      <c r="F2049" s="91" t="str">
        <f t="shared" si="187"/>
        <v/>
      </c>
      <c r="H2049" s="91" t="str">
        <f t="shared" si="188"/>
        <v/>
      </c>
    </row>
    <row r="2050" spans="2:8">
      <c r="B2050" s="91" t="str">
        <f t="shared" si="185"/>
        <v/>
      </c>
      <c r="D2050" s="91" t="str">
        <f t="shared" si="186"/>
        <v/>
      </c>
      <c r="F2050" s="91" t="str">
        <f t="shared" si="187"/>
        <v/>
      </c>
      <c r="H2050" s="91" t="str">
        <f t="shared" si="188"/>
        <v/>
      </c>
    </row>
    <row r="2051" spans="2:8">
      <c r="B2051" s="91" t="str">
        <f t="shared" si="185"/>
        <v/>
      </c>
      <c r="D2051" s="91" t="str">
        <f t="shared" si="186"/>
        <v/>
      </c>
      <c r="F2051" s="91" t="str">
        <f t="shared" si="187"/>
        <v/>
      </c>
      <c r="H2051" s="91" t="str">
        <f t="shared" si="188"/>
        <v/>
      </c>
    </row>
    <row r="2052" spans="2:8">
      <c r="B2052" s="91" t="str">
        <f t="shared" si="185"/>
        <v/>
      </c>
      <c r="D2052" s="91" t="str">
        <f t="shared" si="186"/>
        <v/>
      </c>
      <c r="F2052" s="91" t="str">
        <f t="shared" si="187"/>
        <v/>
      </c>
      <c r="H2052" s="91" t="str">
        <f t="shared" si="188"/>
        <v/>
      </c>
    </row>
    <row r="2053" spans="2:8">
      <c r="B2053" s="91" t="str">
        <f t="shared" si="185"/>
        <v/>
      </c>
      <c r="D2053" s="91" t="str">
        <f t="shared" si="186"/>
        <v/>
      </c>
      <c r="F2053" s="91" t="str">
        <f t="shared" si="187"/>
        <v/>
      </c>
      <c r="H2053" s="91" t="str">
        <f t="shared" si="188"/>
        <v/>
      </c>
    </row>
    <row r="2054" spans="2:8">
      <c r="B2054" s="91" t="str">
        <f t="shared" si="185"/>
        <v/>
      </c>
      <c r="D2054" s="91" t="str">
        <f t="shared" si="186"/>
        <v/>
      </c>
      <c r="F2054" s="91" t="str">
        <f t="shared" si="187"/>
        <v/>
      </c>
      <c r="H2054" s="91" t="str">
        <f t="shared" si="188"/>
        <v/>
      </c>
    </row>
    <row r="2055" spans="2:8">
      <c r="B2055" s="91" t="str">
        <f t="shared" si="185"/>
        <v/>
      </c>
      <c r="D2055" s="91" t="str">
        <f t="shared" si="186"/>
        <v/>
      </c>
      <c r="F2055" s="91" t="str">
        <f t="shared" si="187"/>
        <v/>
      </c>
      <c r="H2055" s="91" t="str">
        <f t="shared" si="188"/>
        <v/>
      </c>
    </row>
    <row r="2056" spans="2:8">
      <c r="B2056" s="91" t="str">
        <f t="shared" si="185"/>
        <v/>
      </c>
      <c r="D2056" s="91" t="str">
        <f t="shared" si="186"/>
        <v/>
      </c>
      <c r="F2056" s="91" t="str">
        <f t="shared" si="187"/>
        <v/>
      </c>
      <c r="H2056" s="91" t="str">
        <f t="shared" si="188"/>
        <v/>
      </c>
    </row>
    <row r="2057" spans="2:8">
      <c r="B2057" s="91" t="str">
        <f t="shared" si="185"/>
        <v/>
      </c>
      <c r="D2057" s="91" t="str">
        <f t="shared" si="186"/>
        <v/>
      </c>
      <c r="F2057" s="91" t="str">
        <f t="shared" si="187"/>
        <v/>
      </c>
      <c r="H2057" s="91" t="str">
        <f t="shared" si="188"/>
        <v/>
      </c>
    </row>
    <row r="2058" spans="2:8">
      <c r="B2058" s="91" t="str">
        <f t="shared" si="185"/>
        <v/>
      </c>
      <c r="D2058" s="91" t="str">
        <f t="shared" si="186"/>
        <v/>
      </c>
      <c r="F2058" s="91" t="str">
        <f t="shared" si="187"/>
        <v/>
      </c>
      <c r="H2058" s="91" t="str">
        <f t="shared" si="188"/>
        <v/>
      </c>
    </row>
    <row r="2059" spans="2:8">
      <c r="B2059" s="91" t="str">
        <f t="shared" si="185"/>
        <v/>
      </c>
      <c r="D2059" s="91" t="str">
        <f t="shared" si="186"/>
        <v/>
      </c>
      <c r="F2059" s="91" t="str">
        <f t="shared" si="187"/>
        <v/>
      </c>
      <c r="H2059" s="91" t="str">
        <f t="shared" si="188"/>
        <v/>
      </c>
    </row>
    <row r="2060" spans="2:8">
      <c r="B2060" s="91" t="str">
        <f t="shared" si="185"/>
        <v/>
      </c>
      <c r="D2060" s="91" t="str">
        <f t="shared" si="186"/>
        <v/>
      </c>
      <c r="F2060" s="91" t="str">
        <f t="shared" si="187"/>
        <v/>
      </c>
      <c r="H2060" s="91" t="str">
        <f t="shared" si="188"/>
        <v/>
      </c>
    </row>
    <row r="2061" spans="2:8">
      <c r="B2061" s="91" t="str">
        <f t="shared" si="185"/>
        <v/>
      </c>
      <c r="D2061" s="91" t="str">
        <f t="shared" si="186"/>
        <v/>
      </c>
      <c r="F2061" s="91" t="str">
        <f t="shared" si="187"/>
        <v/>
      </c>
      <c r="H2061" s="91" t="str">
        <f t="shared" si="188"/>
        <v/>
      </c>
    </row>
    <row r="2062" spans="2:8">
      <c r="B2062" s="91" t="str">
        <f t="shared" si="185"/>
        <v/>
      </c>
      <c r="D2062" s="91" t="str">
        <f t="shared" si="186"/>
        <v/>
      </c>
      <c r="F2062" s="91" t="str">
        <f t="shared" si="187"/>
        <v/>
      </c>
      <c r="H2062" s="91" t="str">
        <f t="shared" si="188"/>
        <v/>
      </c>
    </row>
    <row r="2063" spans="2:8">
      <c r="B2063" s="91" t="str">
        <f t="shared" si="185"/>
        <v/>
      </c>
      <c r="D2063" s="91" t="str">
        <f t="shared" si="186"/>
        <v/>
      </c>
      <c r="F2063" s="91" t="str">
        <f t="shared" si="187"/>
        <v/>
      </c>
      <c r="H2063" s="91" t="str">
        <f t="shared" si="188"/>
        <v/>
      </c>
    </row>
    <row r="2064" spans="2:8">
      <c r="B2064" s="91" t="str">
        <f t="shared" si="185"/>
        <v/>
      </c>
      <c r="D2064" s="91" t="str">
        <f t="shared" si="186"/>
        <v/>
      </c>
      <c r="F2064" s="91" t="str">
        <f t="shared" si="187"/>
        <v/>
      </c>
      <c r="H2064" s="91" t="str">
        <f t="shared" si="188"/>
        <v/>
      </c>
    </row>
    <row r="2065" spans="2:8">
      <c r="B2065" s="91" t="str">
        <f t="shared" si="185"/>
        <v/>
      </c>
      <c r="D2065" s="91" t="str">
        <f t="shared" si="186"/>
        <v/>
      </c>
      <c r="F2065" s="91" t="str">
        <f t="shared" si="187"/>
        <v/>
      </c>
      <c r="H2065" s="91" t="str">
        <f t="shared" si="188"/>
        <v/>
      </c>
    </row>
    <row r="2066" spans="2:8">
      <c r="B2066" s="91" t="str">
        <f t="shared" si="185"/>
        <v/>
      </c>
      <c r="D2066" s="91" t="str">
        <f t="shared" si="186"/>
        <v/>
      </c>
      <c r="F2066" s="91" t="str">
        <f t="shared" si="187"/>
        <v/>
      </c>
      <c r="H2066" s="91" t="str">
        <f t="shared" si="188"/>
        <v/>
      </c>
    </row>
    <row r="2067" spans="2:8">
      <c r="B2067" s="91" t="str">
        <f t="shared" si="185"/>
        <v/>
      </c>
      <c r="D2067" s="91" t="str">
        <f t="shared" si="186"/>
        <v/>
      </c>
      <c r="F2067" s="91" t="str">
        <f t="shared" si="187"/>
        <v/>
      </c>
      <c r="H2067" s="91" t="str">
        <f t="shared" si="188"/>
        <v/>
      </c>
    </row>
    <row r="2068" spans="2:8">
      <c r="B2068" s="91" t="str">
        <f t="shared" si="185"/>
        <v/>
      </c>
      <c r="D2068" s="91" t="str">
        <f t="shared" si="186"/>
        <v/>
      </c>
      <c r="F2068" s="91" t="str">
        <f t="shared" si="187"/>
        <v/>
      </c>
      <c r="H2068" s="91" t="str">
        <f t="shared" si="188"/>
        <v/>
      </c>
    </row>
    <row r="2069" spans="2:8">
      <c r="B2069" s="91" t="str">
        <f t="shared" si="185"/>
        <v/>
      </c>
      <c r="D2069" s="91" t="str">
        <f t="shared" si="186"/>
        <v/>
      </c>
      <c r="F2069" s="91" t="str">
        <f t="shared" si="187"/>
        <v/>
      </c>
      <c r="H2069" s="91" t="str">
        <f t="shared" si="188"/>
        <v/>
      </c>
    </row>
    <row r="2070" spans="2:8">
      <c r="B2070" s="91" t="str">
        <f t="shared" si="185"/>
        <v/>
      </c>
      <c r="D2070" s="91" t="str">
        <f t="shared" si="186"/>
        <v/>
      </c>
      <c r="F2070" s="91" t="str">
        <f t="shared" si="187"/>
        <v/>
      </c>
      <c r="H2070" s="91" t="str">
        <f t="shared" si="188"/>
        <v/>
      </c>
    </row>
    <row r="2071" spans="2:8">
      <c r="B2071" s="91" t="str">
        <f t="shared" si="185"/>
        <v/>
      </c>
      <c r="D2071" s="91" t="str">
        <f t="shared" si="186"/>
        <v/>
      </c>
      <c r="F2071" s="91" t="str">
        <f t="shared" si="187"/>
        <v/>
      </c>
      <c r="H2071" s="91" t="str">
        <f t="shared" si="188"/>
        <v/>
      </c>
    </row>
    <row r="2072" spans="2:8">
      <c r="B2072" s="91" t="str">
        <f t="shared" si="185"/>
        <v/>
      </c>
      <c r="D2072" s="91" t="str">
        <f t="shared" si="186"/>
        <v/>
      </c>
      <c r="F2072" s="91" t="str">
        <f t="shared" si="187"/>
        <v/>
      </c>
      <c r="H2072" s="91" t="str">
        <f t="shared" si="188"/>
        <v/>
      </c>
    </row>
    <row r="2073" spans="2:8">
      <c r="B2073" s="91" t="str">
        <f t="shared" si="185"/>
        <v/>
      </c>
      <c r="D2073" s="91" t="str">
        <f t="shared" si="186"/>
        <v/>
      </c>
      <c r="F2073" s="91" t="str">
        <f t="shared" si="187"/>
        <v/>
      </c>
      <c r="H2073" s="91" t="str">
        <f t="shared" si="188"/>
        <v/>
      </c>
    </row>
    <row r="2074" spans="2:8">
      <c r="B2074" s="91" t="str">
        <f t="shared" si="185"/>
        <v/>
      </c>
      <c r="D2074" s="91" t="str">
        <f t="shared" si="186"/>
        <v/>
      </c>
      <c r="F2074" s="91" t="str">
        <f t="shared" si="187"/>
        <v/>
      </c>
      <c r="H2074" s="91" t="str">
        <f t="shared" si="188"/>
        <v/>
      </c>
    </row>
    <row r="2075" spans="2:8">
      <c r="B2075" s="91" t="str">
        <f t="shared" si="185"/>
        <v/>
      </c>
      <c r="D2075" s="91" t="str">
        <f t="shared" si="186"/>
        <v/>
      </c>
      <c r="F2075" s="91" t="str">
        <f t="shared" si="187"/>
        <v/>
      </c>
      <c r="H2075" s="91" t="str">
        <f t="shared" si="188"/>
        <v/>
      </c>
    </row>
    <row r="2076" spans="2:8">
      <c r="B2076" s="91" t="str">
        <f t="shared" si="185"/>
        <v/>
      </c>
      <c r="D2076" s="91" t="str">
        <f t="shared" si="186"/>
        <v/>
      </c>
      <c r="F2076" s="91" t="str">
        <f t="shared" si="187"/>
        <v/>
      </c>
      <c r="H2076" s="91" t="str">
        <f t="shared" si="188"/>
        <v/>
      </c>
    </row>
    <row r="2077" spans="2:8">
      <c r="B2077" s="91" t="str">
        <f t="shared" si="185"/>
        <v/>
      </c>
      <c r="D2077" s="91" t="str">
        <f t="shared" si="186"/>
        <v/>
      </c>
      <c r="F2077" s="91" t="str">
        <f t="shared" si="187"/>
        <v/>
      </c>
      <c r="H2077" s="91" t="str">
        <f t="shared" si="188"/>
        <v/>
      </c>
    </row>
    <row r="2078" spans="2:8">
      <c r="B2078" s="91" t="str">
        <f t="shared" si="185"/>
        <v/>
      </c>
      <c r="D2078" s="91" t="str">
        <f t="shared" si="186"/>
        <v/>
      </c>
      <c r="F2078" s="91" t="str">
        <f t="shared" si="187"/>
        <v/>
      </c>
      <c r="H2078" s="91" t="str">
        <f t="shared" si="188"/>
        <v/>
      </c>
    </row>
    <row r="2079" spans="2:8">
      <c r="B2079" s="91" t="str">
        <f t="shared" si="185"/>
        <v/>
      </c>
      <c r="D2079" s="91" t="str">
        <f t="shared" si="186"/>
        <v/>
      </c>
      <c r="F2079" s="91" t="str">
        <f t="shared" si="187"/>
        <v/>
      </c>
      <c r="H2079" s="91" t="str">
        <f t="shared" si="188"/>
        <v/>
      </c>
    </row>
    <row r="2080" spans="2:8">
      <c r="B2080" s="91" t="str">
        <f t="shared" si="185"/>
        <v/>
      </c>
      <c r="D2080" s="91" t="str">
        <f t="shared" si="186"/>
        <v/>
      </c>
      <c r="F2080" s="91" t="str">
        <f t="shared" si="187"/>
        <v/>
      </c>
      <c r="H2080" s="91" t="str">
        <f t="shared" si="188"/>
        <v/>
      </c>
    </row>
    <row r="2081" spans="2:8">
      <c r="B2081" s="91" t="str">
        <f t="shared" si="185"/>
        <v/>
      </c>
      <c r="D2081" s="91" t="str">
        <f t="shared" si="186"/>
        <v/>
      </c>
      <c r="F2081" s="91" t="str">
        <f t="shared" si="187"/>
        <v/>
      </c>
      <c r="H2081" s="91" t="str">
        <f t="shared" si="188"/>
        <v/>
      </c>
    </row>
    <row r="2082" spans="2:8">
      <c r="B2082" s="91" t="str">
        <f t="shared" si="185"/>
        <v/>
      </c>
      <c r="D2082" s="91" t="str">
        <f t="shared" si="186"/>
        <v/>
      </c>
      <c r="F2082" s="91" t="str">
        <f t="shared" si="187"/>
        <v/>
      </c>
      <c r="H2082" s="91" t="str">
        <f t="shared" si="188"/>
        <v/>
      </c>
    </row>
    <row r="2083" spans="2:8">
      <c r="B2083" s="91" t="str">
        <f t="shared" si="185"/>
        <v/>
      </c>
      <c r="D2083" s="91" t="str">
        <f t="shared" si="186"/>
        <v/>
      </c>
      <c r="F2083" s="91" t="str">
        <f t="shared" si="187"/>
        <v/>
      </c>
      <c r="H2083" s="91" t="str">
        <f t="shared" si="188"/>
        <v/>
      </c>
    </row>
    <row r="2084" spans="2:8">
      <c r="B2084" s="91" t="str">
        <f t="shared" si="185"/>
        <v/>
      </c>
      <c r="D2084" s="91" t="str">
        <f t="shared" si="186"/>
        <v/>
      </c>
      <c r="F2084" s="91" t="str">
        <f t="shared" si="187"/>
        <v/>
      </c>
      <c r="H2084" s="91" t="str">
        <f t="shared" si="188"/>
        <v/>
      </c>
    </row>
    <row r="2085" spans="2:8">
      <c r="B2085" s="91" t="str">
        <f t="shared" si="185"/>
        <v/>
      </c>
      <c r="D2085" s="91" t="str">
        <f t="shared" si="186"/>
        <v/>
      </c>
      <c r="F2085" s="91" t="str">
        <f t="shared" si="187"/>
        <v/>
      </c>
      <c r="H2085" s="91" t="str">
        <f t="shared" si="188"/>
        <v/>
      </c>
    </row>
    <row r="2086" spans="2:8">
      <c r="B2086" s="91" t="str">
        <f t="shared" si="185"/>
        <v/>
      </c>
      <c r="D2086" s="91" t="str">
        <f t="shared" si="186"/>
        <v/>
      </c>
      <c r="F2086" s="91" t="str">
        <f t="shared" si="187"/>
        <v/>
      </c>
      <c r="H2086" s="91" t="str">
        <f t="shared" si="188"/>
        <v/>
      </c>
    </row>
    <row r="2087" spans="2:8">
      <c r="B2087" s="91" t="str">
        <f t="shared" si="185"/>
        <v/>
      </c>
      <c r="D2087" s="91" t="str">
        <f t="shared" si="186"/>
        <v/>
      </c>
      <c r="F2087" s="91" t="str">
        <f t="shared" si="187"/>
        <v/>
      </c>
      <c r="H2087" s="91" t="str">
        <f t="shared" si="188"/>
        <v/>
      </c>
    </row>
    <row r="2088" spans="2:8">
      <c r="B2088" s="91" t="str">
        <f t="shared" si="185"/>
        <v/>
      </c>
      <c r="D2088" s="91" t="str">
        <f t="shared" si="186"/>
        <v/>
      </c>
      <c r="F2088" s="91" t="str">
        <f t="shared" si="187"/>
        <v/>
      </c>
      <c r="H2088" s="91" t="str">
        <f t="shared" si="188"/>
        <v/>
      </c>
    </row>
    <row r="2089" spans="2:8">
      <c r="B2089" s="91" t="str">
        <f t="shared" si="185"/>
        <v/>
      </c>
      <c r="D2089" s="91" t="str">
        <f t="shared" si="186"/>
        <v/>
      </c>
      <c r="F2089" s="91" t="str">
        <f t="shared" si="187"/>
        <v/>
      </c>
      <c r="H2089" s="91" t="str">
        <f t="shared" si="188"/>
        <v/>
      </c>
    </row>
    <row r="2090" spans="2:8">
      <c r="B2090" s="91" t="str">
        <f t="shared" si="185"/>
        <v/>
      </c>
      <c r="D2090" s="91" t="str">
        <f t="shared" si="186"/>
        <v/>
      </c>
      <c r="F2090" s="91" t="str">
        <f t="shared" si="187"/>
        <v/>
      </c>
      <c r="H2090" s="91" t="str">
        <f t="shared" si="188"/>
        <v/>
      </c>
    </row>
    <row r="2091" spans="2:8">
      <c r="B2091" s="91" t="str">
        <f t="shared" si="185"/>
        <v/>
      </c>
      <c r="D2091" s="91" t="str">
        <f t="shared" si="186"/>
        <v/>
      </c>
      <c r="F2091" s="91" t="str">
        <f t="shared" si="187"/>
        <v/>
      </c>
      <c r="H2091" s="91" t="str">
        <f t="shared" si="188"/>
        <v/>
      </c>
    </row>
    <row r="2092" spans="2:8">
      <c r="B2092" s="91" t="str">
        <f t="shared" si="185"/>
        <v/>
      </c>
      <c r="D2092" s="91" t="str">
        <f t="shared" si="186"/>
        <v/>
      </c>
      <c r="F2092" s="91" t="str">
        <f t="shared" si="187"/>
        <v/>
      </c>
      <c r="H2092" s="91" t="str">
        <f t="shared" si="188"/>
        <v/>
      </c>
    </row>
    <row r="2093" spans="2:8">
      <c r="B2093" s="91" t="str">
        <f t="shared" si="185"/>
        <v/>
      </c>
      <c r="D2093" s="91" t="str">
        <f t="shared" si="186"/>
        <v/>
      </c>
      <c r="F2093" s="91" t="str">
        <f t="shared" si="187"/>
        <v/>
      </c>
      <c r="H2093" s="91" t="str">
        <f t="shared" si="188"/>
        <v/>
      </c>
    </row>
    <row r="2094" spans="2:8">
      <c r="B2094" s="91" t="str">
        <f t="shared" si="185"/>
        <v/>
      </c>
      <c r="D2094" s="91" t="str">
        <f t="shared" si="186"/>
        <v/>
      </c>
      <c r="F2094" s="91" t="str">
        <f t="shared" si="187"/>
        <v/>
      </c>
      <c r="H2094" s="91" t="str">
        <f t="shared" si="188"/>
        <v/>
      </c>
    </row>
    <row r="2095" spans="2:8">
      <c r="B2095" s="91" t="str">
        <f t="shared" si="185"/>
        <v/>
      </c>
      <c r="D2095" s="91" t="str">
        <f t="shared" si="186"/>
        <v/>
      </c>
      <c r="F2095" s="91" t="str">
        <f t="shared" si="187"/>
        <v/>
      </c>
      <c r="H2095" s="91" t="str">
        <f t="shared" si="188"/>
        <v/>
      </c>
    </row>
    <row r="2096" spans="2:8">
      <c r="B2096" s="91" t="str">
        <f t="shared" si="185"/>
        <v/>
      </c>
      <c r="D2096" s="91" t="str">
        <f t="shared" si="186"/>
        <v/>
      </c>
      <c r="F2096" s="91" t="str">
        <f t="shared" si="187"/>
        <v/>
      </c>
      <c r="H2096" s="91" t="str">
        <f t="shared" si="188"/>
        <v/>
      </c>
    </row>
    <row r="2097" spans="2:8">
      <c r="B2097" s="91" t="str">
        <f t="shared" si="185"/>
        <v/>
      </c>
      <c r="D2097" s="91" t="str">
        <f t="shared" si="186"/>
        <v/>
      </c>
      <c r="F2097" s="91" t="str">
        <f t="shared" si="187"/>
        <v/>
      </c>
      <c r="H2097" s="91" t="str">
        <f t="shared" si="188"/>
        <v/>
      </c>
    </row>
    <row r="2098" spans="2:8">
      <c r="B2098" s="91" t="str">
        <f t="shared" si="185"/>
        <v/>
      </c>
      <c r="D2098" s="91" t="str">
        <f t="shared" si="186"/>
        <v/>
      </c>
      <c r="F2098" s="91" t="str">
        <f t="shared" si="187"/>
        <v/>
      </c>
      <c r="H2098" s="91" t="str">
        <f t="shared" si="188"/>
        <v/>
      </c>
    </row>
    <row r="2099" spans="2:8">
      <c r="B2099" s="91" t="str">
        <f t="shared" si="185"/>
        <v/>
      </c>
      <c r="D2099" s="91" t="str">
        <f t="shared" si="186"/>
        <v/>
      </c>
      <c r="F2099" s="91" t="str">
        <f t="shared" si="187"/>
        <v/>
      </c>
      <c r="H2099" s="91" t="str">
        <f t="shared" si="188"/>
        <v/>
      </c>
    </row>
    <row r="2100" spans="2:8">
      <c r="B2100" s="91" t="str">
        <f t="shared" si="185"/>
        <v/>
      </c>
      <c r="D2100" s="91" t="str">
        <f t="shared" si="186"/>
        <v/>
      </c>
      <c r="F2100" s="91" t="str">
        <f t="shared" si="187"/>
        <v/>
      </c>
      <c r="H2100" s="91" t="str">
        <f t="shared" si="188"/>
        <v/>
      </c>
    </row>
    <row r="2101" spans="2:8">
      <c r="B2101" s="91" t="str">
        <f t="shared" si="185"/>
        <v/>
      </c>
      <c r="D2101" s="91" t="str">
        <f t="shared" si="186"/>
        <v/>
      </c>
      <c r="F2101" s="91" t="str">
        <f t="shared" si="187"/>
        <v/>
      </c>
      <c r="H2101" s="91" t="str">
        <f t="shared" si="188"/>
        <v/>
      </c>
    </row>
    <row r="2102" spans="2:8">
      <c r="B2102" s="91" t="str">
        <f t="shared" si="185"/>
        <v/>
      </c>
      <c r="D2102" s="91" t="str">
        <f t="shared" si="186"/>
        <v/>
      </c>
      <c r="F2102" s="91" t="str">
        <f t="shared" si="187"/>
        <v/>
      </c>
      <c r="H2102" s="91" t="str">
        <f t="shared" si="188"/>
        <v/>
      </c>
    </row>
    <row r="2103" spans="2:8">
      <c r="B2103" s="91" t="str">
        <f t="shared" si="185"/>
        <v/>
      </c>
      <c r="D2103" s="91" t="str">
        <f t="shared" si="186"/>
        <v/>
      </c>
      <c r="F2103" s="91" t="str">
        <f t="shared" si="187"/>
        <v/>
      </c>
      <c r="H2103" s="91" t="str">
        <f t="shared" si="188"/>
        <v/>
      </c>
    </row>
    <row r="2104" spans="2:8">
      <c r="B2104" s="91" t="str">
        <f t="shared" si="185"/>
        <v/>
      </c>
      <c r="D2104" s="91" t="str">
        <f t="shared" si="186"/>
        <v/>
      </c>
      <c r="F2104" s="91" t="str">
        <f t="shared" si="187"/>
        <v/>
      </c>
      <c r="H2104" s="91" t="str">
        <f t="shared" si="188"/>
        <v/>
      </c>
    </row>
    <row r="2105" spans="2:8">
      <c r="B2105" s="91" t="str">
        <f t="shared" si="185"/>
        <v/>
      </c>
      <c r="D2105" s="91" t="str">
        <f t="shared" si="186"/>
        <v/>
      </c>
      <c r="F2105" s="91" t="str">
        <f t="shared" si="187"/>
        <v/>
      </c>
      <c r="H2105" s="91" t="str">
        <f t="shared" si="188"/>
        <v/>
      </c>
    </row>
    <row r="2106" spans="2:8">
      <c r="B2106" s="91" t="str">
        <f t="shared" si="185"/>
        <v/>
      </c>
      <c r="D2106" s="91" t="str">
        <f t="shared" si="186"/>
        <v/>
      </c>
      <c r="F2106" s="91" t="str">
        <f t="shared" si="187"/>
        <v/>
      </c>
      <c r="H2106" s="91" t="str">
        <f t="shared" si="188"/>
        <v/>
      </c>
    </row>
    <row r="2107" spans="2:8">
      <c r="B2107" s="91" t="str">
        <f t="shared" si="185"/>
        <v/>
      </c>
      <c r="D2107" s="91" t="str">
        <f t="shared" si="186"/>
        <v/>
      </c>
      <c r="F2107" s="91" t="str">
        <f t="shared" si="187"/>
        <v/>
      </c>
      <c r="H2107" s="91" t="str">
        <f t="shared" si="188"/>
        <v/>
      </c>
    </row>
    <row r="2108" spans="2:8">
      <c r="B2108" s="91" t="str">
        <f t="shared" si="185"/>
        <v/>
      </c>
      <c r="D2108" s="91" t="str">
        <f t="shared" si="186"/>
        <v/>
      </c>
      <c r="F2108" s="91" t="str">
        <f t="shared" si="187"/>
        <v/>
      </c>
      <c r="H2108" s="91" t="str">
        <f t="shared" si="188"/>
        <v/>
      </c>
    </row>
    <row r="2109" spans="2:8">
      <c r="B2109" s="91" t="str">
        <f t="shared" ref="B2109:B2172" si="189">IFERROR(VLOOKUP(A2109,PROF_NAMES_CODE,2,FALSE),"")</f>
        <v/>
      </c>
      <c r="D2109" s="91" t="str">
        <f t="shared" ref="D2109:D2172" si="190">IFERROR(VLOOKUP(C2109,PARAM_CLASSES,2,FALSE),"")</f>
        <v/>
      </c>
      <c r="F2109" s="91" t="str">
        <f t="shared" ref="F2109:F2172" si="191">IFERROR(VLOOKUP(E2109,PARAM_MATIERE,2,FALSE),"")</f>
        <v/>
      </c>
      <c r="H2109" s="91" t="str">
        <f t="shared" ref="H2109:H2172" si="192">IFERROR(VLOOKUP(G2109,PARAM_LANGUE,2,FALSE),"")</f>
        <v/>
      </c>
    </row>
    <row r="2110" spans="2:8">
      <c r="B2110" s="91" t="str">
        <f t="shared" si="189"/>
        <v/>
      </c>
      <c r="D2110" s="91" t="str">
        <f t="shared" si="190"/>
        <v/>
      </c>
      <c r="F2110" s="91" t="str">
        <f t="shared" si="191"/>
        <v/>
      </c>
      <c r="H2110" s="91" t="str">
        <f t="shared" si="192"/>
        <v/>
      </c>
    </row>
    <row r="2111" spans="2:8">
      <c r="B2111" s="91" t="str">
        <f t="shared" si="189"/>
        <v/>
      </c>
      <c r="D2111" s="91" t="str">
        <f t="shared" si="190"/>
        <v/>
      </c>
      <c r="F2111" s="91" t="str">
        <f t="shared" si="191"/>
        <v/>
      </c>
      <c r="H2111" s="91" t="str">
        <f t="shared" si="192"/>
        <v/>
      </c>
    </row>
    <row r="2112" spans="2:8">
      <c r="B2112" s="91" t="str">
        <f t="shared" si="189"/>
        <v/>
      </c>
      <c r="D2112" s="91" t="str">
        <f t="shared" si="190"/>
        <v/>
      </c>
      <c r="F2112" s="91" t="str">
        <f t="shared" si="191"/>
        <v/>
      </c>
      <c r="H2112" s="91" t="str">
        <f t="shared" si="192"/>
        <v/>
      </c>
    </row>
    <row r="2113" spans="2:8">
      <c r="B2113" s="91" t="str">
        <f t="shared" si="189"/>
        <v/>
      </c>
      <c r="D2113" s="91" t="str">
        <f t="shared" si="190"/>
        <v/>
      </c>
      <c r="F2113" s="91" t="str">
        <f t="shared" si="191"/>
        <v/>
      </c>
      <c r="H2113" s="91" t="str">
        <f t="shared" si="192"/>
        <v/>
      </c>
    </row>
    <row r="2114" spans="2:8">
      <c r="B2114" s="91" t="str">
        <f t="shared" si="189"/>
        <v/>
      </c>
      <c r="D2114" s="91" t="str">
        <f t="shared" si="190"/>
        <v/>
      </c>
      <c r="F2114" s="91" t="str">
        <f t="shared" si="191"/>
        <v/>
      </c>
      <c r="H2114" s="91" t="str">
        <f t="shared" si="192"/>
        <v/>
      </c>
    </row>
    <row r="2115" spans="2:8">
      <c r="B2115" s="91" t="str">
        <f t="shared" si="189"/>
        <v/>
      </c>
      <c r="D2115" s="91" t="str">
        <f t="shared" si="190"/>
        <v/>
      </c>
      <c r="F2115" s="91" t="str">
        <f t="shared" si="191"/>
        <v/>
      </c>
      <c r="H2115" s="91" t="str">
        <f t="shared" si="192"/>
        <v/>
      </c>
    </row>
    <row r="2116" spans="2:8">
      <c r="B2116" s="91" t="str">
        <f t="shared" si="189"/>
        <v/>
      </c>
      <c r="D2116" s="91" t="str">
        <f t="shared" si="190"/>
        <v/>
      </c>
      <c r="F2116" s="91" t="str">
        <f t="shared" si="191"/>
        <v/>
      </c>
      <c r="H2116" s="91" t="str">
        <f t="shared" si="192"/>
        <v/>
      </c>
    </row>
    <row r="2117" spans="2:8">
      <c r="B2117" s="91" t="str">
        <f t="shared" si="189"/>
        <v/>
      </c>
      <c r="D2117" s="91" t="str">
        <f t="shared" si="190"/>
        <v/>
      </c>
      <c r="F2117" s="91" t="str">
        <f t="shared" si="191"/>
        <v/>
      </c>
      <c r="H2117" s="91" t="str">
        <f t="shared" si="192"/>
        <v/>
      </c>
    </row>
    <row r="2118" spans="2:8">
      <c r="B2118" s="91" t="str">
        <f t="shared" si="189"/>
        <v/>
      </c>
      <c r="D2118" s="91" t="str">
        <f t="shared" si="190"/>
        <v/>
      </c>
      <c r="F2118" s="91" t="str">
        <f t="shared" si="191"/>
        <v/>
      </c>
      <c r="H2118" s="91" t="str">
        <f t="shared" si="192"/>
        <v/>
      </c>
    </row>
    <row r="2119" spans="2:8">
      <c r="B2119" s="91" t="str">
        <f t="shared" si="189"/>
        <v/>
      </c>
      <c r="D2119" s="91" t="str">
        <f t="shared" si="190"/>
        <v/>
      </c>
      <c r="F2119" s="91" t="str">
        <f t="shared" si="191"/>
        <v/>
      </c>
      <c r="H2119" s="91" t="str">
        <f t="shared" si="192"/>
        <v/>
      </c>
    </row>
    <row r="2120" spans="2:8">
      <c r="B2120" s="91" t="str">
        <f t="shared" si="189"/>
        <v/>
      </c>
      <c r="D2120" s="91" t="str">
        <f t="shared" si="190"/>
        <v/>
      </c>
      <c r="F2120" s="91" t="str">
        <f t="shared" si="191"/>
        <v/>
      </c>
      <c r="H2120" s="91" t="str">
        <f t="shared" si="192"/>
        <v/>
      </c>
    </row>
    <row r="2121" spans="2:8">
      <c r="B2121" s="91" t="str">
        <f t="shared" si="189"/>
        <v/>
      </c>
      <c r="D2121" s="91" t="str">
        <f t="shared" si="190"/>
        <v/>
      </c>
      <c r="F2121" s="91" t="str">
        <f t="shared" si="191"/>
        <v/>
      </c>
      <c r="H2121" s="91" t="str">
        <f t="shared" si="192"/>
        <v/>
      </c>
    </row>
    <row r="2122" spans="2:8">
      <c r="B2122" s="91" t="str">
        <f t="shared" si="189"/>
        <v/>
      </c>
      <c r="D2122" s="91" t="str">
        <f t="shared" si="190"/>
        <v/>
      </c>
      <c r="F2122" s="91" t="str">
        <f t="shared" si="191"/>
        <v/>
      </c>
      <c r="H2122" s="91" t="str">
        <f t="shared" si="192"/>
        <v/>
      </c>
    </row>
    <row r="2123" spans="2:8">
      <c r="B2123" s="91" t="str">
        <f t="shared" si="189"/>
        <v/>
      </c>
      <c r="D2123" s="91" t="str">
        <f t="shared" si="190"/>
        <v/>
      </c>
      <c r="F2123" s="91" t="str">
        <f t="shared" si="191"/>
        <v/>
      </c>
      <c r="H2123" s="91" t="str">
        <f t="shared" si="192"/>
        <v/>
      </c>
    </row>
    <row r="2124" spans="2:8">
      <c r="B2124" s="91" t="str">
        <f t="shared" si="189"/>
        <v/>
      </c>
      <c r="D2124" s="91" t="str">
        <f t="shared" si="190"/>
        <v/>
      </c>
      <c r="F2124" s="91" t="str">
        <f t="shared" si="191"/>
        <v/>
      </c>
      <c r="H2124" s="91" t="str">
        <f t="shared" si="192"/>
        <v/>
      </c>
    </row>
    <row r="2125" spans="2:8">
      <c r="B2125" s="91" t="str">
        <f t="shared" si="189"/>
        <v/>
      </c>
      <c r="D2125" s="91" t="str">
        <f t="shared" si="190"/>
        <v/>
      </c>
      <c r="F2125" s="91" t="str">
        <f t="shared" si="191"/>
        <v/>
      </c>
      <c r="H2125" s="91" t="str">
        <f t="shared" si="192"/>
        <v/>
      </c>
    </row>
    <row r="2126" spans="2:8">
      <c r="B2126" s="91" t="str">
        <f t="shared" si="189"/>
        <v/>
      </c>
      <c r="D2126" s="91" t="str">
        <f t="shared" si="190"/>
        <v/>
      </c>
      <c r="F2126" s="91" t="str">
        <f t="shared" si="191"/>
        <v/>
      </c>
      <c r="H2126" s="91" t="str">
        <f t="shared" si="192"/>
        <v/>
      </c>
    </row>
    <row r="2127" spans="2:8">
      <c r="B2127" s="91" t="str">
        <f t="shared" si="189"/>
        <v/>
      </c>
      <c r="D2127" s="91" t="str">
        <f t="shared" si="190"/>
        <v/>
      </c>
      <c r="F2127" s="91" t="str">
        <f t="shared" si="191"/>
        <v/>
      </c>
      <c r="H2127" s="91" t="str">
        <f t="shared" si="192"/>
        <v/>
      </c>
    </row>
    <row r="2128" spans="2:8">
      <c r="B2128" s="91" t="str">
        <f t="shared" si="189"/>
        <v/>
      </c>
      <c r="D2128" s="91" t="str">
        <f t="shared" si="190"/>
        <v/>
      </c>
      <c r="F2128" s="91" t="str">
        <f t="shared" si="191"/>
        <v/>
      </c>
      <c r="H2128" s="91" t="str">
        <f t="shared" si="192"/>
        <v/>
      </c>
    </row>
    <row r="2129" spans="2:8">
      <c r="B2129" s="91" t="str">
        <f t="shared" si="189"/>
        <v/>
      </c>
      <c r="D2129" s="91" t="str">
        <f t="shared" si="190"/>
        <v/>
      </c>
      <c r="F2129" s="91" t="str">
        <f t="shared" si="191"/>
        <v/>
      </c>
      <c r="H2129" s="91" t="str">
        <f t="shared" si="192"/>
        <v/>
      </c>
    </row>
    <row r="2130" spans="2:8">
      <c r="B2130" s="91" t="str">
        <f t="shared" si="189"/>
        <v/>
      </c>
      <c r="D2130" s="91" t="str">
        <f t="shared" si="190"/>
        <v/>
      </c>
      <c r="F2130" s="91" t="str">
        <f t="shared" si="191"/>
        <v/>
      </c>
      <c r="H2130" s="91" t="str">
        <f t="shared" si="192"/>
        <v/>
      </c>
    </row>
    <row r="2131" spans="2:8">
      <c r="B2131" s="91" t="str">
        <f t="shared" si="189"/>
        <v/>
      </c>
      <c r="D2131" s="91" t="str">
        <f t="shared" si="190"/>
        <v/>
      </c>
      <c r="F2131" s="91" t="str">
        <f t="shared" si="191"/>
        <v/>
      </c>
      <c r="H2131" s="91" t="str">
        <f t="shared" si="192"/>
        <v/>
      </c>
    </row>
    <row r="2132" spans="2:8">
      <c r="B2132" s="91" t="str">
        <f t="shared" si="189"/>
        <v/>
      </c>
      <c r="D2132" s="91" t="str">
        <f t="shared" si="190"/>
        <v/>
      </c>
      <c r="F2132" s="91" t="str">
        <f t="shared" si="191"/>
        <v/>
      </c>
      <c r="H2132" s="91" t="str">
        <f t="shared" si="192"/>
        <v/>
      </c>
    </row>
    <row r="2133" spans="2:8">
      <c r="B2133" s="91" t="str">
        <f t="shared" si="189"/>
        <v/>
      </c>
      <c r="D2133" s="91" t="str">
        <f t="shared" si="190"/>
        <v/>
      </c>
      <c r="F2133" s="91" t="str">
        <f t="shared" si="191"/>
        <v/>
      </c>
      <c r="H2133" s="91" t="str">
        <f t="shared" si="192"/>
        <v/>
      </c>
    </row>
    <row r="2134" spans="2:8">
      <c r="B2134" s="91" t="str">
        <f t="shared" si="189"/>
        <v/>
      </c>
      <c r="D2134" s="91" t="str">
        <f t="shared" si="190"/>
        <v/>
      </c>
      <c r="F2134" s="91" t="str">
        <f t="shared" si="191"/>
        <v/>
      </c>
      <c r="H2134" s="91" t="str">
        <f t="shared" si="192"/>
        <v/>
      </c>
    </row>
    <row r="2135" spans="2:8">
      <c r="B2135" s="91" t="str">
        <f t="shared" si="189"/>
        <v/>
      </c>
      <c r="D2135" s="91" t="str">
        <f t="shared" si="190"/>
        <v/>
      </c>
      <c r="F2135" s="91" t="str">
        <f t="shared" si="191"/>
        <v/>
      </c>
      <c r="H2135" s="91" t="str">
        <f t="shared" si="192"/>
        <v/>
      </c>
    </row>
    <row r="2136" spans="2:8">
      <c r="B2136" s="91" t="str">
        <f t="shared" si="189"/>
        <v/>
      </c>
      <c r="D2136" s="91" t="str">
        <f t="shared" si="190"/>
        <v/>
      </c>
      <c r="F2136" s="91" t="str">
        <f t="shared" si="191"/>
        <v/>
      </c>
      <c r="H2136" s="91" t="str">
        <f t="shared" si="192"/>
        <v/>
      </c>
    </row>
    <row r="2137" spans="2:8">
      <c r="B2137" s="91" t="str">
        <f t="shared" si="189"/>
        <v/>
      </c>
      <c r="D2137" s="91" t="str">
        <f t="shared" si="190"/>
        <v/>
      </c>
      <c r="F2137" s="91" t="str">
        <f t="shared" si="191"/>
        <v/>
      </c>
      <c r="H2137" s="91" t="str">
        <f t="shared" si="192"/>
        <v/>
      </c>
    </row>
    <row r="2138" spans="2:8">
      <c r="B2138" s="91" t="str">
        <f t="shared" si="189"/>
        <v/>
      </c>
      <c r="D2138" s="91" t="str">
        <f t="shared" si="190"/>
        <v/>
      </c>
      <c r="F2138" s="91" t="str">
        <f t="shared" si="191"/>
        <v/>
      </c>
      <c r="H2138" s="91" t="str">
        <f t="shared" si="192"/>
        <v/>
      </c>
    </row>
    <row r="2139" spans="2:8">
      <c r="B2139" s="91" t="str">
        <f t="shared" si="189"/>
        <v/>
      </c>
      <c r="D2139" s="91" t="str">
        <f t="shared" si="190"/>
        <v/>
      </c>
      <c r="F2139" s="91" t="str">
        <f t="shared" si="191"/>
        <v/>
      </c>
      <c r="H2139" s="91" t="str">
        <f t="shared" si="192"/>
        <v/>
      </c>
    </row>
    <row r="2140" spans="2:8">
      <c r="B2140" s="91" t="str">
        <f t="shared" si="189"/>
        <v/>
      </c>
      <c r="D2140" s="91" t="str">
        <f t="shared" si="190"/>
        <v/>
      </c>
      <c r="F2140" s="91" t="str">
        <f t="shared" si="191"/>
        <v/>
      </c>
      <c r="H2140" s="91" t="str">
        <f t="shared" si="192"/>
        <v/>
      </c>
    </row>
    <row r="2141" spans="2:8">
      <c r="B2141" s="91" t="str">
        <f t="shared" si="189"/>
        <v/>
      </c>
      <c r="D2141" s="91" t="str">
        <f t="shared" si="190"/>
        <v/>
      </c>
      <c r="F2141" s="91" t="str">
        <f t="shared" si="191"/>
        <v/>
      </c>
      <c r="H2141" s="91" t="str">
        <f t="shared" si="192"/>
        <v/>
      </c>
    </row>
    <row r="2142" spans="2:8">
      <c r="B2142" s="91" t="str">
        <f t="shared" si="189"/>
        <v/>
      </c>
      <c r="D2142" s="91" t="str">
        <f t="shared" si="190"/>
        <v/>
      </c>
      <c r="F2142" s="91" t="str">
        <f t="shared" si="191"/>
        <v/>
      </c>
      <c r="H2142" s="91" t="str">
        <f t="shared" si="192"/>
        <v/>
      </c>
    </row>
    <row r="2143" spans="2:8">
      <c r="B2143" s="91" t="str">
        <f t="shared" si="189"/>
        <v/>
      </c>
      <c r="D2143" s="91" t="str">
        <f t="shared" si="190"/>
        <v/>
      </c>
      <c r="F2143" s="91" t="str">
        <f t="shared" si="191"/>
        <v/>
      </c>
      <c r="H2143" s="91" t="str">
        <f t="shared" si="192"/>
        <v/>
      </c>
    </row>
    <row r="2144" spans="2:8">
      <c r="B2144" s="91" t="str">
        <f t="shared" si="189"/>
        <v/>
      </c>
      <c r="D2144" s="91" t="str">
        <f t="shared" si="190"/>
        <v/>
      </c>
      <c r="F2144" s="91" t="str">
        <f t="shared" si="191"/>
        <v/>
      </c>
      <c r="H2144" s="91" t="str">
        <f t="shared" si="192"/>
        <v/>
      </c>
    </row>
    <row r="2145" spans="2:8">
      <c r="B2145" s="91" t="str">
        <f t="shared" si="189"/>
        <v/>
      </c>
      <c r="D2145" s="91" t="str">
        <f t="shared" si="190"/>
        <v/>
      </c>
      <c r="F2145" s="91" t="str">
        <f t="shared" si="191"/>
        <v/>
      </c>
      <c r="H2145" s="91" t="str">
        <f t="shared" si="192"/>
        <v/>
      </c>
    </row>
    <row r="2146" spans="2:8">
      <c r="B2146" s="91" t="str">
        <f t="shared" si="189"/>
        <v/>
      </c>
      <c r="D2146" s="91" t="str">
        <f t="shared" si="190"/>
        <v/>
      </c>
      <c r="F2146" s="91" t="str">
        <f t="shared" si="191"/>
        <v/>
      </c>
      <c r="H2146" s="91" t="str">
        <f t="shared" si="192"/>
        <v/>
      </c>
    </row>
    <row r="2147" spans="2:8">
      <c r="B2147" s="91" t="str">
        <f t="shared" si="189"/>
        <v/>
      </c>
      <c r="D2147" s="91" t="str">
        <f t="shared" si="190"/>
        <v/>
      </c>
      <c r="F2147" s="91" t="str">
        <f t="shared" si="191"/>
        <v/>
      </c>
      <c r="H2147" s="91" t="str">
        <f t="shared" si="192"/>
        <v/>
      </c>
    </row>
    <row r="2148" spans="2:8">
      <c r="B2148" s="91" t="str">
        <f t="shared" si="189"/>
        <v/>
      </c>
      <c r="D2148" s="91" t="str">
        <f t="shared" si="190"/>
        <v/>
      </c>
      <c r="F2148" s="91" t="str">
        <f t="shared" si="191"/>
        <v/>
      </c>
      <c r="H2148" s="91" t="str">
        <f t="shared" si="192"/>
        <v/>
      </c>
    </row>
    <row r="2149" spans="2:8">
      <c r="B2149" s="91" t="str">
        <f t="shared" si="189"/>
        <v/>
      </c>
      <c r="D2149" s="91" t="str">
        <f t="shared" si="190"/>
        <v/>
      </c>
      <c r="F2149" s="91" t="str">
        <f t="shared" si="191"/>
        <v/>
      </c>
      <c r="H2149" s="91" t="str">
        <f t="shared" si="192"/>
        <v/>
      </c>
    </row>
    <row r="2150" spans="2:8">
      <c r="B2150" s="91" t="str">
        <f t="shared" si="189"/>
        <v/>
      </c>
      <c r="D2150" s="91" t="str">
        <f t="shared" si="190"/>
        <v/>
      </c>
      <c r="F2150" s="91" t="str">
        <f t="shared" si="191"/>
        <v/>
      </c>
      <c r="H2150" s="91" t="str">
        <f t="shared" si="192"/>
        <v/>
      </c>
    </row>
    <row r="2151" spans="2:8">
      <c r="B2151" s="91" t="str">
        <f t="shared" si="189"/>
        <v/>
      </c>
      <c r="D2151" s="91" t="str">
        <f t="shared" si="190"/>
        <v/>
      </c>
      <c r="F2151" s="91" t="str">
        <f t="shared" si="191"/>
        <v/>
      </c>
      <c r="H2151" s="91" t="str">
        <f t="shared" si="192"/>
        <v/>
      </c>
    </row>
    <row r="2152" spans="2:8">
      <c r="B2152" s="91" t="str">
        <f t="shared" si="189"/>
        <v/>
      </c>
      <c r="D2152" s="91" t="str">
        <f t="shared" si="190"/>
        <v/>
      </c>
      <c r="F2152" s="91" t="str">
        <f t="shared" si="191"/>
        <v/>
      </c>
      <c r="H2152" s="91" t="str">
        <f t="shared" si="192"/>
        <v/>
      </c>
    </row>
    <row r="2153" spans="2:8">
      <c r="B2153" s="91" t="str">
        <f t="shared" si="189"/>
        <v/>
      </c>
      <c r="D2153" s="91" t="str">
        <f t="shared" si="190"/>
        <v/>
      </c>
      <c r="F2153" s="91" t="str">
        <f t="shared" si="191"/>
        <v/>
      </c>
      <c r="H2153" s="91" t="str">
        <f t="shared" si="192"/>
        <v/>
      </c>
    </row>
    <row r="2154" spans="2:8">
      <c r="B2154" s="91" t="str">
        <f t="shared" si="189"/>
        <v/>
      </c>
      <c r="D2154" s="91" t="str">
        <f t="shared" si="190"/>
        <v/>
      </c>
      <c r="F2154" s="91" t="str">
        <f t="shared" si="191"/>
        <v/>
      </c>
      <c r="H2154" s="91" t="str">
        <f t="shared" si="192"/>
        <v/>
      </c>
    </row>
    <row r="2155" spans="2:8">
      <c r="B2155" s="91" t="str">
        <f t="shared" si="189"/>
        <v/>
      </c>
      <c r="D2155" s="91" t="str">
        <f t="shared" si="190"/>
        <v/>
      </c>
      <c r="F2155" s="91" t="str">
        <f t="shared" si="191"/>
        <v/>
      </c>
      <c r="H2155" s="91" t="str">
        <f t="shared" si="192"/>
        <v/>
      </c>
    </row>
    <row r="2156" spans="2:8">
      <c r="B2156" s="91" t="str">
        <f t="shared" si="189"/>
        <v/>
      </c>
      <c r="D2156" s="91" t="str">
        <f t="shared" si="190"/>
        <v/>
      </c>
      <c r="F2156" s="91" t="str">
        <f t="shared" si="191"/>
        <v/>
      </c>
      <c r="H2156" s="91" t="str">
        <f t="shared" si="192"/>
        <v/>
      </c>
    </row>
    <row r="2157" spans="2:8">
      <c r="B2157" s="91" t="str">
        <f t="shared" si="189"/>
        <v/>
      </c>
      <c r="D2157" s="91" t="str">
        <f t="shared" si="190"/>
        <v/>
      </c>
      <c r="F2157" s="91" t="str">
        <f t="shared" si="191"/>
        <v/>
      </c>
      <c r="H2157" s="91" t="str">
        <f t="shared" si="192"/>
        <v/>
      </c>
    </row>
    <row r="2158" spans="2:8">
      <c r="B2158" s="91" t="str">
        <f t="shared" si="189"/>
        <v/>
      </c>
      <c r="D2158" s="91" t="str">
        <f t="shared" si="190"/>
        <v/>
      </c>
      <c r="F2158" s="91" t="str">
        <f t="shared" si="191"/>
        <v/>
      </c>
      <c r="H2158" s="91" t="str">
        <f t="shared" si="192"/>
        <v/>
      </c>
    </row>
    <row r="2159" spans="2:8">
      <c r="B2159" s="91" t="str">
        <f t="shared" si="189"/>
        <v/>
      </c>
      <c r="D2159" s="91" t="str">
        <f t="shared" si="190"/>
        <v/>
      </c>
      <c r="F2159" s="91" t="str">
        <f t="shared" si="191"/>
        <v/>
      </c>
      <c r="H2159" s="91" t="str">
        <f t="shared" si="192"/>
        <v/>
      </c>
    </row>
    <row r="2160" spans="2:8">
      <c r="B2160" s="91" t="str">
        <f t="shared" si="189"/>
        <v/>
      </c>
      <c r="D2160" s="91" t="str">
        <f t="shared" si="190"/>
        <v/>
      </c>
      <c r="F2160" s="91" t="str">
        <f t="shared" si="191"/>
        <v/>
      </c>
      <c r="H2160" s="91" t="str">
        <f t="shared" si="192"/>
        <v/>
      </c>
    </row>
    <row r="2161" spans="2:8">
      <c r="B2161" s="91" t="str">
        <f t="shared" si="189"/>
        <v/>
      </c>
      <c r="D2161" s="91" t="str">
        <f t="shared" si="190"/>
        <v/>
      </c>
      <c r="F2161" s="91" t="str">
        <f t="shared" si="191"/>
        <v/>
      </c>
      <c r="H2161" s="91" t="str">
        <f t="shared" si="192"/>
        <v/>
      </c>
    </row>
    <row r="2162" spans="2:8">
      <c r="B2162" s="91" t="str">
        <f t="shared" si="189"/>
        <v/>
      </c>
      <c r="D2162" s="91" t="str">
        <f t="shared" si="190"/>
        <v/>
      </c>
      <c r="F2162" s="91" t="str">
        <f t="shared" si="191"/>
        <v/>
      </c>
      <c r="H2162" s="91" t="str">
        <f t="shared" si="192"/>
        <v/>
      </c>
    </row>
    <row r="2163" spans="2:8">
      <c r="B2163" s="91" t="str">
        <f t="shared" si="189"/>
        <v/>
      </c>
      <c r="D2163" s="91" t="str">
        <f t="shared" si="190"/>
        <v/>
      </c>
      <c r="F2163" s="91" t="str">
        <f t="shared" si="191"/>
        <v/>
      </c>
      <c r="H2163" s="91" t="str">
        <f t="shared" si="192"/>
        <v/>
      </c>
    </row>
    <row r="2164" spans="2:8">
      <c r="B2164" s="91" t="str">
        <f t="shared" si="189"/>
        <v/>
      </c>
      <c r="D2164" s="91" t="str">
        <f t="shared" si="190"/>
        <v/>
      </c>
      <c r="F2164" s="91" t="str">
        <f t="shared" si="191"/>
        <v/>
      </c>
      <c r="H2164" s="91" t="str">
        <f t="shared" si="192"/>
        <v/>
      </c>
    </row>
    <row r="2165" spans="2:8">
      <c r="B2165" s="91" t="str">
        <f t="shared" si="189"/>
        <v/>
      </c>
      <c r="D2165" s="91" t="str">
        <f t="shared" si="190"/>
        <v/>
      </c>
      <c r="F2165" s="91" t="str">
        <f t="shared" si="191"/>
        <v/>
      </c>
      <c r="H2165" s="91" t="str">
        <f t="shared" si="192"/>
        <v/>
      </c>
    </row>
    <row r="2166" spans="2:8">
      <c r="B2166" s="91" t="str">
        <f t="shared" si="189"/>
        <v/>
      </c>
      <c r="D2166" s="91" t="str">
        <f t="shared" si="190"/>
        <v/>
      </c>
      <c r="F2166" s="91" t="str">
        <f t="shared" si="191"/>
        <v/>
      </c>
      <c r="H2166" s="91" t="str">
        <f t="shared" si="192"/>
        <v/>
      </c>
    </row>
    <row r="2167" spans="2:8">
      <c r="B2167" s="91" t="str">
        <f t="shared" si="189"/>
        <v/>
      </c>
      <c r="D2167" s="91" t="str">
        <f t="shared" si="190"/>
        <v/>
      </c>
      <c r="F2167" s="91" t="str">
        <f t="shared" si="191"/>
        <v/>
      </c>
      <c r="H2167" s="91" t="str">
        <f t="shared" si="192"/>
        <v/>
      </c>
    </row>
    <row r="2168" spans="2:8">
      <c r="B2168" s="91" t="str">
        <f t="shared" si="189"/>
        <v/>
      </c>
      <c r="D2168" s="91" t="str">
        <f t="shared" si="190"/>
        <v/>
      </c>
      <c r="F2168" s="91" t="str">
        <f t="shared" si="191"/>
        <v/>
      </c>
      <c r="H2168" s="91" t="str">
        <f t="shared" si="192"/>
        <v/>
      </c>
    </row>
    <row r="2169" spans="2:8">
      <c r="B2169" s="91" t="str">
        <f t="shared" si="189"/>
        <v/>
      </c>
      <c r="D2169" s="91" t="str">
        <f t="shared" si="190"/>
        <v/>
      </c>
      <c r="F2169" s="91" t="str">
        <f t="shared" si="191"/>
        <v/>
      </c>
      <c r="H2169" s="91" t="str">
        <f t="shared" si="192"/>
        <v/>
      </c>
    </row>
    <row r="2170" spans="2:8">
      <c r="B2170" s="91" t="str">
        <f t="shared" si="189"/>
        <v/>
      </c>
      <c r="D2170" s="91" t="str">
        <f t="shared" si="190"/>
        <v/>
      </c>
      <c r="F2170" s="91" t="str">
        <f t="shared" si="191"/>
        <v/>
      </c>
      <c r="H2170" s="91" t="str">
        <f t="shared" si="192"/>
        <v/>
      </c>
    </row>
    <row r="2171" spans="2:8">
      <c r="B2171" s="91" t="str">
        <f t="shared" si="189"/>
        <v/>
      </c>
      <c r="D2171" s="91" t="str">
        <f t="shared" si="190"/>
        <v/>
      </c>
      <c r="F2171" s="91" t="str">
        <f t="shared" si="191"/>
        <v/>
      </c>
      <c r="H2171" s="91" t="str">
        <f t="shared" si="192"/>
        <v/>
      </c>
    </row>
    <row r="2172" spans="2:8">
      <c r="B2172" s="91" t="str">
        <f t="shared" si="189"/>
        <v/>
      </c>
      <c r="D2172" s="91" t="str">
        <f t="shared" si="190"/>
        <v/>
      </c>
      <c r="F2172" s="91" t="str">
        <f t="shared" si="191"/>
        <v/>
      </c>
      <c r="H2172" s="91" t="str">
        <f t="shared" si="192"/>
        <v/>
      </c>
    </row>
    <row r="2173" spans="2:8">
      <c r="B2173" s="91" t="str">
        <f t="shared" ref="B2173:B2236" si="193">IFERROR(VLOOKUP(A2173,PROF_NAMES_CODE,2,FALSE),"")</f>
        <v/>
      </c>
      <c r="D2173" s="91" t="str">
        <f t="shared" ref="D2173:D2236" si="194">IFERROR(VLOOKUP(C2173,PARAM_CLASSES,2,FALSE),"")</f>
        <v/>
      </c>
      <c r="F2173" s="91" t="str">
        <f t="shared" ref="F2173:F2236" si="195">IFERROR(VLOOKUP(E2173,PARAM_MATIERE,2,FALSE),"")</f>
        <v/>
      </c>
      <c r="H2173" s="91" t="str">
        <f t="shared" ref="H2173:H2236" si="196">IFERROR(VLOOKUP(G2173,PARAM_LANGUE,2,FALSE),"")</f>
        <v/>
      </c>
    </row>
    <row r="2174" spans="2:8">
      <c r="B2174" s="91" t="str">
        <f t="shared" si="193"/>
        <v/>
      </c>
      <c r="D2174" s="91" t="str">
        <f t="shared" si="194"/>
        <v/>
      </c>
      <c r="F2174" s="91" t="str">
        <f t="shared" si="195"/>
        <v/>
      </c>
      <c r="H2174" s="91" t="str">
        <f t="shared" si="196"/>
        <v/>
      </c>
    </row>
    <row r="2175" spans="2:8">
      <c r="B2175" s="91" t="str">
        <f t="shared" si="193"/>
        <v/>
      </c>
      <c r="D2175" s="91" t="str">
        <f t="shared" si="194"/>
        <v/>
      </c>
      <c r="F2175" s="91" t="str">
        <f t="shared" si="195"/>
        <v/>
      </c>
      <c r="H2175" s="91" t="str">
        <f t="shared" si="196"/>
        <v/>
      </c>
    </row>
    <row r="2176" spans="2:8">
      <c r="B2176" s="91" t="str">
        <f t="shared" si="193"/>
        <v/>
      </c>
      <c r="D2176" s="91" t="str">
        <f t="shared" si="194"/>
        <v/>
      </c>
      <c r="F2176" s="91" t="str">
        <f t="shared" si="195"/>
        <v/>
      </c>
      <c r="H2176" s="91" t="str">
        <f t="shared" si="196"/>
        <v/>
      </c>
    </row>
    <row r="2177" spans="2:8">
      <c r="B2177" s="91" t="str">
        <f t="shared" si="193"/>
        <v/>
      </c>
      <c r="D2177" s="91" t="str">
        <f t="shared" si="194"/>
        <v/>
      </c>
      <c r="F2177" s="91" t="str">
        <f t="shared" si="195"/>
        <v/>
      </c>
      <c r="H2177" s="91" t="str">
        <f t="shared" si="196"/>
        <v/>
      </c>
    </row>
    <row r="2178" spans="2:8">
      <c r="B2178" s="91" t="str">
        <f t="shared" si="193"/>
        <v/>
      </c>
      <c r="D2178" s="91" t="str">
        <f t="shared" si="194"/>
        <v/>
      </c>
      <c r="F2178" s="91" t="str">
        <f t="shared" si="195"/>
        <v/>
      </c>
      <c r="H2178" s="91" t="str">
        <f t="shared" si="196"/>
        <v/>
      </c>
    </row>
    <row r="2179" spans="2:8">
      <c r="B2179" s="91" t="str">
        <f t="shared" si="193"/>
        <v/>
      </c>
      <c r="D2179" s="91" t="str">
        <f t="shared" si="194"/>
        <v/>
      </c>
      <c r="F2179" s="91" t="str">
        <f t="shared" si="195"/>
        <v/>
      </c>
      <c r="H2179" s="91" t="str">
        <f t="shared" si="196"/>
        <v/>
      </c>
    </row>
    <row r="2180" spans="2:8">
      <c r="B2180" s="91" t="str">
        <f t="shared" si="193"/>
        <v/>
      </c>
      <c r="D2180" s="91" t="str">
        <f t="shared" si="194"/>
        <v/>
      </c>
      <c r="F2180" s="91" t="str">
        <f t="shared" si="195"/>
        <v/>
      </c>
      <c r="H2180" s="91" t="str">
        <f t="shared" si="196"/>
        <v/>
      </c>
    </row>
    <row r="2181" spans="2:8">
      <c r="B2181" s="91" t="str">
        <f t="shared" si="193"/>
        <v/>
      </c>
      <c r="D2181" s="91" t="str">
        <f t="shared" si="194"/>
        <v/>
      </c>
      <c r="F2181" s="91" t="str">
        <f t="shared" si="195"/>
        <v/>
      </c>
      <c r="H2181" s="91" t="str">
        <f t="shared" si="196"/>
        <v/>
      </c>
    </row>
    <row r="2182" spans="2:8">
      <c r="B2182" s="91" t="str">
        <f t="shared" si="193"/>
        <v/>
      </c>
      <c r="D2182" s="91" t="str">
        <f t="shared" si="194"/>
        <v/>
      </c>
      <c r="F2182" s="91" t="str">
        <f t="shared" si="195"/>
        <v/>
      </c>
      <c r="H2182" s="91" t="str">
        <f t="shared" si="196"/>
        <v/>
      </c>
    </row>
    <row r="2183" spans="2:8">
      <c r="B2183" s="91" t="str">
        <f t="shared" si="193"/>
        <v/>
      </c>
      <c r="D2183" s="91" t="str">
        <f t="shared" si="194"/>
        <v/>
      </c>
      <c r="F2183" s="91" t="str">
        <f t="shared" si="195"/>
        <v/>
      </c>
      <c r="H2183" s="91" t="str">
        <f t="shared" si="196"/>
        <v/>
      </c>
    </row>
    <row r="2184" spans="2:8">
      <c r="B2184" s="91" t="str">
        <f t="shared" si="193"/>
        <v/>
      </c>
      <c r="D2184" s="91" t="str">
        <f t="shared" si="194"/>
        <v/>
      </c>
      <c r="F2184" s="91" t="str">
        <f t="shared" si="195"/>
        <v/>
      </c>
      <c r="H2184" s="91" t="str">
        <f t="shared" si="196"/>
        <v/>
      </c>
    </row>
    <row r="2185" spans="2:8">
      <c r="B2185" s="91" t="str">
        <f t="shared" si="193"/>
        <v/>
      </c>
      <c r="D2185" s="91" t="str">
        <f t="shared" si="194"/>
        <v/>
      </c>
      <c r="F2185" s="91" t="str">
        <f t="shared" si="195"/>
        <v/>
      </c>
      <c r="H2185" s="91" t="str">
        <f t="shared" si="196"/>
        <v/>
      </c>
    </row>
    <row r="2186" spans="2:8">
      <c r="B2186" s="91" t="str">
        <f t="shared" si="193"/>
        <v/>
      </c>
      <c r="D2186" s="91" t="str">
        <f t="shared" si="194"/>
        <v/>
      </c>
      <c r="F2186" s="91" t="str">
        <f t="shared" si="195"/>
        <v/>
      </c>
      <c r="H2186" s="91" t="str">
        <f t="shared" si="196"/>
        <v/>
      </c>
    </row>
    <row r="2187" spans="2:8">
      <c r="B2187" s="91" t="str">
        <f t="shared" si="193"/>
        <v/>
      </c>
      <c r="D2187" s="91" t="str">
        <f t="shared" si="194"/>
        <v/>
      </c>
      <c r="F2187" s="91" t="str">
        <f t="shared" si="195"/>
        <v/>
      </c>
      <c r="H2187" s="91" t="str">
        <f t="shared" si="196"/>
        <v/>
      </c>
    </row>
    <row r="2188" spans="2:8">
      <c r="B2188" s="91" t="str">
        <f t="shared" si="193"/>
        <v/>
      </c>
      <c r="D2188" s="91" t="str">
        <f t="shared" si="194"/>
        <v/>
      </c>
      <c r="F2188" s="91" t="str">
        <f t="shared" si="195"/>
        <v/>
      </c>
      <c r="H2188" s="91" t="str">
        <f t="shared" si="196"/>
        <v/>
      </c>
    </row>
    <row r="2189" spans="2:8">
      <c r="B2189" s="91" t="str">
        <f t="shared" si="193"/>
        <v/>
      </c>
      <c r="D2189" s="91" t="str">
        <f t="shared" si="194"/>
        <v/>
      </c>
      <c r="F2189" s="91" t="str">
        <f t="shared" si="195"/>
        <v/>
      </c>
      <c r="H2189" s="91" t="str">
        <f t="shared" si="196"/>
        <v/>
      </c>
    </row>
    <row r="2190" spans="2:8">
      <c r="B2190" s="91" t="str">
        <f t="shared" si="193"/>
        <v/>
      </c>
      <c r="D2190" s="91" t="str">
        <f t="shared" si="194"/>
        <v/>
      </c>
      <c r="F2190" s="91" t="str">
        <f t="shared" si="195"/>
        <v/>
      </c>
      <c r="H2190" s="91" t="str">
        <f t="shared" si="196"/>
        <v/>
      </c>
    </row>
    <row r="2191" spans="2:8">
      <c r="B2191" s="91" t="str">
        <f t="shared" si="193"/>
        <v/>
      </c>
      <c r="D2191" s="91" t="str">
        <f t="shared" si="194"/>
        <v/>
      </c>
      <c r="F2191" s="91" t="str">
        <f t="shared" si="195"/>
        <v/>
      </c>
      <c r="H2191" s="91" t="str">
        <f t="shared" si="196"/>
        <v/>
      </c>
    </row>
    <row r="2192" spans="2:8">
      <c r="B2192" s="91" t="str">
        <f t="shared" si="193"/>
        <v/>
      </c>
      <c r="D2192" s="91" t="str">
        <f t="shared" si="194"/>
        <v/>
      </c>
      <c r="F2192" s="91" t="str">
        <f t="shared" si="195"/>
        <v/>
      </c>
      <c r="H2192" s="91" t="str">
        <f t="shared" si="196"/>
        <v/>
      </c>
    </row>
    <row r="2193" spans="2:8">
      <c r="B2193" s="91" t="str">
        <f t="shared" si="193"/>
        <v/>
      </c>
      <c r="D2193" s="91" t="str">
        <f t="shared" si="194"/>
        <v/>
      </c>
      <c r="F2193" s="91" t="str">
        <f t="shared" si="195"/>
        <v/>
      </c>
      <c r="H2193" s="91" t="str">
        <f t="shared" si="196"/>
        <v/>
      </c>
    </row>
    <row r="2194" spans="2:8">
      <c r="B2194" s="91" t="str">
        <f t="shared" si="193"/>
        <v/>
      </c>
      <c r="D2194" s="91" t="str">
        <f t="shared" si="194"/>
        <v/>
      </c>
      <c r="F2194" s="91" t="str">
        <f t="shared" si="195"/>
        <v/>
      </c>
      <c r="H2194" s="91" t="str">
        <f t="shared" si="196"/>
        <v/>
      </c>
    </row>
    <row r="2195" spans="2:8">
      <c r="B2195" s="91" t="str">
        <f t="shared" si="193"/>
        <v/>
      </c>
      <c r="D2195" s="91" t="str">
        <f t="shared" si="194"/>
        <v/>
      </c>
      <c r="F2195" s="91" t="str">
        <f t="shared" si="195"/>
        <v/>
      </c>
      <c r="H2195" s="91" t="str">
        <f t="shared" si="196"/>
        <v/>
      </c>
    </row>
    <row r="2196" spans="2:8">
      <c r="B2196" s="91" t="str">
        <f t="shared" si="193"/>
        <v/>
      </c>
      <c r="D2196" s="91" t="str">
        <f t="shared" si="194"/>
        <v/>
      </c>
      <c r="F2196" s="91" t="str">
        <f t="shared" si="195"/>
        <v/>
      </c>
      <c r="H2196" s="91" t="str">
        <f t="shared" si="196"/>
        <v/>
      </c>
    </row>
    <row r="2197" spans="2:8">
      <c r="B2197" s="91" t="str">
        <f t="shared" si="193"/>
        <v/>
      </c>
      <c r="D2197" s="91" t="str">
        <f t="shared" si="194"/>
        <v/>
      </c>
      <c r="F2197" s="91" t="str">
        <f t="shared" si="195"/>
        <v/>
      </c>
      <c r="H2197" s="91" t="str">
        <f t="shared" si="196"/>
        <v/>
      </c>
    </row>
    <row r="2198" spans="2:8">
      <c r="B2198" s="91" t="str">
        <f t="shared" si="193"/>
        <v/>
      </c>
      <c r="D2198" s="91" t="str">
        <f t="shared" si="194"/>
        <v/>
      </c>
      <c r="F2198" s="91" t="str">
        <f t="shared" si="195"/>
        <v/>
      </c>
      <c r="H2198" s="91" t="str">
        <f t="shared" si="196"/>
        <v/>
      </c>
    </row>
    <row r="2199" spans="2:8">
      <c r="B2199" s="91" t="str">
        <f t="shared" si="193"/>
        <v/>
      </c>
      <c r="D2199" s="91" t="str">
        <f t="shared" si="194"/>
        <v/>
      </c>
      <c r="F2199" s="91" t="str">
        <f t="shared" si="195"/>
        <v/>
      </c>
      <c r="H2199" s="91" t="str">
        <f t="shared" si="196"/>
        <v/>
      </c>
    </row>
    <row r="2200" spans="2:8">
      <c r="B2200" s="91" t="str">
        <f t="shared" si="193"/>
        <v/>
      </c>
      <c r="D2200" s="91" t="str">
        <f t="shared" si="194"/>
        <v/>
      </c>
      <c r="F2200" s="91" t="str">
        <f t="shared" si="195"/>
        <v/>
      </c>
      <c r="H2200" s="91" t="str">
        <f t="shared" si="196"/>
        <v/>
      </c>
    </row>
    <row r="2201" spans="2:8">
      <c r="B2201" s="91" t="str">
        <f t="shared" si="193"/>
        <v/>
      </c>
      <c r="D2201" s="91" t="str">
        <f t="shared" si="194"/>
        <v/>
      </c>
      <c r="F2201" s="91" t="str">
        <f t="shared" si="195"/>
        <v/>
      </c>
      <c r="H2201" s="91" t="str">
        <f t="shared" si="196"/>
        <v/>
      </c>
    </row>
    <row r="2202" spans="2:8">
      <c r="B2202" s="91" t="str">
        <f t="shared" si="193"/>
        <v/>
      </c>
      <c r="D2202" s="91" t="str">
        <f t="shared" si="194"/>
        <v/>
      </c>
      <c r="F2202" s="91" t="str">
        <f t="shared" si="195"/>
        <v/>
      </c>
      <c r="H2202" s="91" t="str">
        <f t="shared" si="196"/>
        <v/>
      </c>
    </row>
    <row r="2203" spans="2:8">
      <c r="B2203" s="91" t="str">
        <f t="shared" si="193"/>
        <v/>
      </c>
      <c r="D2203" s="91" t="str">
        <f t="shared" si="194"/>
        <v/>
      </c>
      <c r="F2203" s="91" t="str">
        <f t="shared" si="195"/>
        <v/>
      </c>
      <c r="H2203" s="91" t="str">
        <f t="shared" si="196"/>
        <v/>
      </c>
    </row>
    <row r="2204" spans="2:8">
      <c r="B2204" s="91" t="str">
        <f t="shared" si="193"/>
        <v/>
      </c>
      <c r="D2204" s="91" t="str">
        <f t="shared" si="194"/>
        <v/>
      </c>
      <c r="F2204" s="91" t="str">
        <f t="shared" si="195"/>
        <v/>
      </c>
      <c r="H2204" s="91" t="str">
        <f t="shared" si="196"/>
        <v/>
      </c>
    </row>
    <row r="2205" spans="2:8">
      <c r="B2205" s="91" t="str">
        <f t="shared" si="193"/>
        <v/>
      </c>
      <c r="D2205" s="91" t="str">
        <f t="shared" si="194"/>
        <v/>
      </c>
      <c r="F2205" s="91" t="str">
        <f t="shared" si="195"/>
        <v/>
      </c>
      <c r="H2205" s="91" t="str">
        <f t="shared" si="196"/>
        <v/>
      </c>
    </row>
    <row r="2206" spans="2:8">
      <c r="B2206" s="91" t="str">
        <f t="shared" si="193"/>
        <v/>
      </c>
      <c r="D2206" s="91" t="str">
        <f t="shared" si="194"/>
        <v/>
      </c>
      <c r="F2206" s="91" t="str">
        <f t="shared" si="195"/>
        <v/>
      </c>
      <c r="H2206" s="91" t="str">
        <f t="shared" si="196"/>
        <v/>
      </c>
    </row>
    <row r="2207" spans="2:8">
      <c r="B2207" s="91" t="str">
        <f t="shared" si="193"/>
        <v/>
      </c>
      <c r="D2207" s="91" t="str">
        <f t="shared" si="194"/>
        <v/>
      </c>
      <c r="F2207" s="91" t="str">
        <f t="shared" si="195"/>
        <v/>
      </c>
      <c r="H2207" s="91" t="str">
        <f t="shared" si="196"/>
        <v/>
      </c>
    </row>
    <row r="2208" spans="2:8">
      <c r="B2208" s="91" t="str">
        <f t="shared" si="193"/>
        <v/>
      </c>
      <c r="D2208" s="91" t="str">
        <f t="shared" si="194"/>
        <v/>
      </c>
      <c r="F2208" s="91" t="str">
        <f t="shared" si="195"/>
        <v/>
      </c>
      <c r="H2208" s="91" t="str">
        <f t="shared" si="196"/>
        <v/>
      </c>
    </row>
    <row r="2209" spans="2:8">
      <c r="B2209" s="91" t="str">
        <f t="shared" si="193"/>
        <v/>
      </c>
      <c r="D2209" s="91" t="str">
        <f t="shared" si="194"/>
        <v/>
      </c>
      <c r="F2209" s="91" t="str">
        <f t="shared" si="195"/>
        <v/>
      </c>
      <c r="H2209" s="91" t="str">
        <f t="shared" si="196"/>
        <v/>
      </c>
    </row>
    <row r="2210" spans="2:8">
      <c r="B2210" s="91" t="str">
        <f t="shared" si="193"/>
        <v/>
      </c>
      <c r="D2210" s="91" t="str">
        <f t="shared" si="194"/>
        <v/>
      </c>
      <c r="F2210" s="91" t="str">
        <f t="shared" si="195"/>
        <v/>
      </c>
      <c r="H2210" s="91" t="str">
        <f t="shared" si="196"/>
        <v/>
      </c>
    </row>
    <row r="2211" spans="2:8">
      <c r="B2211" s="91" t="str">
        <f t="shared" si="193"/>
        <v/>
      </c>
      <c r="D2211" s="91" t="str">
        <f t="shared" si="194"/>
        <v/>
      </c>
      <c r="F2211" s="91" t="str">
        <f t="shared" si="195"/>
        <v/>
      </c>
      <c r="H2211" s="91" t="str">
        <f t="shared" si="196"/>
        <v/>
      </c>
    </row>
    <row r="2212" spans="2:8">
      <c r="B2212" s="91" t="str">
        <f t="shared" si="193"/>
        <v/>
      </c>
      <c r="D2212" s="91" t="str">
        <f t="shared" si="194"/>
        <v/>
      </c>
      <c r="F2212" s="91" t="str">
        <f t="shared" si="195"/>
        <v/>
      </c>
      <c r="H2212" s="91" t="str">
        <f t="shared" si="196"/>
        <v/>
      </c>
    </row>
    <row r="2213" spans="2:8">
      <c r="B2213" s="91" t="str">
        <f t="shared" si="193"/>
        <v/>
      </c>
      <c r="D2213" s="91" t="str">
        <f t="shared" si="194"/>
        <v/>
      </c>
      <c r="F2213" s="91" t="str">
        <f t="shared" si="195"/>
        <v/>
      </c>
      <c r="H2213" s="91" t="str">
        <f t="shared" si="196"/>
        <v/>
      </c>
    </row>
    <row r="2214" spans="2:8">
      <c r="B2214" s="91" t="str">
        <f t="shared" si="193"/>
        <v/>
      </c>
      <c r="D2214" s="91" t="str">
        <f t="shared" si="194"/>
        <v/>
      </c>
      <c r="F2214" s="91" t="str">
        <f t="shared" si="195"/>
        <v/>
      </c>
      <c r="H2214" s="91" t="str">
        <f t="shared" si="196"/>
        <v/>
      </c>
    </row>
    <row r="2215" spans="2:8">
      <c r="B2215" s="91" t="str">
        <f t="shared" si="193"/>
        <v/>
      </c>
      <c r="D2215" s="91" t="str">
        <f t="shared" si="194"/>
        <v/>
      </c>
      <c r="F2215" s="91" t="str">
        <f t="shared" si="195"/>
        <v/>
      </c>
      <c r="H2215" s="91" t="str">
        <f t="shared" si="196"/>
        <v/>
      </c>
    </row>
    <row r="2216" spans="2:8">
      <c r="B2216" s="91" t="str">
        <f t="shared" si="193"/>
        <v/>
      </c>
      <c r="D2216" s="91" t="str">
        <f t="shared" si="194"/>
        <v/>
      </c>
      <c r="F2216" s="91" t="str">
        <f t="shared" si="195"/>
        <v/>
      </c>
      <c r="H2216" s="91" t="str">
        <f t="shared" si="196"/>
        <v/>
      </c>
    </row>
    <row r="2217" spans="2:8">
      <c r="B2217" s="91" t="str">
        <f t="shared" si="193"/>
        <v/>
      </c>
      <c r="D2217" s="91" t="str">
        <f t="shared" si="194"/>
        <v/>
      </c>
      <c r="F2217" s="91" t="str">
        <f t="shared" si="195"/>
        <v/>
      </c>
      <c r="H2217" s="91" t="str">
        <f t="shared" si="196"/>
        <v/>
      </c>
    </row>
    <row r="2218" spans="2:8">
      <c r="B2218" s="91" t="str">
        <f t="shared" si="193"/>
        <v/>
      </c>
      <c r="D2218" s="91" t="str">
        <f t="shared" si="194"/>
        <v/>
      </c>
      <c r="F2218" s="91" t="str">
        <f t="shared" si="195"/>
        <v/>
      </c>
      <c r="H2218" s="91" t="str">
        <f t="shared" si="196"/>
        <v/>
      </c>
    </row>
    <row r="2219" spans="2:8">
      <c r="B2219" s="91" t="str">
        <f t="shared" si="193"/>
        <v/>
      </c>
      <c r="D2219" s="91" t="str">
        <f t="shared" si="194"/>
        <v/>
      </c>
      <c r="F2219" s="91" t="str">
        <f t="shared" si="195"/>
        <v/>
      </c>
      <c r="H2219" s="91" t="str">
        <f t="shared" si="196"/>
        <v/>
      </c>
    </row>
    <row r="2220" spans="2:8">
      <c r="B2220" s="91" t="str">
        <f t="shared" si="193"/>
        <v/>
      </c>
      <c r="D2220" s="91" t="str">
        <f t="shared" si="194"/>
        <v/>
      </c>
      <c r="F2220" s="91" t="str">
        <f t="shared" si="195"/>
        <v/>
      </c>
      <c r="H2220" s="91" t="str">
        <f t="shared" si="196"/>
        <v/>
      </c>
    </row>
    <row r="2221" spans="2:8">
      <c r="B2221" s="91" t="str">
        <f t="shared" si="193"/>
        <v/>
      </c>
      <c r="D2221" s="91" t="str">
        <f t="shared" si="194"/>
        <v/>
      </c>
      <c r="F2221" s="91" t="str">
        <f t="shared" si="195"/>
        <v/>
      </c>
      <c r="H2221" s="91" t="str">
        <f t="shared" si="196"/>
        <v/>
      </c>
    </row>
    <row r="2222" spans="2:8">
      <c r="B2222" s="91" t="str">
        <f t="shared" si="193"/>
        <v/>
      </c>
      <c r="D2222" s="91" t="str">
        <f t="shared" si="194"/>
        <v/>
      </c>
      <c r="F2222" s="91" t="str">
        <f t="shared" si="195"/>
        <v/>
      </c>
      <c r="H2222" s="91" t="str">
        <f t="shared" si="196"/>
        <v/>
      </c>
    </row>
    <row r="2223" spans="2:8">
      <c r="B2223" s="91" t="str">
        <f t="shared" si="193"/>
        <v/>
      </c>
      <c r="D2223" s="91" t="str">
        <f t="shared" si="194"/>
        <v/>
      </c>
      <c r="F2223" s="91" t="str">
        <f t="shared" si="195"/>
        <v/>
      </c>
      <c r="H2223" s="91" t="str">
        <f t="shared" si="196"/>
        <v/>
      </c>
    </row>
    <row r="2224" spans="2:8">
      <c r="B2224" s="91" t="str">
        <f t="shared" si="193"/>
        <v/>
      </c>
      <c r="D2224" s="91" t="str">
        <f t="shared" si="194"/>
        <v/>
      </c>
      <c r="F2224" s="91" t="str">
        <f t="shared" si="195"/>
        <v/>
      </c>
      <c r="H2224" s="91" t="str">
        <f t="shared" si="196"/>
        <v/>
      </c>
    </row>
    <row r="2225" spans="2:8">
      <c r="B2225" s="91" t="str">
        <f t="shared" si="193"/>
        <v/>
      </c>
      <c r="D2225" s="91" t="str">
        <f t="shared" si="194"/>
        <v/>
      </c>
      <c r="F2225" s="91" t="str">
        <f t="shared" si="195"/>
        <v/>
      </c>
      <c r="H2225" s="91" t="str">
        <f t="shared" si="196"/>
        <v/>
      </c>
    </row>
    <row r="2226" spans="2:8">
      <c r="B2226" s="91" t="str">
        <f t="shared" si="193"/>
        <v/>
      </c>
      <c r="D2226" s="91" t="str">
        <f t="shared" si="194"/>
        <v/>
      </c>
      <c r="F2226" s="91" t="str">
        <f t="shared" si="195"/>
        <v/>
      </c>
      <c r="H2226" s="91" t="str">
        <f t="shared" si="196"/>
        <v/>
      </c>
    </row>
    <row r="2227" spans="2:8">
      <c r="B2227" s="91" t="str">
        <f t="shared" si="193"/>
        <v/>
      </c>
      <c r="D2227" s="91" t="str">
        <f t="shared" si="194"/>
        <v/>
      </c>
      <c r="F2227" s="91" t="str">
        <f t="shared" si="195"/>
        <v/>
      </c>
      <c r="H2227" s="91" t="str">
        <f t="shared" si="196"/>
        <v/>
      </c>
    </row>
    <row r="2228" spans="2:8">
      <c r="B2228" s="91" t="str">
        <f t="shared" si="193"/>
        <v/>
      </c>
      <c r="D2228" s="91" t="str">
        <f t="shared" si="194"/>
        <v/>
      </c>
      <c r="F2228" s="91" t="str">
        <f t="shared" si="195"/>
        <v/>
      </c>
      <c r="H2228" s="91" t="str">
        <f t="shared" si="196"/>
        <v/>
      </c>
    </row>
    <row r="2229" spans="2:8">
      <c r="B2229" s="91" t="str">
        <f t="shared" si="193"/>
        <v/>
      </c>
      <c r="D2229" s="91" t="str">
        <f t="shared" si="194"/>
        <v/>
      </c>
      <c r="F2229" s="91" t="str">
        <f t="shared" si="195"/>
        <v/>
      </c>
      <c r="H2229" s="91" t="str">
        <f t="shared" si="196"/>
        <v/>
      </c>
    </row>
    <row r="2230" spans="2:8">
      <c r="B2230" s="91" t="str">
        <f t="shared" si="193"/>
        <v/>
      </c>
      <c r="D2230" s="91" t="str">
        <f t="shared" si="194"/>
        <v/>
      </c>
      <c r="F2230" s="91" t="str">
        <f t="shared" si="195"/>
        <v/>
      </c>
      <c r="H2230" s="91" t="str">
        <f t="shared" si="196"/>
        <v/>
      </c>
    </row>
    <row r="2231" spans="2:8">
      <c r="B2231" s="91" t="str">
        <f t="shared" si="193"/>
        <v/>
      </c>
      <c r="D2231" s="91" t="str">
        <f t="shared" si="194"/>
        <v/>
      </c>
      <c r="F2231" s="91" t="str">
        <f t="shared" si="195"/>
        <v/>
      </c>
      <c r="H2231" s="91" t="str">
        <f t="shared" si="196"/>
        <v/>
      </c>
    </row>
    <row r="2232" spans="2:8">
      <c r="B2232" s="91" t="str">
        <f t="shared" si="193"/>
        <v/>
      </c>
      <c r="D2232" s="91" t="str">
        <f t="shared" si="194"/>
        <v/>
      </c>
      <c r="F2232" s="91" t="str">
        <f t="shared" si="195"/>
        <v/>
      </c>
      <c r="H2232" s="91" t="str">
        <f t="shared" si="196"/>
        <v/>
      </c>
    </row>
    <row r="2233" spans="2:8">
      <c r="B2233" s="91" t="str">
        <f t="shared" si="193"/>
        <v/>
      </c>
      <c r="D2233" s="91" t="str">
        <f t="shared" si="194"/>
        <v/>
      </c>
      <c r="F2233" s="91" t="str">
        <f t="shared" si="195"/>
        <v/>
      </c>
      <c r="H2233" s="91" t="str">
        <f t="shared" si="196"/>
        <v/>
      </c>
    </row>
    <row r="2234" spans="2:8">
      <c r="B2234" s="91" t="str">
        <f t="shared" si="193"/>
        <v/>
      </c>
      <c r="D2234" s="91" t="str">
        <f t="shared" si="194"/>
        <v/>
      </c>
      <c r="F2234" s="91" t="str">
        <f t="shared" si="195"/>
        <v/>
      </c>
      <c r="H2234" s="91" t="str">
        <f t="shared" si="196"/>
        <v/>
      </c>
    </row>
    <row r="2235" spans="2:8">
      <c r="B2235" s="91" t="str">
        <f t="shared" si="193"/>
        <v/>
      </c>
      <c r="D2235" s="91" t="str">
        <f t="shared" si="194"/>
        <v/>
      </c>
      <c r="F2235" s="91" t="str">
        <f t="shared" si="195"/>
        <v/>
      </c>
      <c r="H2235" s="91" t="str">
        <f t="shared" si="196"/>
        <v/>
      </c>
    </row>
    <row r="2236" spans="2:8">
      <c r="B2236" s="91" t="str">
        <f t="shared" si="193"/>
        <v/>
      </c>
      <c r="D2236" s="91" t="str">
        <f t="shared" si="194"/>
        <v/>
      </c>
      <c r="F2236" s="91" t="str">
        <f t="shared" si="195"/>
        <v/>
      </c>
      <c r="H2236" s="91" t="str">
        <f t="shared" si="196"/>
        <v/>
      </c>
    </row>
    <row r="2237" spans="2:8">
      <c r="B2237" s="91" t="str">
        <f t="shared" ref="B2237:B2300" si="197">IFERROR(VLOOKUP(A2237,PROF_NAMES_CODE,2,FALSE),"")</f>
        <v/>
      </c>
      <c r="D2237" s="91" t="str">
        <f t="shared" ref="D2237:D2300" si="198">IFERROR(VLOOKUP(C2237,PARAM_CLASSES,2,FALSE),"")</f>
        <v/>
      </c>
      <c r="F2237" s="91" t="str">
        <f t="shared" ref="F2237:F2300" si="199">IFERROR(VLOOKUP(E2237,PARAM_MATIERE,2,FALSE),"")</f>
        <v/>
      </c>
      <c r="H2237" s="91" t="str">
        <f t="shared" ref="H2237:H2300" si="200">IFERROR(VLOOKUP(G2237,PARAM_LANGUE,2,FALSE),"")</f>
        <v/>
      </c>
    </row>
    <row r="2238" spans="2:8">
      <c r="B2238" s="91" t="str">
        <f t="shared" si="197"/>
        <v/>
      </c>
      <c r="D2238" s="91" t="str">
        <f t="shared" si="198"/>
        <v/>
      </c>
      <c r="F2238" s="91" t="str">
        <f t="shared" si="199"/>
        <v/>
      </c>
      <c r="H2238" s="91" t="str">
        <f t="shared" si="200"/>
        <v/>
      </c>
    </row>
    <row r="2239" spans="2:8">
      <c r="B2239" s="91" t="str">
        <f t="shared" si="197"/>
        <v/>
      </c>
      <c r="D2239" s="91" t="str">
        <f t="shared" si="198"/>
        <v/>
      </c>
      <c r="F2239" s="91" t="str">
        <f t="shared" si="199"/>
        <v/>
      </c>
      <c r="H2239" s="91" t="str">
        <f t="shared" si="200"/>
        <v/>
      </c>
    </row>
    <row r="2240" spans="2:8">
      <c r="B2240" s="91" t="str">
        <f t="shared" si="197"/>
        <v/>
      </c>
      <c r="D2240" s="91" t="str">
        <f t="shared" si="198"/>
        <v/>
      </c>
      <c r="F2240" s="91" t="str">
        <f t="shared" si="199"/>
        <v/>
      </c>
      <c r="H2240" s="91" t="str">
        <f t="shared" si="200"/>
        <v/>
      </c>
    </row>
    <row r="2241" spans="2:8">
      <c r="B2241" s="91" t="str">
        <f t="shared" si="197"/>
        <v/>
      </c>
      <c r="D2241" s="91" t="str">
        <f t="shared" si="198"/>
        <v/>
      </c>
      <c r="F2241" s="91" t="str">
        <f t="shared" si="199"/>
        <v/>
      </c>
      <c r="H2241" s="91" t="str">
        <f t="shared" si="200"/>
        <v/>
      </c>
    </row>
    <row r="2242" spans="2:8">
      <c r="B2242" s="91" t="str">
        <f t="shared" si="197"/>
        <v/>
      </c>
      <c r="D2242" s="91" t="str">
        <f t="shared" si="198"/>
        <v/>
      </c>
      <c r="F2242" s="91" t="str">
        <f t="shared" si="199"/>
        <v/>
      </c>
      <c r="H2242" s="91" t="str">
        <f t="shared" si="200"/>
        <v/>
      </c>
    </row>
    <row r="2243" spans="2:8">
      <c r="B2243" s="91" t="str">
        <f t="shared" si="197"/>
        <v/>
      </c>
      <c r="D2243" s="91" t="str">
        <f t="shared" si="198"/>
        <v/>
      </c>
      <c r="F2243" s="91" t="str">
        <f t="shared" si="199"/>
        <v/>
      </c>
      <c r="H2243" s="91" t="str">
        <f t="shared" si="200"/>
        <v/>
      </c>
    </row>
    <row r="2244" spans="2:8">
      <c r="B2244" s="91" t="str">
        <f t="shared" si="197"/>
        <v/>
      </c>
      <c r="D2244" s="91" t="str">
        <f t="shared" si="198"/>
        <v/>
      </c>
      <c r="F2244" s="91" t="str">
        <f t="shared" si="199"/>
        <v/>
      </c>
      <c r="H2244" s="91" t="str">
        <f t="shared" si="200"/>
        <v/>
      </c>
    </row>
    <row r="2245" spans="2:8">
      <c r="B2245" s="91" t="str">
        <f t="shared" si="197"/>
        <v/>
      </c>
      <c r="D2245" s="91" t="str">
        <f t="shared" si="198"/>
        <v/>
      </c>
      <c r="F2245" s="91" t="str">
        <f t="shared" si="199"/>
        <v/>
      </c>
      <c r="H2245" s="91" t="str">
        <f t="shared" si="200"/>
        <v/>
      </c>
    </row>
    <row r="2246" spans="2:8">
      <c r="B2246" s="91" t="str">
        <f t="shared" si="197"/>
        <v/>
      </c>
      <c r="D2246" s="91" t="str">
        <f t="shared" si="198"/>
        <v/>
      </c>
      <c r="F2246" s="91" t="str">
        <f t="shared" si="199"/>
        <v/>
      </c>
      <c r="H2246" s="91" t="str">
        <f t="shared" si="200"/>
        <v/>
      </c>
    </row>
    <row r="2247" spans="2:8">
      <c r="B2247" s="91" t="str">
        <f t="shared" si="197"/>
        <v/>
      </c>
      <c r="D2247" s="91" t="str">
        <f t="shared" si="198"/>
        <v/>
      </c>
      <c r="F2247" s="91" t="str">
        <f t="shared" si="199"/>
        <v/>
      </c>
      <c r="H2247" s="91" t="str">
        <f t="shared" si="200"/>
        <v/>
      </c>
    </row>
    <row r="2248" spans="2:8">
      <c r="B2248" s="91" t="str">
        <f t="shared" si="197"/>
        <v/>
      </c>
      <c r="D2248" s="91" t="str">
        <f t="shared" si="198"/>
        <v/>
      </c>
      <c r="F2248" s="91" t="str">
        <f t="shared" si="199"/>
        <v/>
      </c>
      <c r="H2248" s="91" t="str">
        <f t="shared" si="200"/>
        <v/>
      </c>
    </row>
    <row r="2249" spans="2:8">
      <c r="B2249" s="91" t="str">
        <f t="shared" si="197"/>
        <v/>
      </c>
      <c r="D2249" s="91" t="str">
        <f t="shared" si="198"/>
        <v/>
      </c>
      <c r="F2249" s="91" t="str">
        <f t="shared" si="199"/>
        <v/>
      </c>
      <c r="H2249" s="91" t="str">
        <f t="shared" si="200"/>
        <v/>
      </c>
    </row>
    <row r="2250" spans="2:8">
      <c r="B2250" s="91" t="str">
        <f t="shared" si="197"/>
        <v/>
      </c>
      <c r="D2250" s="91" t="str">
        <f t="shared" si="198"/>
        <v/>
      </c>
      <c r="F2250" s="91" t="str">
        <f t="shared" si="199"/>
        <v/>
      </c>
      <c r="H2250" s="91" t="str">
        <f t="shared" si="200"/>
        <v/>
      </c>
    </row>
    <row r="2251" spans="2:8">
      <c r="B2251" s="91" t="str">
        <f t="shared" si="197"/>
        <v/>
      </c>
      <c r="D2251" s="91" t="str">
        <f t="shared" si="198"/>
        <v/>
      </c>
      <c r="F2251" s="91" t="str">
        <f t="shared" si="199"/>
        <v/>
      </c>
      <c r="H2251" s="91" t="str">
        <f t="shared" si="200"/>
        <v/>
      </c>
    </row>
    <row r="2252" spans="2:8">
      <c r="B2252" s="91" t="str">
        <f t="shared" si="197"/>
        <v/>
      </c>
      <c r="D2252" s="91" t="str">
        <f t="shared" si="198"/>
        <v/>
      </c>
      <c r="F2252" s="91" t="str">
        <f t="shared" si="199"/>
        <v/>
      </c>
      <c r="H2252" s="91" t="str">
        <f t="shared" si="200"/>
        <v/>
      </c>
    </row>
    <row r="2253" spans="2:8">
      <c r="B2253" s="91" t="str">
        <f t="shared" si="197"/>
        <v/>
      </c>
      <c r="D2253" s="91" t="str">
        <f t="shared" si="198"/>
        <v/>
      </c>
      <c r="F2253" s="91" t="str">
        <f t="shared" si="199"/>
        <v/>
      </c>
      <c r="H2253" s="91" t="str">
        <f t="shared" si="200"/>
        <v/>
      </c>
    </row>
    <row r="2254" spans="2:8">
      <c r="B2254" s="91" t="str">
        <f t="shared" si="197"/>
        <v/>
      </c>
      <c r="D2254" s="91" t="str">
        <f t="shared" si="198"/>
        <v/>
      </c>
      <c r="F2254" s="91" t="str">
        <f t="shared" si="199"/>
        <v/>
      </c>
      <c r="H2254" s="91" t="str">
        <f t="shared" si="200"/>
        <v/>
      </c>
    </row>
    <row r="2255" spans="2:8">
      <c r="B2255" s="91" t="str">
        <f t="shared" si="197"/>
        <v/>
      </c>
      <c r="D2255" s="91" t="str">
        <f t="shared" si="198"/>
        <v/>
      </c>
      <c r="F2255" s="91" t="str">
        <f t="shared" si="199"/>
        <v/>
      </c>
      <c r="H2255" s="91" t="str">
        <f t="shared" si="200"/>
        <v/>
      </c>
    </row>
    <row r="2256" spans="2:8">
      <c r="B2256" s="91" t="str">
        <f t="shared" si="197"/>
        <v/>
      </c>
      <c r="D2256" s="91" t="str">
        <f t="shared" si="198"/>
        <v/>
      </c>
      <c r="F2256" s="91" t="str">
        <f t="shared" si="199"/>
        <v/>
      </c>
      <c r="H2256" s="91" t="str">
        <f t="shared" si="200"/>
        <v/>
      </c>
    </row>
    <row r="2257" spans="2:8">
      <c r="B2257" s="91" t="str">
        <f t="shared" si="197"/>
        <v/>
      </c>
      <c r="D2257" s="91" t="str">
        <f t="shared" si="198"/>
        <v/>
      </c>
      <c r="F2257" s="91" t="str">
        <f t="shared" si="199"/>
        <v/>
      </c>
      <c r="H2257" s="91" t="str">
        <f t="shared" si="200"/>
        <v/>
      </c>
    </row>
    <row r="2258" spans="2:8">
      <c r="B2258" s="91" t="str">
        <f t="shared" si="197"/>
        <v/>
      </c>
      <c r="D2258" s="91" t="str">
        <f t="shared" si="198"/>
        <v/>
      </c>
      <c r="F2258" s="91" t="str">
        <f t="shared" si="199"/>
        <v/>
      </c>
      <c r="H2258" s="91" t="str">
        <f t="shared" si="200"/>
        <v/>
      </c>
    </row>
    <row r="2259" spans="2:8">
      <c r="B2259" s="91" t="str">
        <f t="shared" si="197"/>
        <v/>
      </c>
      <c r="D2259" s="91" t="str">
        <f t="shared" si="198"/>
        <v/>
      </c>
      <c r="F2259" s="91" t="str">
        <f t="shared" si="199"/>
        <v/>
      </c>
      <c r="H2259" s="91" t="str">
        <f t="shared" si="200"/>
        <v/>
      </c>
    </row>
    <row r="2260" spans="2:8">
      <c r="B2260" s="91" t="str">
        <f t="shared" si="197"/>
        <v/>
      </c>
      <c r="D2260" s="91" t="str">
        <f t="shared" si="198"/>
        <v/>
      </c>
      <c r="F2260" s="91" t="str">
        <f t="shared" si="199"/>
        <v/>
      </c>
      <c r="H2260" s="91" t="str">
        <f t="shared" si="200"/>
        <v/>
      </c>
    </row>
    <row r="2261" spans="2:8">
      <c r="B2261" s="91" t="str">
        <f t="shared" si="197"/>
        <v/>
      </c>
      <c r="D2261" s="91" t="str">
        <f t="shared" si="198"/>
        <v/>
      </c>
      <c r="F2261" s="91" t="str">
        <f t="shared" si="199"/>
        <v/>
      </c>
      <c r="H2261" s="91" t="str">
        <f t="shared" si="200"/>
        <v/>
      </c>
    </row>
    <row r="2262" spans="2:8">
      <c r="B2262" s="91" t="str">
        <f t="shared" si="197"/>
        <v/>
      </c>
      <c r="D2262" s="91" t="str">
        <f t="shared" si="198"/>
        <v/>
      </c>
      <c r="F2262" s="91" t="str">
        <f t="shared" si="199"/>
        <v/>
      </c>
      <c r="H2262" s="91" t="str">
        <f t="shared" si="200"/>
        <v/>
      </c>
    </row>
    <row r="2263" spans="2:8">
      <c r="B2263" s="91" t="str">
        <f t="shared" si="197"/>
        <v/>
      </c>
      <c r="D2263" s="91" t="str">
        <f t="shared" si="198"/>
        <v/>
      </c>
      <c r="F2263" s="91" t="str">
        <f t="shared" si="199"/>
        <v/>
      </c>
      <c r="H2263" s="91" t="str">
        <f t="shared" si="200"/>
        <v/>
      </c>
    </row>
    <row r="2264" spans="2:8">
      <c r="B2264" s="91" t="str">
        <f t="shared" si="197"/>
        <v/>
      </c>
      <c r="D2264" s="91" t="str">
        <f t="shared" si="198"/>
        <v/>
      </c>
      <c r="F2264" s="91" t="str">
        <f t="shared" si="199"/>
        <v/>
      </c>
      <c r="H2264" s="91" t="str">
        <f t="shared" si="200"/>
        <v/>
      </c>
    </row>
    <row r="2265" spans="2:8">
      <c r="B2265" s="91" t="str">
        <f t="shared" si="197"/>
        <v/>
      </c>
      <c r="D2265" s="91" t="str">
        <f t="shared" si="198"/>
        <v/>
      </c>
      <c r="F2265" s="91" t="str">
        <f t="shared" si="199"/>
        <v/>
      </c>
      <c r="H2265" s="91" t="str">
        <f t="shared" si="200"/>
        <v/>
      </c>
    </row>
    <row r="2266" spans="2:8">
      <c r="B2266" s="91" t="str">
        <f t="shared" si="197"/>
        <v/>
      </c>
      <c r="D2266" s="91" t="str">
        <f t="shared" si="198"/>
        <v/>
      </c>
      <c r="F2266" s="91" t="str">
        <f t="shared" si="199"/>
        <v/>
      </c>
      <c r="H2266" s="91" t="str">
        <f t="shared" si="200"/>
        <v/>
      </c>
    </row>
    <row r="2267" spans="2:8">
      <c r="B2267" s="91" t="str">
        <f t="shared" si="197"/>
        <v/>
      </c>
      <c r="D2267" s="91" t="str">
        <f t="shared" si="198"/>
        <v/>
      </c>
      <c r="F2267" s="91" t="str">
        <f t="shared" si="199"/>
        <v/>
      </c>
      <c r="H2267" s="91" t="str">
        <f t="shared" si="200"/>
        <v/>
      </c>
    </row>
    <row r="2268" spans="2:8">
      <c r="B2268" s="91" t="str">
        <f t="shared" si="197"/>
        <v/>
      </c>
      <c r="D2268" s="91" t="str">
        <f t="shared" si="198"/>
        <v/>
      </c>
      <c r="F2268" s="91" t="str">
        <f t="shared" si="199"/>
        <v/>
      </c>
      <c r="H2268" s="91" t="str">
        <f t="shared" si="200"/>
        <v/>
      </c>
    </row>
    <row r="2269" spans="2:8">
      <c r="B2269" s="91" t="str">
        <f t="shared" si="197"/>
        <v/>
      </c>
      <c r="D2269" s="91" t="str">
        <f t="shared" si="198"/>
        <v/>
      </c>
      <c r="F2269" s="91" t="str">
        <f t="shared" si="199"/>
        <v/>
      </c>
      <c r="H2269" s="91" t="str">
        <f t="shared" si="200"/>
        <v/>
      </c>
    </row>
    <row r="2270" spans="2:8">
      <c r="B2270" s="91" t="str">
        <f t="shared" si="197"/>
        <v/>
      </c>
      <c r="D2270" s="91" t="str">
        <f t="shared" si="198"/>
        <v/>
      </c>
      <c r="F2270" s="91" t="str">
        <f t="shared" si="199"/>
        <v/>
      </c>
      <c r="H2270" s="91" t="str">
        <f t="shared" si="200"/>
        <v/>
      </c>
    </row>
    <row r="2271" spans="2:8">
      <c r="B2271" s="91" t="str">
        <f t="shared" si="197"/>
        <v/>
      </c>
      <c r="D2271" s="91" t="str">
        <f t="shared" si="198"/>
        <v/>
      </c>
      <c r="F2271" s="91" t="str">
        <f t="shared" si="199"/>
        <v/>
      </c>
      <c r="H2271" s="91" t="str">
        <f t="shared" si="200"/>
        <v/>
      </c>
    </row>
    <row r="2272" spans="2:8">
      <c r="B2272" s="91" t="str">
        <f t="shared" si="197"/>
        <v/>
      </c>
      <c r="D2272" s="91" t="str">
        <f t="shared" si="198"/>
        <v/>
      </c>
      <c r="F2272" s="91" t="str">
        <f t="shared" si="199"/>
        <v/>
      </c>
      <c r="H2272" s="91" t="str">
        <f t="shared" si="200"/>
        <v/>
      </c>
    </row>
    <row r="2273" spans="2:8">
      <c r="B2273" s="91" t="str">
        <f t="shared" si="197"/>
        <v/>
      </c>
      <c r="D2273" s="91" t="str">
        <f t="shared" si="198"/>
        <v/>
      </c>
      <c r="F2273" s="91" t="str">
        <f t="shared" si="199"/>
        <v/>
      </c>
      <c r="H2273" s="91" t="str">
        <f t="shared" si="200"/>
        <v/>
      </c>
    </row>
    <row r="2274" spans="2:8">
      <c r="B2274" s="91" t="str">
        <f t="shared" si="197"/>
        <v/>
      </c>
      <c r="D2274" s="91" t="str">
        <f t="shared" si="198"/>
        <v/>
      </c>
      <c r="F2274" s="91" t="str">
        <f t="shared" si="199"/>
        <v/>
      </c>
      <c r="H2274" s="91" t="str">
        <f t="shared" si="200"/>
        <v/>
      </c>
    </row>
    <row r="2275" spans="2:8">
      <c r="B2275" s="91" t="str">
        <f t="shared" si="197"/>
        <v/>
      </c>
      <c r="D2275" s="91" t="str">
        <f t="shared" si="198"/>
        <v/>
      </c>
      <c r="F2275" s="91" t="str">
        <f t="shared" si="199"/>
        <v/>
      </c>
      <c r="H2275" s="91" t="str">
        <f t="shared" si="200"/>
        <v/>
      </c>
    </row>
    <row r="2276" spans="2:8">
      <c r="B2276" s="91" t="str">
        <f t="shared" si="197"/>
        <v/>
      </c>
      <c r="D2276" s="91" t="str">
        <f t="shared" si="198"/>
        <v/>
      </c>
      <c r="F2276" s="91" t="str">
        <f t="shared" si="199"/>
        <v/>
      </c>
      <c r="H2276" s="91" t="str">
        <f t="shared" si="200"/>
        <v/>
      </c>
    </row>
    <row r="2277" spans="2:8">
      <c r="B2277" s="91" t="str">
        <f t="shared" si="197"/>
        <v/>
      </c>
      <c r="D2277" s="91" t="str">
        <f t="shared" si="198"/>
        <v/>
      </c>
      <c r="F2277" s="91" t="str">
        <f t="shared" si="199"/>
        <v/>
      </c>
      <c r="H2277" s="91" t="str">
        <f t="shared" si="200"/>
        <v/>
      </c>
    </row>
    <row r="2278" spans="2:8">
      <c r="B2278" s="91" t="str">
        <f t="shared" si="197"/>
        <v/>
      </c>
      <c r="D2278" s="91" t="str">
        <f t="shared" si="198"/>
        <v/>
      </c>
      <c r="F2278" s="91" t="str">
        <f t="shared" si="199"/>
        <v/>
      </c>
      <c r="H2278" s="91" t="str">
        <f t="shared" si="200"/>
        <v/>
      </c>
    </row>
    <row r="2279" spans="2:8">
      <c r="B2279" s="91" t="str">
        <f t="shared" si="197"/>
        <v/>
      </c>
      <c r="D2279" s="91" t="str">
        <f t="shared" si="198"/>
        <v/>
      </c>
      <c r="F2279" s="91" t="str">
        <f t="shared" si="199"/>
        <v/>
      </c>
      <c r="H2279" s="91" t="str">
        <f t="shared" si="200"/>
        <v/>
      </c>
    </row>
    <row r="2280" spans="2:8">
      <c r="B2280" s="91" t="str">
        <f t="shared" si="197"/>
        <v/>
      </c>
      <c r="D2280" s="91" t="str">
        <f t="shared" si="198"/>
        <v/>
      </c>
      <c r="F2280" s="91" t="str">
        <f t="shared" si="199"/>
        <v/>
      </c>
      <c r="H2280" s="91" t="str">
        <f t="shared" si="200"/>
        <v/>
      </c>
    </row>
    <row r="2281" spans="2:8">
      <c r="B2281" s="91" t="str">
        <f t="shared" si="197"/>
        <v/>
      </c>
      <c r="D2281" s="91" t="str">
        <f t="shared" si="198"/>
        <v/>
      </c>
      <c r="F2281" s="91" t="str">
        <f t="shared" si="199"/>
        <v/>
      </c>
      <c r="H2281" s="91" t="str">
        <f t="shared" si="200"/>
        <v/>
      </c>
    </row>
    <row r="2282" spans="2:8">
      <c r="B2282" s="91" t="str">
        <f t="shared" si="197"/>
        <v/>
      </c>
      <c r="D2282" s="91" t="str">
        <f t="shared" si="198"/>
        <v/>
      </c>
      <c r="F2282" s="91" t="str">
        <f t="shared" si="199"/>
        <v/>
      </c>
      <c r="H2282" s="91" t="str">
        <f t="shared" si="200"/>
        <v/>
      </c>
    </row>
    <row r="2283" spans="2:8">
      <c r="B2283" s="91" t="str">
        <f t="shared" si="197"/>
        <v/>
      </c>
      <c r="D2283" s="91" t="str">
        <f t="shared" si="198"/>
        <v/>
      </c>
      <c r="F2283" s="91" t="str">
        <f t="shared" si="199"/>
        <v/>
      </c>
      <c r="H2283" s="91" t="str">
        <f t="shared" si="200"/>
        <v/>
      </c>
    </row>
    <row r="2284" spans="2:8">
      <c r="B2284" s="91" t="str">
        <f t="shared" si="197"/>
        <v/>
      </c>
      <c r="D2284" s="91" t="str">
        <f t="shared" si="198"/>
        <v/>
      </c>
      <c r="F2284" s="91" t="str">
        <f t="shared" si="199"/>
        <v/>
      </c>
      <c r="H2284" s="91" t="str">
        <f t="shared" si="200"/>
        <v/>
      </c>
    </row>
    <row r="2285" spans="2:8">
      <c r="B2285" s="91" t="str">
        <f t="shared" si="197"/>
        <v/>
      </c>
      <c r="D2285" s="91" t="str">
        <f t="shared" si="198"/>
        <v/>
      </c>
      <c r="F2285" s="91" t="str">
        <f t="shared" si="199"/>
        <v/>
      </c>
      <c r="H2285" s="91" t="str">
        <f t="shared" si="200"/>
        <v/>
      </c>
    </row>
    <row r="2286" spans="2:8">
      <c r="B2286" s="91" t="str">
        <f t="shared" si="197"/>
        <v/>
      </c>
      <c r="D2286" s="91" t="str">
        <f t="shared" si="198"/>
        <v/>
      </c>
      <c r="F2286" s="91" t="str">
        <f t="shared" si="199"/>
        <v/>
      </c>
      <c r="H2286" s="91" t="str">
        <f t="shared" si="200"/>
        <v/>
      </c>
    </row>
    <row r="2287" spans="2:8">
      <c r="B2287" s="91" t="str">
        <f t="shared" si="197"/>
        <v/>
      </c>
      <c r="D2287" s="91" t="str">
        <f t="shared" si="198"/>
        <v/>
      </c>
      <c r="F2287" s="91" t="str">
        <f t="shared" si="199"/>
        <v/>
      </c>
      <c r="H2287" s="91" t="str">
        <f t="shared" si="200"/>
        <v/>
      </c>
    </row>
    <row r="2288" spans="2:8">
      <c r="B2288" s="91" t="str">
        <f t="shared" si="197"/>
        <v/>
      </c>
      <c r="D2288" s="91" t="str">
        <f t="shared" si="198"/>
        <v/>
      </c>
      <c r="F2288" s="91" t="str">
        <f t="shared" si="199"/>
        <v/>
      </c>
      <c r="H2288" s="91" t="str">
        <f t="shared" si="200"/>
        <v/>
      </c>
    </row>
    <row r="2289" spans="2:8">
      <c r="B2289" s="91" t="str">
        <f t="shared" si="197"/>
        <v/>
      </c>
      <c r="D2289" s="91" t="str">
        <f t="shared" si="198"/>
        <v/>
      </c>
      <c r="F2289" s="91" t="str">
        <f t="shared" si="199"/>
        <v/>
      </c>
      <c r="H2289" s="91" t="str">
        <f t="shared" si="200"/>
        <v/>
      </c>
    </row>
    <row r="2290" spans="2:8">
      <c r="B2290" s="91" t="str">
        <f t="shared" si="197"/>
        <v/>
      </c>
      <c r="D2290" s="91" t="str">
        <f t="shared" si="198"/>
        <v/>
      </c>
      <c r="F2290" s="91" t="str">
        <f t="shared" si="199"/>
        <v/>
      </c>
      <c r="H2290" s="91" t="str">
        <f t="shared" si="200"/>
        <v/>
      </c>
    </row>
    <row r="2291" spans="2:8">
      <c r="B2291" s="91" t="str">
        <f t="shared" si="197"/>
        <v/>
      </c>
      <c r="D2291" s="91" t="str">
        <f t="shared" si="198"/>
        <v/>
      </c>
      <c r="F2291" s="91" t="str">
        <f t="shared" si="199"/>
        <v/>
      </c>
      <c r="H2291" s="91" t="str">
        <f t="shared" si="200"/>
        <v/>
      </c>
    </row>
    <row r="2292" spans="2:8">
      <c r="B2292" s="91" t="str">
        <f t="shared" si="197"/>
        <v/>
      </c>
      <c r="D2292" s="91" t="str">
        <f t="shared" si="198"/>
        <v/>
      </c>
      <c r="F2292" s="91" t="str">
        <f t="shared" si="199"/>
        <v/>
      </c>
      <c r="H2292" s="91" t="str">
        <f t="shared" si="200"/>
        <v/>
      </c>
    </row>
    <row r="2293" spans="2:8">
      <c r="B2293" s="91" t="str">
        <f t="shared" si="197"/>
        <v/>
      </c>
      <c r="D2293" s="91" t="str">
        <f t="shared" si="198"/>
        <v/>
      </c>
      <c r="F2293" s="91" t="str">
        <f t="shared" si="199"/>
        <v/>
      </c>
      <c r="H2293" s="91" t="str">
        <f t="shared" si="200"/>
        <v/>
      </c>
    </row>
    <row r="2294" spans="2:8">
      <c r="B2294" s="91" t="str">
        <f t="shared" si="197"/>
        <v/>
      </c>
      <c r="D2294" s="91" t="str">
        <f t="shared" si="198"/>
        <v/>
      </c>
      <c r="F2294" s="91" t="str">
        <f t="shared" si="199"/>
        <v/>
      </c>
      <c r="H2294" s="91" t="str">
        <f t="shared" si="200"/>
        <v/>
      </c>
    </row>
    <row r="2295" spans="2:8">
      <c r="B2295" s="91" t="str">
        <f t="shared" si="197"/>
        <v/>
      </c>
      <c r="D2295" s="91" t="str">
        <f t="shared" si="198"/>
        <v/>
      </c>
      <c r="F2295" s="91" t="str">
        <f t="shared" si="199"/>
        <v/>
      </c>
      <c r="H2295" s="91" t="str">
        <f t="shared" si="200"/>
        <v/>
      </c>
    </row>
    <row r="2296" spans="2:8">
      <c r="B2296" s="91" t="str">
        <f t="shared" si="197"/>
        <v/>
      </c>
      <c r="D2296" s="91" t="str">
        <f t="shared" si="198"/>
        <v/>
      </c>
      <c r="F2296" s="91" t="str">
        <f t="shared" si="199"/>
        <v/>
      </c>
      <c r="H2296" s="91" t="str">
        <f t="shared" si="200"/>
        <v/>
      </c>
    </row>
    <row r="2297" spans="2:8">
      <c r="B2297" s="91" t="str">
        <f t="shared" si="197"/>
        <v/>
      </c>
      <c r="D2297" s="91" t="str">
        <f t="shared" si="198"/>
        <v/>
      </c>
      <c r="F2297" s="91" t="str">
        <f t="shared" si="199"/>
        <v/>
      </c>
      <c r="H2297" s="91" t="str">
        <f t="shared" si="200"/>
        <v/>
      </c>
    </row>
    <row r="2298" spans="2:8">
      <c r="B2298" s="91" t="str">
        <f t="shared" si="197"/>
        <v/>
      </c>
      <c r="D2298" s="91" t="str">
        <f t="shared" si="198"/>
        <v/>
      </c>
      <c r="F2298" s="91" t="str">
        <f t="shared" si="199"/>
        <v/>
      </c>
      <c r="H2298" s="91" t="str">
        <f t="shared" si="200"/>
        <v/>
      </c>
    </row>
    <row r="2299" spans="2:8">
      <c r="B2299" s="91" t="str">
        <f t="shared" si="197"/>
        <v/>
      </c>
      <c r="D2299" s="91" t="str">
        <f t="shared" si="198"/>
        <v/>
      </c>
      <c r="F2299" s="91" t="str">
        <f t="shared" si="199"/>
        <v/>
      </c>
      <c r="H2299" s="91" t="str">
        <f t="shared" si="200"/>
        <v/>
      </c>
    </row>
    <row r="2300" spans="2:8">
      <c r="B2300" s="91" t="str">
        <f t="shared" si="197"/>
        <v/>
      </c>
      <c r="D2300" s="91" t="str">
        <f t="shared" si="198"/>
        <v/>
      </c>
      <c r="F2300" s="91" t="str">
        <f t="shared" si="199"/>
        <v/>
      </c>
      <c r="H2300" s="91" t="str">
        <f t="shared" si="200"/>
        <v/>
      </c>
    </row>
    <row r="2301" spans="2:8">
      <c r="B2301" s="91" t="str">
        <f t="shared" ref="B2301:B2364" si="201">IFERROR(VLOOKUP(A2301,PROF_NAMES_CODE,2,FALSE),"")</f>
        <v/>
      </c>
      <c r="D2301" s="91" t="str">
        <f t="shared" ref="D2301:D2364" si="202">IFERROR(VLOOKUP(C2301,PARAM_CLASSES,2,FALSE),"")</f>
        <v/>
      </c>
      <c r="F2301" s="91" t="str">
        <f t="shared" ref="F2301:F2364" si="203">IFERROR(VLOOKUP(E2301,PARAM_MATIERE,2,FALSE),"")</f>
        <v/>
      </c>
      <c r="H2301" s="91" t="str">
        <f t="shared" ref="H2301:H2364" si="204">IFERROR(VLOOKUP(G2301,PARAM_LANGUE,2,FALSE),"")</f>
        <v/>
      </c>
    </row>
    <row r="2302" spans="2:8">
      <c r="B2302" s="91" t="str">
        <f t="shared" si="201"/>
        <v/>
      </c>
      <c r="D2302" s="91" t="str">
        <f t="shared" si="202"/>
        <v/>
      </c>
      <c r="F2302" s="91" t="str">
        <f t="shared" si="203"/>
        <v/>
      </c>
      <c r="H2302" s="91" t="str">
        <f t="shared" si="204"/>
        <v/>
      </c>
    </row>
    <row r="2303" spans="2:8">
      <c r="B2303" s="91" t="str">
        <f t="shared" si="201"/>
        <v/>
      </c>
      <c r="D2303" s="91" t="str">
        <f t="shared" si="202"/>
        <v/>
      </c>
      <c r="F2303" s="91" t="str">
        <f t="shared" si="203"/>
        <v/>
      </c>
      <c r="H2303" s="91" t="str">
        <f t="shared" si="204"/>
        <v/>
      </c>
    </row>
    <row r="2304" spans="2:8">
      <c r="B2304" s="91" t="str">
        <f t="shared" si="201"/>
        <v/>
      </c>
      <c r="D2304" s="91" t="str">
        <f t="shared" si="202"/>
        <v/>
      </c>
      <c r="F2304" s="91" t="str">
        <f t="shared" si="203"/>
        <v/>
      </c>
      <c r="H2304" s="91" t="str">
        <f t="shared" si="204"/>
        <v/>
      </c>
    </row>
    <row r="2305" spans="2:8">
      <c r="B2305" s="91" t="str">
        <f t="shared" si="201"/>
        <v/>
      </c>
      <c r="D2305" s="91" t="str">
        <f t="shared" si="202"/>
        <v/>
      </c>
      <c r="F2305" s="91" t="str">
        <f t="shared" si="203"/>
        <v/>
      </c>
      <c r="H2305" s="91" t="str">
        <f t="shared" si="204"/>
        <v/>
      </c>
    </row>
    <row r="2306" spans="2:8">
      <c r="B2306" s="91" t="str">
        <f t="shared" si="201"/>
        <v/>
      </c>
      <c r="D2306" s="91" t="str">
        <f t="shared" si="202"/>
        <v/>
      </c>
      <c r="F2306" s="91" t="str">
        <f t="shared" si="203"/>
        <v/>
      </c>
      <c r="H2306" s="91" t="str">
        <f t="shared" si="204"/>
        <v/>
      </c>
    </row>
    <row r="2307" spans="2:8">
      <c r="B2307" s="91" t="str">
        <f t="shared" si="201"/>
        <v/>
      </c>
      <c r="D2307" s="91" t="str">
        <f t="shared" si="202"/>
        <v/>
      </c>
      <c r="F2307" s="91" t="str">
        <f t="shared" si="203"/>
        <v/>
      </c>
      <c r="H2307" s="91" t="str">
        <f t="shared" si="204"/>
        <v/>
      </c>
    </row>
    <row r="2308" spans="2:8">
      <c r="B2308" s="91" t="str">
        <f t="shared" si="201"/>
        <v/>
      </c>
      <c r="D2308" s="91" t="str">
        <f t="shared" si="202"/>
        <v/>
      </c>
      <c r="F2308" s="91" t="str">
        <f t="shared" si="203"/>
        <v/>
      </c>
      <c r="H2308" s="91" t="str">
        <f t="shared" si="204"/>
        <v/>
      </c>
    </row>
    <row r="2309" spans="2:8">
      <c r="B2309" s="91" t="str">
        <f t="shared" si="201"/>
        <v/>
      </c>
      <c r="D2309" s="91" t="str">
        <f t="shared" si="202"/>
        <v/>
      </c>
      <c r="F2309" s="91" t="str">
        <f t="shared" si="203"/>
        <v/>
      </c>
      <c r="H2309" s="91" t="str">
        <f t="shared" si="204"/>
        <v/>
      </c>
    </row>
    <row r="2310" spans="2:8">
      <c r="B2310" s="91" t="str">
        <f t="shared" si="201"/>
        <v/>
      </c>
      <c r="D2310" s="91" t="str">
        <f t="shared" si="202"/>
        <v/>
      </c>
      <c r="F2310" s="91" t="str">
        <f t="shared" si="203"/>
        <v/>
      </c>
      <c r="H2310" s="91" t="str">
        <f t="shared" si="204"/>
        <v/>
      </c>
    </row>
    <row r="2311" spans="2:8">
      <c r="B2311" s="91" t="str">
        <f t="shared" si="201"/>
        <v/>
      </c>
      <c r="D2311" s="91" t="str">
        <f t="shared" si="202"/>
        <v/>
      </c>
      <c r="F2311" s="91" t="str">
        <f t="shared" si="203"/>
        <v/>
      </c>
      <c r="H2311" s="91" t="str">
        <f t="shared" si="204"/>
        <v/>
      </c>
    </row>
    <row r="2312" spans="2:8">
      <c r="B2312" s="91" t="str">
        <f t="shared" si="201"/>
        <v/>
      </c>
      <c r="D2312" s="91" t="str">
        <f t="shared" si="202"/>
        <v/>
      </c>
      <c r="F2312" s="91" t="str">
        <f t="shared" si="203"/>
        <v/>
      </c>
      <c r="H2312" s="91" t="str">
        <f t="shared" si="204"/>
        <v/>
      </c>
    </row>
    <row r="2313" spans="2:8">
      <c r="B2313" s="91" t="str">
        <f t="shared" si="201"/>
        <v/>
      </c>
      <c r="D2313" s="91" t="str">
        <f t="shared" si="202"/>
        <v/>
      </c>
      <c r="F2313" s="91" t="str">
        <f t="shared" si="203"/>
        <v/>
      </c>
      <c r="H2313" s="91" t="str">
        <f t="shared" si="204"/>
        <v/>
      </c>
    </row>
    <row r="2314" spans="2:8">
      <c r="B2314" s="91" t="str">
        <f t="shared" si="201"/>
        <v/>
      </c>
      <c r="D2314" s="91" t="str">
        <f t="shared" si="202"/>
        <v/>
      </c>
      <c r="F2314" s="91" t="str">
        <f t="shared" si="203"/>
        <v/>
      </c>
      <c r="H2314" s="91" t="str">
        <f t="shared" si="204"/>
        <v/>
      </c>
    </row>
    <row r="2315" spans="2:8">
      <c r="B2315" s="91" t="str">
        <f t="shared" si="201"/>
        <v/>
      </c>
      <c r="D2315" s="91" t="str">
        <f t="shared" si="202"/>
        <v/>
      </c>
      <c r="F2315" s="91" t="str">
        <f t="shared" si="203"/>
        <v/>
      </c>
      <c r="H2315" s="91" t="str">
        <f t="shared" si="204"/>
        <v/>
      </c>
    </row>
    <row r="2316" spans="2:8">
      <c r="B2316" s="91" t="str">
        <f t="shared" si="201"/>
        <v/>
      </c>
      <c r="D2316" s="91" t="str">
        <f t="shared" si="202"/>
        <v/>
      </c>
      <c r="F2316" s="91" t="str">
        <f t="shared" si="203"/>
        <v/>
      </c>
      <c r="H2316" s="91" t="str">
        <f t="shared" si="204"/>
        <v/>
      </c>
    </row>
    <row r="2317" spans="2:8">
      <c r="B2317" s="91" t="str">
        <f t="shared" si="201"/>
        <v/>
      </c>
      <c r="D2317" s="91" t="str">
        <f t="shared" si="202"/>
        <v/>
      </c>
      <c r="F2317" s="91" t="str">
        <f t="shared" si="203"/>
        <v/>
      </c>
      <c r="H2317" s="91" t="str">
        <f t="shared" si="204"/>
        <v/>
      </c>
    </row>
    <row r="2318" spans="2:8">
      <c r="B2318" s="91" t="str">
        <f t="shared" si="201"/>
        <v/>
      </c>
      <c r="D2318" s="91" t="str">
        <f t="shared" si="202"/>
        <v/>
      </c>
      <c r="F2318" s="91" t="str">
        <f t="shared" si="203"/>
        <v/>
      </c>
      <c r="H2318" s="91" t="str">
        <f t="shared" si="204"/>
        <v/>
      </c>
    </row>
    <row r="2319" spans="2:8">
      <c r="B2319" s="91" t="str">
        <f t="shared" si="201"/>
        <v/>
      </c>
      <c r="D2319" s="91" t="str">
        <f t="shared" si="202"/>
        <v/>
      </c>
      <c r="F2319" s="91" t="str">
        <f t="shared" si="203"/>
        <v/>
      </c>
      <c r="H2319" s="91" t="str">
        <f t="shared" si="204"/>
        <v/>
      </c>
    </row>
    <row r="2320" spans="2:8">
      <c r="B2320" s="91" t="str">
        <f t="shared" si="201"/>
        <v/>
      </c>
      <c r="D2320" s="91" t="str">
        <f t="shared" si="202"/>
        <v/>
      </c>
      <c r="F2320" s="91" t="str">
        <f t="shared" si="203"/>
        <v/>
      </c>
      <c r="H2320" s="91" t="str">
        <f t="shared" si="204"/>
        <v/>
      </c>
    </row>
    <row r="2321" spans="2:8">
      <c r="B2321" s="91" t="str">
        <f t="shared" si="201"/>
        <v/>
      </c>
      <c r="D2321" s="91" t="str">
        <f t="shared" si="202"/>
        <v/>
      </c>
      <c r="F2321" s="91" t="str">
        <f t="shared" si="203"/>
        <v/>
      </c>
      <c r="H2321" s="91" t="str">
        <f t="shared" si="204"/>
        <v/>
      </c>
    </row>
    <row r="2322" spans="2:8">
      <c r="B2322" s="91" t="str">
        <f t="shared" si="201"/>
        <v/>
      </c>
      <c r="D2322" s="91" t="str">
        <f t="shared" si="202"/>
        <v/>
      </c>
      <c r="F2322" s="91" t="str">
        <f t="shared" si="203"/>
        <v/>
      </c>
      <c r="H2322" s="91" t="str">
        <f t="shared" si="204"/>
        <v/>
      </c>
    </row>
    <row r="2323" spans="2:8">
      <c r="B2323" s="91" t="str">
        <f t="shared" si="201"/>
        <v/>
      </c>
      <c r="D2323" s="91" t="str">
        <f t="shared" si="202"/>
        <v/>
      </c>
      <c r="F2323" s="91" t="str">
        <f t="shared" si="203"/>
        <v/>
      </c>
      <c r="H2323" s="91" t="str">
        <f t="shared" si="204"/>
        <v/>
      </c>
    </row>
    <row r="2324" spans="2:8">
      <c r="B2324" s="91" t="str">
        <f t="shared" si="201"/>
        <v/>
      </c>
      <c r="D2324" s="91" t="str">
        <f t="shared" si="202"/>
        <v/>
      </c>
      <c r="F2324" s="91" t="str">
        <f t="shared" si="203"/>
        <v/>
      </c>
      <c r="H2324" s="91" t="str">
        <f t="shared" si="204"/>
        <v/>
      </c>
    </row>
    <row r="2325" spans="2:8">
      <c r="B2325" s="91" t="str">
        <f t="shared" si="201"/>
        <v/>
      </c>
      <c r="D2325" s="91" t="str">
        <f t="shared" si="202"/>
        <v/>
      </c>
      <c r="F2325" s="91" t="str">
        <f t="shared" si="203"/>
        <v/>
      </c>
      <c r="H2325" s="91" t="str">
        <f t="shared" si="204"/>
        <v/>
      </c>
    </row>
    <row r="2326" spans="2:8">
      <c r="B2326" s="91" t="str">
        <f t="shared" si="201"/>
        <v/>
      </c>
      <c r="D2326" s="91" t="str">
        <f t="shared" si="202"/>
        <v/>
      </c>
      <c r="F2326" s="91" t="str">
        <f t="shared" si="203"/>
        <v/>
      </c>
      <c r="H2326" s="91" t="str">
        <f t="shared" si="204"/>
        <v/>
      </c>
    </row>
    <row r="2327" spans="2:8">
      <c r="B2327" s="91" t="str">
        <f t="shared" si="201"/>
        <v/>
      </c>
      <c r="D2327" s="91" t="str">
        <f t="shared" si="202"/>
        <v/>
      </c>
      <c r="F2327" s="91" t="str">
        <f t="shared" si="203"/>
        <v/>
      </c>
      <c r="H2327" s="91" t="str">
        <f t="shared" si="204"/>
        <v/>
      </c>
    </row>
    <row r="2328" spans="2:8">
      <c r="B2328" s="91" t="str">
        <f t="shared" si="201"/>
        <v/>
      </c>
      <c r="D2328" s="91" t="str">
        <f t="shared" si="202"/>
        <v/>
      </c>
      <c r="F2328" s="91" t="str">
        <f t="shared" si="203"/>
        <v/>
      </c>
      <c r="H2328" s="91" t="str">
        <f t="shared" si="204"/>
        <v/>
      </c>
    </row>
    <row r="2329" spans="2:8">
      <c r="B2329" s="91" t="str">
        <f t="shared" si="201"/>
        <v/>
      </c>
      <c r="D2329" s="91" t="str">
        <f t="shared" si="202"/>
        <v/>
      </c>
      <c r="F2329" s="91" t="str">
        <f t="shared" si="203"/>
        <v/>
      </c>
      <c r="H2329" s="91" t="str">
        <f t="shared" si="204"/>
        <v/>
      </c>
    </row>
    <row r="2330" spans="2:8">
      <c r="B2330" s="91" t="str">
        <f t="shared" si="201"/>
        <v/>
      </c>
      <c r="D2330" s="91" t="str">
        <f t="shared" si="202"/>
        <v/>
      </c>
      <c r="F2330" s="91" t="str">
        <f t="shared" si="203"/>
        <v/>
      </c>
      <c r="H2330" s="91" t="str">
        <f t="shared" si="204"/>
        <v/>
      </c>
    </row>
    <row r="2331" spans="2:8">
      <c r="B2331" s="91" t="str">
        <f t="shared" si="201"/>
        <v/>
      </c>
      <c r="D2331" s="91" t="str">
        <f t="shared" si="202"/>
        <v/>
      </c>
      <c r="F2331" s="91" t="str">
        <f t="shared" si="203"/>
        <v/>
      </c>
      <c r="H2331" s="91" t="str">
        <f t="shared" si="204"/>
        <v/>
      </c>
    </row>
    <row r="2332" spans="2:8">
      <c r="B2332" s="91" t="str">
        <f t="shared" si="201"/>
        <v/>
      </c>
      <c r="D2332" s="91" t="str">
        <f t="shared" si="202"/>
        <v/>
      </c>
      <c r="F2332" s="91" t="str">
        <f t="shared" si="203"/>
        <v/>
      </c>
      <c r="H2332" s="91" t="str">
        <f t="shared" si="204"/>
        <v/>
      </c>
    </row>
    <row r="2333" spans="2:8">
      <c r="B2333" s="91" t="str">
        <f t="shared" si="201"/>
        <v/>
      </c>
      <c r="D2333" s="91" t="str">
        <f t="shared" si="202"/>
        <v/>
      </c>
      <c r="F2333" s="91" t="str">
        <f t="shared" si="203"/>
        <v/>
      </c>
      <c r="H2333" s="91" t="str">
        <f t="shared" si="204"/>
        <v/>
      </c>
    </row>
    <row r="2334" spans="2:8">
      <c r="B2334" s="91" t="str">
        <f t="shared" si="201"/>
        <v/>
      </c>
      <c r="D2334" s="91" t="str">
        <f t="shared" si="202"/>
        <v/>
      </c>
      <c r="F2334" s="91" t="str">
        <f t="shared" si="203"/>
        <v/>
      </c>
      <c r="H2334" s="91" t="str">
        <f t="shared" si="204"/>
        <v/>
      </c>
    </row>
    <row r="2335" spans="2:8">
      <c r="B2335" s="91" t="str">
        <f t="shared" si="201"/>
        <v/>
      </c>
      <c r="D2335" s="91" t="str">
        <f t="shared" si="202"/>
        <v/>
      </c>
      <c r="F2335" s="91" t="str">
        <f t="shared" si="203"/>
        <v/>
      </c>
      <c r="H2335" s="91" t="str">
        <f t="shared" si="204"/>
        <v/>
      </c>
    </row>
    <row r="2336" spans="2:8">
      <c r="B2336" s="91" t="str">
        <f t="shared" si="201"/>
        <v/>
      </c>
      <c r="D2336" s="91" t="str">
        <f t="shared" si="202"/>
        <v/>
      </c>
      <c r="F2336" s="91" t="str">
        <f t="shared" si="203"/>
        <v/>
      </c>
      <c r="H2336" s="91" t="str">
        <f t="shared" si="204"/>
        <v/>
      </c>
    </row>
    <row r="2337" spans="2:8">
      <c r="B2337" s="91" t="str">
        <f t="shared" si="201"/>
        <v/>
      </c>
      <c r="D2337" s="91" t="str">
        <f t="shared" si="202"/>
        <v/>
      </c>
      <c r="F2337" s="91" t="str">
        <f t="shared" si="203"/>
        <v/>
      </c>
      <c r="H2337" s="91" t="str">
        <f t="shared" si="204"/>
        <v/>
      </c>
    </row>
    <row r="2338" spans="2:8">
      <c r="B2338" s="91" t="str">
        <f t="shared" si="201"/>
        <v/>
      </c>
      <c r="D2338" s="91" t="str">
        <f t="shared" si="202"/>
        <v/>
      </c>
      <c r="F2338" s="91" t="str">
        <f t="shared" si="203"/>
        <v/>
      </c>
      <c r="H2338" s="91" t="str">
        <f t="shared" si="204"/>
        <v/>
      </c>
    </row>
    <row r="2339" spans="2:8">
      <c r="B2339" s="91" t="str">
        <f t="shared" si="201"/>
        <v/>
      </c>
      <c r="D2339" s="91" t="str">
        <f t="shared" si="202"/>
        <v/>
      </c>
      <c r="F2339" s="91" t="str">
        <f t="shared" si="203"/>
        <v/>
      </c>
      <c r="H2339" s="91" t="str">
        <f t="shared" si="204"/>
        <v/>
      </c>
    </row>
    <row r="2340" spans="2:8">
      <c r="B2340" s="91" t="str">
        <f t="shared" si="201"/>
        <v/>
      </c>
      <c r="D2340" s="91" t="str">
        <f t="shared" si="202"/>
        <v/>
      </c>
      <c r="F2340" s="91" t="str">
        <f t="shared" si="203"/>
        <v/>
      </c>
      <c r="H2340" s="91" t="str">
        <f t="shared" si="204"/>
        <v/>
      </c>
    </row>
    <row r="2341" spans="2:8">
      <c r="B2341" s="91" t="str">
        <f t="shared" si="201"/>
        <v/>
      </c>
      <c r="D2341" s="91" t="str">
        <f t="shared" si="202"/>
        <v/>
      </c>
      <c r="F2341" s="91" t="str">
        <f t="shared" si="203"/>
        <v/>
      </c>
      <c r="H2341" s="91" t="str">
        <f t="shared" si="204"/>
        <v/>
      </c>
    </row>
    <row r="2342" spans="2:8">
      <c r="B2342" s="91" t="str">
        <f t="shared" si="201"/>
        <v/>
      </c>
      <c r="D2342" s="91" t="str">
        <f t="shared" si="202"/>
        <v/>
      </c>
      <c r="F2342" s="91" t="str">
        <f t="shared" si="203"/>
        <v/>
      </c>
      <c r="H2342" s="91" t="str">
        <f t="shared" si="204"/>
        <v/>
      </c>
    </row>
    <row r="2343" spans="2:8">
      <c r="B2343" s="91" t="str">
        <f t="shared" si="201"/>
        <v/>
      </c>
      <c r="D2343" s="91" t="str">
        <f t="shared" si="202"/>
        <v/>
      </c>
      <c r="F2343" s="91" t="str">
        <f t="shared" si="203"/>
        <v/>
      </c>
      <c r="H2343" s="91" t="str">
        <f t="shared" si="204"/>
        <v/>
      </c>
    </row>
    <row r="2344" spans="2:8">
      <c r="B2344" s="91" t="str">
        <f t="shared" si="201"/>
        <v/>
      </c>
      <c r="D2344" s="91" t="str">
        <f t="shared" si="202"/>
        <v/>
      </c>
      <c r="F2344" s="91" t="str">
        <f t="shared" si="203"/>
        <v/>
      </c>
      <c r="H2344" s="91" t="str">
        <f t="shared" si="204"/>
        <v/>
      </c>
    </row>
    <row r="2345" spans="2:8">
      <c r="B2345" s="91" t="str">
        <f t="shared" si="201"/>
        <v/>
      </c>
      <c r="D2345" s="91" t="str">
        <f t="shared" si="202"/>
        <v/>
      </c>
      <c r="F2345" s="91" t="str">
        <f t="shared" si="203"/>
        <v/>
      </c>
      <c r="H2345" s="91" t="str">
        <f t="shared" si="204"/>
        <v/>
      </c>
    </row>
    <row r="2346" spans="2:8">
      <c r="B2346" s="91" t="str">
        <f t="shared" si="201"/>
        <v/>
      </c>
      <c r="D2346" s="91" t="str">
        <f t="shared" si="202"/>
        <v/>
      </c>
      <c r="F2346" s="91" t="str">
        <f t="shared" si="203"/>
        <v/>
      </c>
      <c r="H2346" s="91" t="str">
        <f t="shared" si="204"/>
        <v/>
      </c>
    </row>
    <row r="2347" spans="2:8">
      <c r="B2347" s="91" t="str">
        <f t="shared" si="201"/>
        <v/>
      </c>
      <c r="D2347" s="91" t="str">
        <f t="shared" si="202"/>
        <v/>
      </c>
      <c r="F2347" s="91" t="str">
        <f t="shared" si="203"/>
        <v/>
      </c>
      <c r="H2347" s="91" t="str">
        <f t="shared" si="204"/>
        <v/>
      </c>
    </row>
    <row r="2348" spans="2:8">
      <c r="B2348" s="91" t="str">
        <f t="shared" si="201"/>
        <v/>
      </c>
      <c r="D2348" s="91" t="str">
        <f t="shared" si="202"/>
        <v/>
      </c>
      <c r="F2348" s="91" t="str">
        <f t="shared" si="203"/>
        <v/>
      </c>
      <c r="H2348" s="91" t="str">
        <f t="shared" si="204"/>
        <v/>
      </c>
    </row>
    <row r="2349" spans="2:8">
      <c r="B2349" s="91" t="str">
        <f t="shared" si="201"/>
        <v/>
      </c>
      <c r="D2349" s="91" t="str">
        <f t="shared" si="202"/>
        <v/>
      </c>
      <c r="F2349" s="91" t="str">
        <f t="shared" si="203"/>
        <v/>
      </c>
      <c r="H2349" s="91" t="str">
        <f t="shared" si="204"/>
        <v/>
      </c>
    </row>
    <row r="2350" spans="2:8">
      <c r="B2350" s="91" t="str">
        <f t="shared" si="201"/>
        <v/>
      </c>
      <c r="D2350" s="91" t="str">
        <f t="shared" si="202"/>
        <v/>
      </c>
      <c r="F2350" s="91" t="str">
        <f t="shared" si="203"/>
        <v/>
      </c>
      <c r="H2350" s="91" t="str">
        <f t="shared" si="204"/>
        <v/>
      </c>
    </row>
    <row r="2351" spans="2:8">
      <c r="B2351" s="91" t="str">
        <f t="shared" si="201"/>
        <v/>
      </c>
      <c r="D2351" s="91" t="str">
        <f t="shared" si="202"/>
        <v/>
      </c>
      <c r="F2351" s="91" t="str">
        <f t="shared" si="203"/>
        <v/>
      </c>
      <c r="H2351" s="91" t="str">
        <f t="shared" si="204"/>
        <v/>
      </c>
    </row>
    <row r="2352" spans="2:8">
      <c r="B2352" s="91" t="str">
        <f t="shared" si="201"/>
        <v/>
      </c>
      <c r="D2352" s="91" t="str">
        <f t="shared" si="202"/>
        <v/>
      </c>
      <c r="F2352" s="91" t="str">
        <f t="shared" si="203"/>
        <v/>
      </c>
      <c r="H2352" s="91" t="str">
        <f t="shared" si="204"/>
        <v/>
      </c>
    </row>
    <row r="2353" spans="2:8">
      <c r="B2353" s="91" t="str">
        <f t="shared" si="201"/>
        <v/>
      </c>
      <c r="D2353" s="91" t="str">
        <f t="shared" si="202"/>
        <v/>
      </c>
      <c r="F2353" s="91" t="str">
        <f t="shared" si="203"/>
        <v/>
      </c>
      <c r="H2353" s="91" t="str">
        <f t="shared" si="204"/>
        <v/>
      </c>
    </row>
    <row r="2354" spans="2:8">
      <c r="B2354" s="91" t="str">
        <f t="shared" si="201"/>
        <v/>
      </c>
      <c r="D2354" s="91" t="str">
        <f t="shared" si="202"/>
        <v/>
      </c>
      <c r="F2354" s="91" t="str">
        <f t="shared" si="203"/>
        <v/>
      </c>
      <c r="H2354" s="91" t="str">
        <f t="shared" si="204"/>
        <v/>
      </c>
    </row>
    <row r="2355" spans="2:8">
      <c r="B2355" s="91" t="str">
        <f t="shared" si="201"/>
        <v/>
      </c>
      <c r="D2355" s="91" t="str">
        <f t="shared" si="202"/>
        <v/>
      </c>
      <c r="F2355" s="91" t="str">
        <f t="shared" si="203"/>
        <v/>
      </c>
      <c r="H2355" s="91" t="str">
        <f t="shared" si="204"/>
        <v/>
      </c>
    </row>
    <row r="2356" spans="2:8">
      <c r="B2356" s="91" t="str">
        <f t="shared" si="201"/>
        <v/>
      </c>
      <c r="D2356" s="91" t="str">
        <f t="shared" si="202"/>
        <v/>
      </c>
      <c r="F2356" s="91" t="str">
        <f t="shared" si="203"/>
        <v/>
      </c>
      <c r="H2356" s="91" t="str">
        <f t="shared" si="204"/>
        <v/>
      </c>
    </row>
    <row r="2357" spans="2:8">
      <c r="B2357" s="91" t="str">
        <f t="shared" si="201"/>
        <v/>
      </c>
      <c r="D2357" s="91" t="str">
        <f t="shared" si="202"/>
        <v/>
      </c>
      <c r="F2357" s="91" t="str">
        <f t="shared" si="203"/>
        <v/>
      </c>
      <c r="H2357" s="91" t="str">
        <f t="shared" si="204"/>
        <v/>
      </c>
    </row>
    <row r="2358" spans="2:8">
      <c r="B2358" s="91" t="str">
        <f t="shared" si="201"/>
        <v/>
      </c>
      <c r="D2358" s="91" t="str">
        <f t="shared" si="202"/>
        <v/>
      </c>
      <c r="F2358" s="91" t="str">
        <f t="shared" si="203"/>
        <v/>
      </c>
      <c r="H2358" s="91" t="str">
        <f t="shared" si="204"/>
        <v/>
      </c>
    </row>
    <row r="2359" spans="2:8">
      <c r="B2359" s="91" t="str">
        <f t="shared" si="201"/>
        <v/>
      </c>
      <c r="D2359" s="91" t="str">
        <f t="shared" si="202"/>
        <v/>
      </c>
      <c r="F2359" s="91" t="str">
        <f t="shared" si="203"/>
        <v/>
      </c>
      <c r="H2359" s="91" t="str">
        <f t="shared" si="204"/>
        <v/>
      </c>
    </row>
    <row r="2360" spans="2:8">
      <c r="B2360" s="91" t="str">
        <f t="shared" si="201"/>
        <v/>
      </c>
      <c r="D2360" s="91" t="str">
        <f t="shared" si="202"/>
        <v/>
      </c>
      <c r="F2360" s="91" t="str">
        <f t="shared" si="203"/>
        <v/>
      </c>
      <c r="H2360" s="91" t="str">
        <f t="shared" si="204"/>
        <v/>
      </c>
    </row>
    <row r="2361" spans="2:8">
      <c r="B2361" s="91" t="str">
        <f t="shared" si="201"/>
        <v/>
      </c>
      <c r="D2361" s="91" t="str">
        <f t="shared" si="202"/>
        <v/>
      </c>
      <c r="F2361" s="91" t="str">
        <f t="shared" si="203"/>
        <v/>
      </c>
      <c r="H2361" s="91" t="str">
        <f t="shared" si="204"/>
        <v/>
      </c>
    </row>
    <row r="2362" spans="2:8">
      <c r="B2362" s="91" t="str">
        <f t="shared" si="201"/>
        <v/>
      </c>
      <c r="D2362" s="91" t="str">
        <f t="shared" si="202"/>
        <v/>
      </c>
      <c r="F2362" s="91" t="str">
        <f t="shared" si="203"/>
        <v/>
      </c>
      <c r="H2362" s="91" t="str">
        <f t="shared" si="204"/>
        <v/>
      </c>
    </row>
    <row r="2363" spans="2:8">
      <c r="B2363" s="91" t="str">
        <f t="shared" si="201"/>
        <v/>
      </c>
      <c r="D2363" s="91" t="str">
        <f t="shared" si="202"/>
        <v/>
      </c>
      <c r="F2363" s="91" t="str">
        <f t="shared" si="203"/>
        <v/>
      </c>
      <c r="H2363" s="91" t="str">
        <f t="shared" si="204"/>
        <v/>
      </c>
    </row>
    <row r="2364" spans="2:8">
      <c r="B2364" s="91" t="str">
        <f t="shared" si="201"/>
        <v/>
      </c>
      <c r="D2364" s="91" t="str">
        <f t="shared" si="202"/>
        <v/>
      </c>
      <c r="F2364" s="91" t="str">
        <f t="shared" si="203"/>
        <v/>
      </c>
      <c r="H2364" s="91" t="str">
        <f t="shared" si="204"/>
        <v/>
      </c>
    </row>
    <row r="2365" spans="2:8">
      <c r="B2365" s="91" t="str">
        <f t="shared" ref="B2365:B2428" si="205">IFERROR(VLOOKUP(A2365,PROF_NAMES_CODE,2,FALSE),"")</f>
        <v/>
      </c>
      <c r="D2365" s="91" t="str">
        <f t="shared" ref="D2365:D2428" si="206">IFERROR(VLOOKUP(C2365,PARAM_CLASSES,2,FALSE),"")</f>
        <v/>
      </c>
      <c r="F2365" s="91" t="str">
        <f t="shared" ref="F2365:F2428" si="207">IFERROR(VLOOKUP(E2365,PARAM_MATIERE,2,FALSE),"")</f>
        <v/>
      </c>
      <c r="H2365" s="91" t="str">
        <f t="shared" ref="H2365:H2428" si="208">IFERROR(VLOOKUP(G2365,PARAM_LANGUE,2,FALSE),"")</f>
        <v/>
      </c>
    </row>
    <row r="2366" spans="2:8">
      <c r="B2366" s="91" t="str">
        <f t="shared" si="205"/>
        <v/>
      </c>
      <c r="D2366" s="91" t="str">
        <f t="shared" si="206"/>
        <v/>
      </c>
      <c r="F2366" s="91" t="str">
        <f t="shared" si="207"/>
        <v/>
      </c>
      <c r="H2366" s="91" t="str">
        <f t="shared" si="208"/>
        <v/>
      </c>
    </row>
    <row r="2367" spans="2:8">
      <c r="B2367" s="91" t="str">
        <f t="shared" si="205"/>
        <v/>
      </c>
      <c r="D2367" s="91" t="str">
        <f t="shared" si="206"/>
        <v/>
      </c>
      <c r="F2367" s="91" t="str">
        <f t="shared" si="207"/>
        <v/>
      </c>
      <c r="H2367" s="91" t="str">
        <f t="shared" si="208"/>
        <v/>
      </c>
    </row>
    <row r="2368" spans="2:8">
      <c r="B2368" s="91" t="str">
        <f t="shared" si="205"/>
        <v/>
      </c>
      <c r="D2368" s="91" t="str">
        <f t="shared" si="206"/>
        <v/>
      </c>
      <c r="F2368" s="91" t="str">
        <f t="shared" si="207"/>
        <v/>
      </c>
      <c r="H2368" s="91" t="str">
        <f t="shared" si="208"/>
        <v/>
      </c>
    </row>
    <row r="2369" spans="2:8">
      <c r="B2369" s="91" t="str">
        <f t="shared" si="205"/>
        <v/>
      </c>
      <c r="D2369" s="91" t="str">
        <f t="shared" si="206"/>
        <v/>
      </c>
      <c r="F2369" s="91" t="str">
        <f t="shared" si="207"/>
        <v/>
      </c>
      <c r="H2369" s="91" t="str">
        <f t="shared" si="208"/>
        <v/>
      </c>
    </row>
    <row r="2370" spans="2:8">
      <c r="B2370" s="91" t="str">
        <f t="shared" si="205"/>
        <v/>
      </c>
      <c r="D2370" s="91" t="str">
        <f t="shared" si="206"/>
        <v/>
      </c>
      <c r="F2370" s="91" t="str">
        <f t="shared" si="207"/>
        <v/>
      </c>
      <c r="H2370" s="91" t="str">
        <f t="shared" si="208"/>
        <v/>
      </c>
    </row>
    <row r="2371" spans="2:8">
      <c r="B2371" s="91" t="str">
        <f t="shared" si="205"/>
        <v/>
      </c>
      <c r="D2371" s="91" t="str">
        <f t="shared" si="206"/>
        <v/>
      </c>
      <c r="F2371" s="91" t="str">
        <f t="shared" si="207"/>
        <v/>
      </c>
      <c r="H2371" s="91" t="str">
        <f t="shared" si="208"/>
        <v/>
      </c>
    </row>
    <row r="2372" spans="2:8">
      <c r="B2372" s="91" t="str">
        <f t="shared" si="205"/>
        <v/>
      </c>
      <c r="D2372" s="91" t="str">
        <f t="shared" si="206"/>
        <v/>
      </c>
      <c r="F2372" s="91" t="str">
        <f t="shared" si="207"/>
        <v/>
      </c>
      <c r="H2372" s="91" t="str">
        <f t="shared" si="208"/>
        <v/>
      </c>
    </row>
    <row r="2373" spans="2:8">
      <c r="B2373" s="91" t="str">
        <f t="shared" si="205"/>
        <v/>
      </c>
      <c r="D2373" s="91" t="str">
        <f t="shared" si="206"/>
        <v/>
      </c>
      <c r="F2373" s="91" t="str">
        <f t="shared" si="207"/>
        <v/>
      </c>
      <c r="H2373" s="91" t="str">
        <f t="shared" si="208"/>
        <v/>
      </c>
    </row>
    <row r="2374" spans="2:8">
      <c r="B2374" s="91" t="str">
        <f t="shared" si="205"/>
        <v/>
      </c>
      <c r="D2374" s="91" t="str">
        <f t="shared" si="206"/>
        <v/>
      </c>
      <c r="F2374" s="91" t="str">
        <f t="shared" si="207"/>
        <v/>
      </c>
      <c r="H2374" s="91" t="str">
        <f t="shared" si="208"/>
        <v/>
      </c>
    </row>
    <row r="2375" spans="2:8">
      <c r="B2375" s="91" t="str">
        <f t="shared" si="205"/>
        <v/>
      </c>
      <c r="D2375" s="91" t="str">
        <f t="shared" si="206"/>
        <v/>
      </c>
      <c r="F2375" s="91" t="str">
        <f t="shared" si="207"/>
        <v/>
      </c>
      <c r="H2375" s="91" t="str">
        <f t="shared" si="208"/>
        <v/>
      </c>
    </row>
    <row r="2376" spans="2:8">
      <c r="B2376" s="91" t="str">
        <f t="shared" si="205"/>
        <v/>
      </c>
      <c r="D2376" s="91" t="str">
        <f t="shared" si="206"/>
        <v/>
      </c>
      <c r="F2376" s="91" t="str">
        <f t="shared" si="207"/>
        <v/>
      </c>
      <c r="H2376" s="91" t="str">
        <f t="shared" si="208"/>
        <v/>
      </c>
    </row>
    <row r="2377" spans="2:8">
      <c r="B2377" s="91" t="str">
        <f t="shared" si="205"/>
        <v/>
      </c>
      <c r="D2377" s="91" t="str">
        <f t="shared" si="206"/>
        <v/>
      </c>
      <c r="F2377" s="91" t="str">
        <f t="shared" si="207"/>
        <v/>
      </c>
      <c r="H2377" s="91" t="str">
        <f t="shared" si="208"/>
        <v/>
      </c>
    </row>
    <row r="2378" spans="2:8">
      <c r="B2378" s="91" t="str">
        <f t="shared" si="205"/>
        <v/>
      </c>
      <c r="D2378" s="91" t="str">
        <f t="shared" si="206"/>
        <v/>
      </c>
      <c r="F2378" s="91" t="str">
        <f t="shared" si="207"/>
        <v/>
      </c>
      <c r="H2378" s="91" t="str">
        <f t="shared" si="208"/>
        <v/>
      </c>
    </row>
    <row r="2379" spans="2:8">
      <c r="B2379" s="91" t="str">
        <f t="shared" si="205"/>
        <v/>
      </c>
      <c r="D2379" s="91" t="str">
        <f t="shared" si="206"/>
        <v/>
      </c>
      <c r="F2379" s="91" t="str">
        <f t="shared" si="207"/>
        <v/>
      </c>
      <c r="H2379" s="91" t="str">
        <f t="shared" si="208"/>
        <v/>
      </c>
    </row>
    <row r="2380" spans="2:8">
      <c r="B2380" s="91" t="str">
        <f t="shared" si="205"/>
        <v/>
      </c>
      <c r="D2380" s="91" t="str">
        <f t="shared" si="206"/>
        <v/>
      </c>
      <c r="F2380" s="91" t="str">
        <f t="shared" si="207"/>
        <v/>
      </c>
      <c r="H2380" s="91" t="str">
        <f t="shared" si="208"/>
        <v/>
      </c>
    </row>
    <row r="2381" spans="2:8">
      <c r="B2381" s="91" t="str">
        <f t="shared" si="205"/>
        <v/>
      </c>
      <c r="D2381" s="91" t="str">
        <f t="shared" si="206"/>
        <v/>
      </c>
      <c r="F2381" s="91" t="str">
        <f t="shared" si="207"/>
        <v/>
      </c>
      <c r="H2381" s="91" t="str">
        <f t="shared" si="208"/>
        <v/>
      </c>
    </row>
    <row r="2382" spans="2:8">
      <c r="B2382" s="91" t="str">
        <f t="shared" si="205"/>
        <v/>
      </c>
      <c r="D2382" s="91" t="str">
        <f t="shared" si="206"/>
        <v/>
      </c>
      <c r="F2382" s="91" t="str">
        <f t="shared" si="207"/>
        <v/>
      </c>
      <c r="H2382" s="91" t="str">
        <f t="shared" si="208"/>
        <v/>
      </c>
    </row>
    <row r="2383" spans="2:8">
      <c r="B2383" s="91" t="str">
        <f t="shared" si="205"/>
        <v/>
      </c>
      <c r="D2383" s="91" t="str">
        <f t="shared" si="206"/>
        <v/>
      </c>
      <c r="F2383" s="91" t="str">
        <f t="shared" si="207"/>
        <v/>
      </c>
      <c r="H2383" s="91" t="str">
        <f t="shared" si="208"/>
        <v/>
      </c>
    </row>
    <row r="2384" spans="2:8">
      <c r="B2384" s="91" t="str">
        <f t="shared" si="205"/>
        <v/>
      </c>
      <c r="D2384" s="91" t="str">
        <f t="shared" si="206"/>
        <v/>
      </c>
      <c r="F2384" s="91" t="str">
        <f t="shared" si="207"/>
        <v/>
      </c>
      <c r="H2384" s="91" t="str">
        <f t="shared" si="208"/>
        <v/>
      </c>
    </row>
    <row r="2385" spans="2:8">
      <c r="B2385" s="91" t="str">
        <f t="shared" si="205"/>
        <v/>
      </c>
      <c r="D2385" s="91" t="str">
        <f t="shared" si="206"/>
        <v/>
      </c>
      <c r="F2385" s="91" t="str">
        <f t="shared" si="207"/>
        <v/>
      </c>
      <c r="H2385" s="91" t="str">
        <f t="shared" si="208"/>
        <v/>
      </c>
    </row>
    <row r="2386" spans="2:8">
      <c r="B2386" s="91" t="str">
        <f t="shared" si="205"/>
        <v/>
      </c>
      <c r="D2386" s="91" t="str">
        <f t="shared" si="206"/>
        <v/>
      </c>
      <c r="F2386" s="91" t="str">
        <f t="shared" si="207"/>
        <v/>
      </c>
      <c r="H2386" s="91" t="str">
        <f t="shared" si="208"/>
        <v/>
      </c>
    </row>
    <row r="2387" spans="2:8">
      <c r="B2387" s="91" t="str">
        <f t="shared" si="205"/>
        <v/>
      </c>
      <c r="D2387" s="91" t="str">
        <f t="shared" si="206"/>
        <v/>
      </c>
      <c r="F2387" s="91" t="str">
        <f t="shared" si="207"/>
        <v/>
      </c>
      <c r="H2387" s="91" t="str">
        <f t="shared" si="208"/>
        <v/>
      </c>
    </row>
    <row r="2388" spans="2:8">
      <c r="B2388" s="91" t="str">
        <f t="shared" si="205"/>
        <v/>
      </c>
      <c r="D2388" s="91" t="str">
        <f t="shared" si="206"/>
        <v/>
      </c>
      <c r="F2388" s="91" t="str">
        <f t="shared" si="207"/>
        <v/>
      </c>
      <c r="H2388" s="91" t="str">
        <f t="shared" si="208"/>
        <v/>
      </c>
    </row>
    <row r="2389" spans="2:8">
      <c r="B2389" s="91" t="str">
        <f t="shared" si="205"/>
        <v/>
      </c>
      <c r="D2389" s="91" t="str">
        <f t="shared" si="206"/>
        <v/>
      </c>
      <c r="F2389" s="91" t="str">
        <f t="shared" si="207"/>
        <v/>
      </c>
      <c r="H2389" s="91" t="str">
        <f t="shared" si="208"/>
        <v/>
      </c>
    </row>
    <row r="2390" spans="2:8">
      <c r="B2390" s="91" t="str">
        <f t="shared" si="205"/>
        <v/>
      </c>
      <c r="D2390" s="91" t="str">
        <f t="shared" si="206"/>
        <v/>
      </c>
      <c r="F2390" s="91" t="str">
        <f t="shared" si="207"/>
        <v/>
      </c>
      <c r="H2390" s="91" t="str">
        <f t="shared" si="208"/>
        <v/>
      </c>
    </row>
    <row r="2391" spans="2:8">
      <c r="B2391" s="91" t="str">
        <f t="shared" si="205"/>
        <v/>
      </c>
      <c r="D2391" s="91" t="str">
        <f t="shared" si="206"/>
        <v/>
      </c>
      <c r="F2391" s="91" t="str">
        <f t="shared" si="207"/>
        <v/>
      </c>
      <c r="H2391" s="91" t="str">
        <f t="shared" si="208"/>
        <v/>
      </c>
    </row>
    <row r="2392" spans="2:8">
      <c r="B2392" s="91" t="str">
        <f t="shared" si="205"/>
        <v/>
      </c>
      <c r="D2392" s="91" t="str">
        <f t="shared" si="206"/>
        <v/>
      </c>
      <c r="F2392" s="91" t="str">
        <f t="shared" si="207"/>
        <v/>
      </c>
      <c r="H2392" s="91" t="str">
        <f t="shared" si="208"/>
        <v/>
      </c>
    </row>
    <row r="2393" spans="2:8">
      <c r="B2393" s="91" t="str">
        <f t="shared" si="205"/>
        <v/>
      </c>
      <c r="D2393" s="91" t="str">
        <f t="shared" si="206"/>
        <v/>
      </c>
      <c r="F2393" s="91" t="str">
        <f t="shared" si="207"/>
        <v/>
      </c>
      <c r="H2393" s="91" t="str">
        <f t="shared" si="208"/>
        <v/>
      </c>
    </row>
    <row r="2394" spans="2:8">
      <c r="B2394" s="91" t="str">
        <f t="shared" si="205"/>
        <v/>
      </c>
      <c r="D2394" s="91" t="str">
        <f t="shared" si="206"/>
        <v/>
      </c>
      <c r="F2394" s="91" t="str">
        <f t="shared" si="207"/>
        <v/>
      </c>
      <c r="H2394" s="91" t="str">
        <f t="shared" si="208"/>
        <v/>
      </c>
    </row>
    <row r="2395" spans="2:8">
      <c r="B2395" s="91" t="str">
        <f t="shared" si="205"/>
        <v/>
      </c>
      <c r="D2395" s="91" t="str">
        <f t="shared" si="206"/>
        <v/>
      </c>
      <c r="F2395" s="91" t="str">
        <f t="shared" si="207"/>
        <v/>
      </c>
      <c r="H2395" s="91" t="str">
        <f t="shared" si="208"/>
        <v/>
      </c>
    </row>
    <row r="2396" spans="2:8">
      <c r="B2396" s="91" t="str">
        <f t="shared" si="205"/>
        <v/>
      </c>
      <c r="D2396" s="91" t="str">
        <f t="shared" si="206"/>
        <v/>
      </c>
      <c r="F2396" s="91" t="str">
        <f t="shared" si="207"/>
        <v/>
      </c>
      <c r="H2396" s="91" t="str">
        <f t="shared" si="208"/>
        <v/>
      </c>
    </row>
    <row r="2397" spans="2:8">
      <c r="B2397" s="91" t="str">
        <f t="shared" si="205"/>
        <v/>
      </c>
      <c r="D2397" s="91" t="str">
        <f t="shared" si="206"/>
        <v/>
      </c>
      <c r="F2397" s="91" t="str">
        <f t="shared" si="207"/>
        <v/>
      </c>
      <c r="H2397" s="91" t="str">
        <f t="shared" si="208"/>
        <v/>
      </c>
    </row>
    <row r="2398" spans="2:8">
      <c r="B2398" s="91" t="str">
        <f t="shared" si="205"/>
        <v/>
      </c>
      <c r="D2398" s="91" t="str">
        <f t="shared" si="206"/>
        <v/>
      </c>
      <c r="F2398" s="91" t="str">
        <f t="shared" si="207"/>
        <v/>
      </c>
      <c r="H2398" s="91" t="str">
        <f t="shared" si="208"/>
        <v/>
      </c>
    </row>
    <row r="2399" spans="2:8">
      <c r="B2399" s="91" t="str">
        <f t="shared" si="205"/>
        <v/>
      </c>
      <c r="D2399" s="91" t="str">
        <f t="shared" si="206"/>
        <v/>
      </c>
      <c r="F2399" s="91" t="str">
        <f t="shared" si="207"/>
        <v/>
      </c>
      <c r="H2399" s="91" t="str">
        <f t="shared" si="208"/>
        <v/>
      </c>
    </row>
    <row r="2400" spans="2:8">
      <c r="B2400" s="91" t="str">
        <f t="shared" si="205"/>
        <v/>
      </c>
      <c r="D2400" s="91" t="str">
        <f t="shared" si="206"/>
        <v/>
      </c>
      <c r="F2400" s="91" t="str">
        <f t="shared" si="207"/>
        <v/>
      </c>
      <c r="H2400" s="91" t="str">
        <f t="shared" si="208"/>
        <v/>
      </c>
    </row>
    <row r="2401" spans="2:8">
      <c r="B2401" s="91" t="str">
        <f t="shared" si="205"/>
        <v/>
      </c>
      <c r="D2401" s="91" t="str">
        <f t="shared" si="206"/>
        <v/>
      </c>
      <c r="F2401" s="91" t="str">
        <f t="shared" si="207"/>
        <v/>
      </c>
      <c r="H2401" s="91" t="str">
        <f t="shared" si="208"/>
        <v/>
      </c>
    </row>
    <row r="2402" spans="2:8">
      <c r="B2402" s="91" t="str">
        <f t="shared" si="205"/>
        <v/>
      </c>
      <c r="D2402" s="91" t="str">
        <f t="shared" si="206"/>
        <v/>
      </c>
      <c r="F2402" s="91" t="str">
        <f t="shared" si="207"/>
        <v/>
      </c>
      <c r="H2402" s="91" t="str">
        <f t="shared" si="208"/>
        <v/>
      </c>
    </row>
    <row r="2403" spans="2:8">
      <c r="B2403" s="91" t="str">
        <f t="shared" si="205"/>
        <v/>
      </c>
      <c r="D2403" s="91" t="str">
        <f t="shared" si="206"/>
        <v/>
      </c>
      <c r="F2403" s="91" t="str">
        <f t="shared" si="207"/>
        <v/>
      </c>
      <c r="H2403" s="91" t="str">
        <f t="shared" si="208"/>
        <v/>
      </c>
    </row>
    <row r="2404" spans="2:8">
      <c r="B2404" s="91" t="str">
        <f t="shared" si="205"/>
        <v/>
      </c>
      <c r="D2404" s="91" t="str">
        <f t="shared" si="206"/>
        <v/>
      </c>
      <c r="F2404" s="91" t="str">
        <f t="shared" si="207"/>
        <v/>
      </c>
      <c r="H2404" s="91" t="str">
        <f t="shared" si="208"/>
        <v/>
      </c>
    </row>
    <row r="2405" spans="2:8">
      <c r="B2405" s="91" t="str">
        <f t="shared" si="205"/>
        <v/>
      </c>
      <c r="D2405" s="91" t="str">
        <f t="shared" si="206"/>
        <v/>
      </c>
      <c r="F2405" s="91" t="str">
        <f t="shared" si="207"/>
        <v/>
      </c>
      <c r="H2405" s="91" t="str">
        <f t="shared" si="208"/>
        <v/>
      </c>
    </row>
    <row r="2406" spans="2:8">
      <c r="B2406" s="91" t="str">
        <f t="shared" si="205"/>
        <v/>
      </c>
      <c r="D2406" s="91" t="str">
        <f t="shared" si="206"/>
        <v/>
      </c>
      <c r="F2406" s="91" t="str">
        <f t="shared" si="207"/>
        <v/>
      </c>
      <c r="H2406" s="91" t="str">
        <f t="shared" si="208"/>
        <v/>
      </c>
    </row>
    <row r="2407" spans="2:8">
      <c r="B2407" s="91" t="str">
        <f t="shared" si="205"/>
        <v/>
      </c>
      <c r="D2407" s="91" t="str">
        <f t="shared" si="206"/>
        <v/>
      </c>
      <c r="F2407" s="91" t="str">
        <f t="shared" si="207"/>
        <v/>
      </c>
      <c r="H2407" s="91" t="str">
        <f t="shared" si="208"/>
        <v/>
      </c>
    </row>
    <row r="2408" spans="2:8">
      <c r="B2408" s="91" t="str">
        <f t="shared" si="205"/>
        <v/>
      </c>
      <c r="D2408" s="91" t="str">
        <f t="shared" si="206"/>
        <v/>
      </c>
      <c r="F2408" s="91" t="str">
        <f t="shared" si="207"/>
        <v/>
      </c>
      <c r="H2408" s="91" t="str">
        <f t="shared" si="208"/>
        <v/>
      </c>
    </row>
    <row r="2409" spans="2:8">
      <c r="B2409" s="91" t="str">
        <f t="shared" si="205"/>
        <v/>
      </c>
      <c r="D2409" s="91" t="str">
        <f t="shared" si="206"/>
        <v/>
      </c>
      <c r="F2409" s="91" t="str">
        <f t="shared" si="207"/>
        <v/>
      </c>
      <c r="H2409" s="91" t="str">
        <f t="shared" si="208"/>
        <v/>
      </c>
    </row>
    <row r="2410" spans="2:8">
      <c r="B2410" s="91" t="str">
        <f t="shared" si="205"/>
        <v/>
      </c>
      <c r="D2410" s="91" t="str">
        <f t="shared" si="206"/>
        <v/>
      </c>
      <c r="F2410" s="91" t="str">
        <f t="shared" si="207"/>
        <v/>
      </c>
      <c r="H2410" s="91" t="str">
        <f t="shared" si="208"/>
        <v/>
      </c>
    </row>
    <row r="2411" spans="2:8">
      <c r="B2411" s="91" t="str">
        <f t="shared" si="205"/>
        <v/>
      </c>
      <c r="D2411" s="91" t="str">
        <f t="shared" si="206"/>
        <v/>
      </c>
      <c r="F2411" s="91" t="str">
        <f t="shared" si="207"/>
        <v/>
      </c>
      <c r="H2411" s="91" t="str">
        <f t="shared" si="208"/>
        <v/>
      </c>
    </row>
    <row r="2412" spans="2:8">
      <c r="B2412" s="91" t="str">
        <f t="shared" si="205"/>
        <v/>
      </c>
      <c r="D2412" s="91" t="str">
        <f t="shared" si="206"/>
        <v/>
      </c>
      <c r="F2412" s="91" t="str">
        <f t="shared" si="207"/>
        <v/>
      </c>
      <c r="H2412" s="91" t="str">
        <f t="shared" si="208"/>
        <v/>
      </c>
    </row>
    <row r="2413" spans="2:8">
      <c r="B2413" s="91" t="str">
        <f t="shared" si="205"/>
        <v/>
      </c>
      <c r="D2413" s="91" t="str">
        <f t="shared" si="206"/>
        <v/>
      </c>
      <c r="F2413" s="91" t="str">
        <f t="shared" si="207"/>
        <v/>
      </c>
      <c r="H2413" s="91" t="str">
        <f t="shared" si="208"/>
        <v/>
      </c>
    </row>
    <row r="2414" spans="2:8">
      <c r="B2414" s="91" t="str">
        <f t="shared" si="205"/>
        <v/>
      </c>
      <c r="D2414" s="91" t="str">
        <f t="shared" si="206"/>
        <v/>
      </c>
      <c r="F2414" s="91" t="str">
        <f t="shared" si="207"/>
        <v/>
      </c>
      <c r="H2414" s="91" t="str">
        <f t="shared" si="208"/>
        <v/>
      </c>
    </row>
    <row r="2415" spans="2:8">
      <c r="B2415" s="91" t="str">
        <f t="shared" si="205"/>
        <v/>
      </c>
      <c r="D2415" s="91" t="str">
        <f t="shared" si="206"/>
        <v/>
      </c>
      <c r="F2415" s="91" t="str">
        <f t="shared" si="207"/>
        <v/>
      </c>
      <c r="H2415" s="91" t="str">
        <f t="shared" si="208"/>
        <v/>
      </c>
    </row>
    <row r="2416" spans="2:8">
      <c r="B2416" s="91" t="str">
        <f t="shared" si="205"/>
        <v/>
      </c>
      <c r="D2416" s="91" t="str">
        <f t="shared" si="206"/>
        <v/>
      </c>
      <c r="F2416" s="91" t="str">
        <f t="shared" si="207"/>
        <v/>
      </c>
      <c r="H2416" s="91" t="str">
        <f t="shared" si="208"/>
        <v/>
      </c>
    </row>
    <row r="2417" spans="2:8">
      <c r="B2417" s="91" t="str">
        <f t="shared" si="205"/>
        <v/>
      </c>
      <c r="D2417" s="91" t="str">
        <f t="shared" si="206"/>
        <v/>
      </c>
      <c r="F2417" s="91" t="str">
        <f t="shared" si="207"/>
        <v/>
      </c>
      <c r="H2417" s="91" t="str">
        <f t="shared" si="208"/>
        <v/>
      </c>
    </row>
    <row r="2418" spans="2:8">
      <c r="B2418" s="91" t="str">
        <f t="shared" si="205"/>
        <v/>
      </c>
      <c r="D2418" s="91" t="str">
        <f t="shared" si="206"/>
        <v/>
      </c>
      <c r="F2418" s="91" t="str">
        <f t="shared" si="207"/>
        <v/>
      </c>
      <c r="H2418" s="91" t="str">
        <f t="shared" si="208"/>
        <v/>
      </c>
    </row>
    <row r="2419" spans="2:8">
      <c r="B2419" s="91" t="str">
        <f t="shared" si="205"/>
        <v/>
      </c>
      <c r="D2419" s="91" t="str">
        <f t="shared" si="206"/>
        <v/>
      </c>
      <c r="F2419" s="91" t="str">
        <f t="shared" si="207"/>
        <v/>
      </c>
      <c r="H2419" s="91" t="str">
        <f t="shared" si="208"/>
        <v/>
      </c>
    </row>
    <row r="2420" spans="2:8">
      <c r="B2420" s="91" t="str">
        <f t="shared" si="205"/>
        <v/>
      </c>
      <c r="D2420" s="91" t="str">
        <f t="shared" si="206"/>
        <v/>
      </c>
      <c r="F2420" s="91" t="str">
        <f t="shared" si="207"/>
        <v/>
      </c>
      <c r="H2420" s="91" t="str">
        <f t="shared" si="208"/>
        <v/>
      </c>
    </row>
    <row r="2421" spans="2:8">
      <c r="B2421" s="91" t="str">
        <f t="shared" si="205"/>
        <v/>
      </c>
      <c r="D2421" s="91" t="str">
        <f t="shared" si="206"/>
        <v/>
      </c>
      <c r="F2421" s="91" t="str">
        <f t="shared" si="207"/>
        <v/>
      </c>
      <c r="H2421" s="91" t="str">
        <f t="shared" si="208"/>
        <v/>
      </c>
    </row>
    <row r="2422" spans="2:8">
      <c r="B2422" s="91" t="str">
        <f t="shared" si="205"/>
        <v/>
      </c>
      <c r="D2422" s="91" t="str">
        <f t="shared" si="206"/>
        <v/>
      </c>
      <c r="F2422" s="91" t="str">
        <f t="shared" si="207"/>
        <v/>
      </c>
      <c r="H2422" s="91" t="str">
        <f t="shared" si="208"/>
        <v/>
      </c>
    </row>
    <row r="2423" spans="2:8">
      <c r="B2423" s="91" t="str">
        <f t="shared" si="205"/>
        <v/>
      </c>
      <c r="D2423" s="91" t="str">
        <f t="shared" si="206"/>
        <v/>
      </c>
      <c r="F2423" s="91" t="str">
        <f t="shared" si="207"/>
        <v/>
      </c>
      <c r="H2423" s="91" t="str">
        <f t="shared" si="208"/>
        <v/>
      </c>
    </row>
    <row r="2424" spans="2:8">
      <c r="B2424" s="91" t="str">
        <f t="shared" si="205"/>
        <v/>
      </c>
      <c r="D2424" s="91" t="str">
        <f t="shared" si="206"/>
        <v/>
      </c>
      <c r="F2424" s="91" t="str">
        <f t="shared" si="207"/>
        <v/>
      </c>
      <c r="H2424" s="91" t="str">
        <f t="shared" si="208"/>
        <v/>
      </c>
    </row>
    <row r="2425" spans="2:8">
      <c r="B2425" s="91" t="str">
        <f t="shared" si="205"/>
        <v/>
      </c>
      <c r="D2425" s="91" t="str">
        <f t="shared" si="206"/>
        <v/>
      </c>
      <c r="F2425" s="91" t="str">
        <f t="shared" si="207"/>
        <v/>
      </c>
      <c r="H2425" s="91" t="str">
        <f t="shared" si="208"/>
        <v/>
      </c>
    </row>
    <row r="2426" spans="2:8">
      <c r="B2426" s="91" t="str">
        <f t="shared" si="205"/>
        <v/>
      </c>
      <c r="D2426" s="91" t="str">
        <f t="shared" si="206"/>
        <v/>
      </c>
      <c r="F2426" s="91" t="str">
        <f t="shared" si="207"/>
        <v/>
      </c>
      <c r="H2426" s="91" t="str">
        <f t="shared" si="208"/>
        <v/>
      </c>
    </row>
    <row r="2427" spans="2:8">
      <c r="B2427" s="91" t="str">
        <f t="shared" si="205"/>
        <v/>
      </c>
      <c r="D2427" s="91" t="str">
        <f t="shared" si="206"/>
        <v/>
      </c>
      <c r="F2427" s="91" t="str">
        <f t="shared" si="207"/>
        <v/>
      </c>
      <c r="H2427" s="91" t="str">
        <f t="shared" si="208"/>
        <v/>
      </c>
    </row>
    <row r="2428" spans="2:8">
      <c r="B2428" s="91" t="str">
        <f t="shared" si="205"/>
        <v/>
      </c>
      <c r="D2428" s="91" t="str">
        <f t="shared" si="206"/>
        <v/>
      </c>
      <c r="F2428" s="91" t="str">
        <f t="shared" si="207"/>
        <v/>
      </c>
      <c r="H2428" s="91" t="str">
        <f t="shared" si="208"/>
        <v/>
      </c>
    </row>
    <row r="2429" spans="2:8">
      <c r="B2429" s="91" t="str">
        <f t="shared" ref="B2429:B2492" si="209">IFERROR(VLOOKUP(A2429,PROF_NAMES_CODE,2,FALSE),"")</f>
        <v/>
      </c>
      <c r="D2429" s="91" t="str">
        <f t="shared" ref="D2429:D2492" si="210">IFERROR(VLOOKUP(C2429,PARAM_CLASSES,2,FALSE),"")</f>
        <v/>
      </c>
      <c r="F2429" s="91" t="str">
        <f t="shared" ref="F2429:F2492" si="211">IFERROR(VLOOKUP(E2429,PARAM_MATIERE,2,FALSE),"")</f>
        <v/>
      </c>
      <c r="H2429" s="91" t="str">
        <f t="shared" ref="H2429:H2492" si="212">IFERROR(VLOOKUP(G2429,PARAM_LANGUE,2,FALSE),"")</f>
        <v/>
      </c>
    </row>
    <row r="2430" spans="2:8">
      <c r="B2430" s="91" t="str">
        <f t="shared" si="209"/>
        <v/>
      </c>
      <c r="D2430" s="91" t="str">
        <f t="shared" si="210"/>
        <v/>
      </c>
      <c r="F2430" s="91" t="str">
        <f t="shared" si="211"/>
        <v/>
      </c>
      <c r="H2430" s="91" t="str">
        <f t="shared" si="212"/>
        <v/>
      </c>
    </row>
    <row r="2431" spans="2:8">
      <c r="B2431" s="91" t="str">
        <f t="shared" si="209"/>
        <v/>
      </c>
      <c r="D2431" s="91" t="str">
        <f t="shared" si="210"/>
        <v/>
      </c>
      <c r="F2431" s="91" t="str">
        <f t="shared" si="211"/>
        <v/>
      </c>
      <c r="H2431" s="91" t="str">
        <f t="shared" si="212"/>
        <v/>
      </c>
    </row>
    <row r="2432" spans="2:8">
      <c r="B2432" s="91" t="str">
        <f t="shared" si="209"/>
        <v/>
      </c>
      <c r="D2432" s="91" t="str">
        <f t="shared" si="210"/>
        <v/>
      </c>
      <c r="F2432" s="91" t="str">
        <f t="shared" si="211"/>
        <v/>
      </c>
      <c r="H2432" s="91" t="str">
        <f t="shared" si="212"/>
        <v/>
      </c>
    </row>
    <row r="2433" spans="2:8">
      <c r="B2433" s="91" t="str">
        <f t="shared" si="209"/>
        <v/>
      </c>
      <c r="D2433" s="91" t="str">
        <f t="shared" si="210"/>
        <v/>
      </c>
      <c r="F2433" s="91" t="str">
        <f t="shared" si="211"/>
        <v/>
      </c>
      <c r="H2433" s="91" t="str">
        <f t="shared" si="212"/>
        <v/>
      </c>
    </row>
    <row r="2434" spans="2:8">
      <c r="B2434" s="91" t="str">
        <f t="shared" si="209"/>
        <v/>
      </c>
      <c r="D2434" s="91" t="str">
        <f t="shared" si="210"/>
        <v/>
      </c>
      <c r="F2434" s="91" t="str">
        <f t="shared" si="211"/>
        <v/>
      </c>
      <c r="H2434" s="91" t="str">
        <f t="shared" si="212"/>
        <v/>
      </c>
    </row>
    <row r="2435" spans="2:8">
      <c r="B2435" s="91" t="str">
        <f t="shared" si="209"/>
        <v/>
      </c>
      <c r="D2435" s="91" t="str">
        <f t="shared" si="210"/>
        <v/>
      </c>
      <c r="F2435" s="91" t="str">
        <f t="shared" si="211"/>
        <v/>
      </c>
      <c r="H2435" s="91" t="str">
        <f t="shared" si="212"/>
        <v/>
      </c>
    </row>
    <row r="2436" spans="2:8">
      <c r="B2436" s="91" t="str">
        <f t="shared" si="209"/>
        <v/>
      </c>
      <c r="D2436" s="91" t="str">
        <f t="shared" si="210"/>
        <v/>
      </c>
      <c r="F2436" s="91" t="str">
        <f t="shared" si="211"/>
        <v/>
      </c>
      <c r="H2436" s="91" t="str">
        <f t="shared" si="212"/>
        <v/>
      </c>
    </row>
    <row r="2437" spans="2:8">
      <c r="B2437" s="91" t="str">
        <f t="shared" si="209"/>
        <v/>
      </c>
      <c r="D2437" s="91" t="str">
        <f t="shared" si="210"/>
        <v/>
      </c>
      <c r="F2437" s="91" t="str">
        <f t="shared" si="211"/>
        <v/>
      </c>
      <c r="H2437" s="91" t="str">
        <f t="shared" si="212"/>
        <v/>
      </c>
    </row>
    <row r="2438" spans="2:8">
      <c r="B2438" s="91" t="str">
        <f t="shared" si="209"/>
        <v/>
      </c>
      <c r="D2438" s="91" t="str">
        <f t="shared" si="210"/>
        <v/>
      </c>
      <c r="F2438" s="91" t="str">
        <f t="shared" si="211"/>
        <v/>
      </c>
      <c r="H2438" s="91" t="str">
        <f t="shared" si="212"/>
        <v/>
      </c>
    </row>
    <row r="2439" spans="2:8">
      <c r="B2439" s="91" t="str">
        <f t="shared" si="209"/>
        <v/>
      </c>
      <c r="D2439" s="91" t="str">
        <f t="shared" si="210"/>
        <v/>
      </c>
      <c r="F2439" s="91" t="str">
        <f t="shared" si="211"/>
        <v/>
      </c>
      <c r="H2439" s="91" t="str">
        <f t="shared" si="212"/>
        <v/>
      </c>
    </row>
    <row r="2440" spans="2:8">
      <c r="B2440" s="91" t="str">
        <f t="shared" si="209"/>
        <v/>
      </c>
      <c r="D2440" s="91" t="str">
        <f t="shared" si="210"/>
        <v/>
      </c>
      <c r="F2440" s="91" t="str">
        <f t="shared" si="211"/>
        <v/>
      </c>
      <c r="H2440" s="91" t="str">
        <f t="shared" si="212"/>
        <v/>
      </c>
    </row>
    <row r="2441" spans="2:8">
      <c r="B2441" s="91" t="str">
        <f t="shared" si="209"/>
        <v/>
      </c>
      <c r="D2441" s="91" t="str">
        <f t="shared" si="210"/>
        <v/>
      </c>
      <c r="F2441" s="91" t="str">
        <f t="shared" si="211"/>
        <v/>
      </c>
      <c r="H2441" s="91" t="str">
        <f t="shared" si="212"/>
        <v/>
      </c>
    </row>
    <row r="2442" spans="2:8">
      <c r="B2442" s="91" t="str">
        <f t="shared" si="209"/>
        <v/>
      </c>
      <c r="D2442" s="91" t="str">
        <f t="shared" si="210"/>
        <v/>
      </c>
      <c r="F2442" s="91" t="str">
        <f t="shared" si="211"/>
        <v/>
      </c>
      <c r="H2442" s="91" t="str">
        <f t="shared" si="212"/>
        <v/>
      </c>
    </row>
    <row r="2443" spans="2:8">
      <c r="B2443" s="91" t="str">
        <f t="shared" si="209"/>
        <v/>
      </c>
      <c r="D2443" s="91" t="str">
        <f t="shared" si="210"/>
        <v/>
      </c>
      <c r="F2443" s="91" t="str">
        <f t="shared" si="211"/>
        <v/>
      </c>
      <c r="H2443" s="91" t="str">
        <f t="shared" si="212"/>
        <v/>
      </c>
    </row>
    <row r="2444" spans="2:8">
      <c r="B2444" s="91" t="str">
        <f t="shared" si="209"/>
        <v/>
      </c>
      <c r="D2444" s="91" t="str">
        <f t="shared" si="210"/>
        <v/>
      </c>
      <c r="F2444" s="91" t="str">
        <f t="shared" si="211"/>
        <v/>
      </c>
      <c r="H2444" s="91" t="str">
        <f t="shared" si="212"/>
        <v/>
      </c>
    </row>
    <row r="2445" spans="2:8">
      <c r="B2445" s="91" t="str">
        <f t="shared" si="209"/>
        <v/>
      </c>
      <c r="D2445" s="91" t="str">
        <f t="shared" si="210"/>
        <v/>
      </c>
      <c r="F2445" s="91" t="str">
        <f t="shared" si="211"/>
        <v/>
      </c>
      <c r="H2445" s="91" t="str">
        <f t="shared" si="212"/>
        <v/>
      </c>
    </row>
    <row r="2446" spans="2:8">
      <c r="B2446" s="91" t="str">
        <f t="shared" si="209"/>
        <v/>
      </c>
      <c r="D2446" s="91" t="str">
        <f t="shared" si="210"/>
        <v/>
      </c>
      <c r="F2446" s="91" t="str">
        <f t="shared" si="211"/>
        <v/>
      </c>
      <c r="H2446" s="91" t="str">
        <f t="shared" si="212"/>
        <v/>
      </c>
    </row>
    <row r="2447" spans="2:8">
      <c r="B2447" s="91" t="str">
        <f t="shared" si="209"/>
        <v/>
      </c>
      <c r="D2447" s="91" t="str">
        <f t="shared" si="210"/>
        <v/>
      </c>
      <c r="F2447" s="91" t="str">
        <f t="shared" si="211"/>
        <v/>
      </c>
      <c r="H2447" s="91" t="str">
        <f t="shared" si="212"/>
        <v/>
      </c>
    </row>
    <row r="2448" spans="2:8">
      <c r="B2448" s="91" t="str">
        <f t="shared" si="209"/>
        <v/>
      </c>
      <c r="D2448" s="91" t="str">
        <f t="shared" si="210"/>
        <v/>
      </c>
      <c r="F2448" s="91" t="str">
        <f t="shared" si="211"/>
        <v/>
      </c>
      <c r="H2448" s="91" t="str">
        <f t="shared" si="212"/>
        <v/>
      </c>
    </row>
    <row r="2449" spans="2:8">
      <c r="B2449" s="91" t="str">
        <f t="shared" si="209"/>
        <v/>
      </c>
      <c r="D2449" s="91" t="str">
        <f t="shared" si="210"/>
        <v/>
      </c>
      <c r="F2449" s="91" t="str">
        <f t="shared" si="211"/>
        <v/>
      </c>
      <c r="H2449" s="91" t="str">
        <f t="shared" si="212"/>
        <v/>
      </c>
    </row>
    <row r="2450" spans="2:8">
      <c r="B2450" s="91" t="str">
        <f t="shared" si="209"/>
        <v/>
      </c>
      <c r="D2450" s="91" t="str">
        <f t="shared" si="210"/>
        <v/>
      </c>
      <c r="F2450" s="91" t="str">
        <f t="shared" si="211"/>
        <v/>
      </c>
      <c r="H2450" s="91" t="str">
        <f t="shared" si="212"/>
        <v/>
      </c>
    </row>
    <row r="2451" spans="2:8">
      <c r="B2451" s="91" t="str">
        <f t="shared" si="209"/>
        <v/>
      </c>
      <c r="D2451" s="91" t="str">
        <f t="shared" si="210"/>
        <v/>
      </c>
      <c r="F2451" s="91" t="str">
        <f t="shared" si="211"/>
        <v/>
      </c>
      <c r="H2451" s="91" t="str">
        <f t="shared" si="212"/>
        <v/>
      </c>
    </row>
    <row r="2452" spans="2:8">
      <c r="B2452" s="91" t="str">
        <f t="shared" si="209"/>
        <v/>
      </c>
      <c r="D2452" s="91" t="str">
        <f t="shared" si="210"/>
        <v/>
      </c>
      <c r="F2452" s="91" t="str">
        <f t="shared" si="211"/>
        <v/>
      </c>
      <c r="H2452" s="91" t="str">
        <f t="shared" si="212"/>
        <v/>
      </c>
    </row>
    <row r="2453" spans="2:8">
      <c r="B2453" s="91" t="str">
        <f t="shared" si="209"/>
        <v/>
      </c>
      <c r="D2453" s="91" t="str">
        <f t="shared" si="210"/>
        <v/>
      </c>
      <c r="F2453" s="91" t="str">
        <f t="shared" si="211"/>
        <v/>
      </c>
      <c r="H2453" s="91" t="str">
        <f t="shared" si="212"/>
        <v/>
      </c>
    </row>
    <row r="2454" spans="2:8">
      <c r="B2454" s="91" t="str">
        <f t="shared" si="209"/>
        <v/>
      </c>
      <c r="D2454" s="91" t="str">
        <f t="shared" si="210"/>
        <v/>
      </c>
      <c r="F2454" s="91" t="str">
        <f t="shared" si="211"/>
        <v/>
      </c>
      <c r="H2454" s="91" t="str">
        <f t="shared" si="212"/>
        <v/>
      </c>
    </row>
    <row r="2455" spans="2:8">
      <c r="B2455" s="91" t="str">
        <f t="shared" si="209"/>
        <v/>
      </c>
      <c r="D2455" s="91" t="str">
        <f t="shared" si="210"/>
        <v/>
      </c>
      <c r="F2455" s="91" t="str">
        <f t="shared" si="211"/>
        <v/>
      </c>
      <c r="H2455" s="91" t="str">
        <f t="shared" si="212"/>
        <v/>
      </c>
    </row>
    <row r="2456" spans="2:8">
      <c r="B2456" s="91" t="str">
        <f t="shared" si="209"/>
        <v/>
      </c>
      <c r="D2456" s="91" t="str">
        <f t="shared" si="210"/>
        <v/>
      </c>
      <c r="F2456" s="91" t="str">
        <f t="shared" si="211"/>
        <v/>
      </c>
      <c r="H2456" s="91" t="str">
        <f t="shared" si="212"/>
        <v/>
      </c>
    </row>
    <row r="2457" spans="2:8">
      <c r="B2457" s="91" t="str">
        <f t="shared" si="209"/>
        <v/>
      </c>
      <c r="D2457" s="91" t="str">
        <f t="shared" si="210"/>
        <v/>
      </c>
      <c r="F2457" s="91" t="str">
        <f t="shared" si="211"/>
        <v/>
      </c>
      <c r="H2457" s="91" t="str">
        <f t="shared" si="212"/>
        <v/>
      </c>
    </row>
    <row r="2458" spans="2:8">
      <c r="B2458" s="91" t="str">
        <f t="shared" si="209"/>
        <v/>
      </c>
      <c r="D2458" s="91" t="str">
        <f t="shared" si="210"/>
        <v/>
      </c>
      <c r="F2458" s="91" t="str">
        <f t="shared" si="211"/>
        <v/>
      </c>
      <c r="H2458" s="91" t="str">
        <f t="shared" si="212"/>
        <v/>
      </c>
    </row>
    <row r="2459" spans="2:8">
      <c r="B2459" s="91" t="str">
        <f t="shared" si="209"/>
        <v/>
      </c>
      <c r="D2459" s="91" t="str">
        <f t="shared" si="210"/>
        <v/>
      </c>
      <c r="F2459" s="91" t="str">
        <f t="shared" si="211"/>
        <v/>
      </c>
      <c r="H2459" s="91" t="str">
        <f t="shared" si="212"/>
        <v/>
      </c>
    </row>
    <row r="2460" spans="2:8">
      <c r="B2460" s="91" t="str">
        <f t="shared" si="209"/>
        <v/>
      </c>
      <c r="D2460" s="91" t="str">
        <f t="shared" si="210"/>
        <v/>
      </c>
      <c r="F2460" s="91" t="str">
        <f t="shared" si="211"/>
        <v/>
      </c>
      <c r="H2460" s="91" t="str">
        <f t="shared" si="212"/>
        <v/>
      </c>
    </row>
    <row r="2461" spans="2:8">
      <c r="B2461" s="91" t="str">
        <f t="shared" si="209"/>
        <v/>
      </c>
      <c r="D2461" s="91" t="str">
        <f t="shared" si="210"/>
        <v/>
      </c>
      <c r="F2461" s="91" t="str">
        <f t="shared" si="211"/>
        <v/>
      </c>
      <c r="H2461" s="91" t="str">
        <f t="shared" si="212"/>
        <v/>
      </c>
    </row>
    <row r="2462" spans="2:8">
      <c r="B2462" s="91" t="str">
        <f t="shared" si="209"/>
        <v/>
      </c>
      <c r="D2462" s="91" t="str">
        <f t="shared" si="210"/>
        <v/>
      </c>
      <c r="F2462" s="91" t="str">
        <f t="shared" si="211"/>
        <v/>
      </c>
      <c r="H2462" s="91" t="str">
        <f t="shared" si="212"/>
        <v/>
      </c>
    </row>
    <row r="2463" spans="2:8">
      <c r="B2463" s="91" t="str">
        <f t="shared" si="209"/>
        <v/>
      </c>
      <c r="D2463" s="91" t="str">
        <f t="shared" si="210"/>
        <v/>
      </c>
      <c r="F2463" s="91" t="str">
        <f t="shared" si="211"/>
        <v/>
      </c>
      <c r="H2463" s="91" t="str">
        <f t="shared" si="212"/>
        <v/>
      </c>
    </row>
    <row r="2464" spans="2:8">
      <c r="B2464" s="91" t="str">
        <f t="shared" si="209"/>
        <v/>
      </c>
      <c r="D2464" s="91" t="str">
        <f t="shared" si="210"/>
        <v/>
      </c>
      <c r="F2464" s="91" t="str">
        <f t="shared" si="211"/>
        <v/>
      </c>
      <c r="H2464" s="91" t="str">
        <f t="shared" si="212"/>
        <v/>
      </c>
    </row>
    <row r="2465" spans="2:8">
      <c r="B2465" s="91" t="str">
        <f t="shared" si="209"/>
        <v/>
      </c>
      <c r="D2465" s="91" t="str">
        <f t="shared" si="210"/>
        <v/>
      </c>
      <c r="F2465" s="91" t="str">
        <f t="shared" si="211"/>
        <v/>
      </c>
      <c r="H2465" s="91" t="str">
        <f t="shared" si="212"/>
        <v/>
      </c>
    </row>
    <row r="2466" spans="2:8">
      <c r="B2466" s="91" t="str">
        <f t="shared" si="209"/>
        <v/>
      </c>
      <c r="D2466" s="91" t="str">
        <f t="shared" si="210"/>
        <v/>
      </c>
      <c r="F2466" s="91" t="str">
        <f t="shared" si="211"/>
        <v/>
      </c>
      <c r="H2466" s="91" t="str">
        <f t="shared" si="212"/>
        <v/>
      </c>
    </row>
    <row r="2467" spans="2:8">
      <c r="B2467" s="91" t="str">
        <f t="shared" si="209"/>
        <v/>
      </c>
      <c r="D2467" s="91" t="str">
        <f t="shared" si="210"/>
        <v/>
      </c>
      <c r="F2467" s="91" t="str">
        <f t="shared" si="211"/>
        <v/>
      </c>
      <c r="H2467" s="91" t="str">
        <f t="shared" si="212"/>
        <v/>
      </c>
    </row>
    <row r="2468" spans="2:8">
      <c r="B2468" s="91" t="str">
        <f t="shared" si="209"/>
        <v/>
      </c>
      <c r="D2468" s="91" t="str">
        <f t="shared" si="210"/>
        <v/>
      </c>
      <c r="F2468" s="91" t="str">
        <f t="shared" si="211"/>
        <v/>
      </c>
      <c r="H2468" s="91" t="str">
        <f t="shared" si="212"/>
        <v/>
      </c>
    </row>
    <row r="2469" spans="2:8">
      <c r="B2469" s="91" t="str">
        <f t="shared" si="209"/>
        <v/>
      </c>
      <c r="D2469" s="91" t="str">
        <f t="shared" si="210"/>
        <v/>
      </c>
      <c r="F2469" s="91" t="str">
        <f t="shared" si="211"/>
        <v/>
      </c>
      <c r="H2469" s="91" t="str">
        <f t="shared" si="212"/>
        <v/>
      </c>
    </row>
    <row r="2470" spans="2:8">
      <c r="B2470" s="91" t="str">
        <f t="shared" si="209"/>
        <v/>
      </c>
      <c r="D2470" s="91" t="str">
        <f t="shared" si="210"/>
        <v/>
      </c>
      <c r="F2470" s="91" t="str">
        <f t="shared" si="211"/>
        <v/>
      </c>
      <c r="H2470" s="91" t="str">
        <f t="shared" si="212"/>
        <v/>
      </c>
    </row>
    <row r="2471" spans="2:8">
      <c r="B2471" s="91" t="str">
        <f t="shared" si="209"/>
        <v/>
      </c>
      <c r="D2471" s="91" t="str">
        <f t="shared" si="210"/>
        <v/>
      </c>
      <c r="F2471" s="91" t="str">
        <f t="shared" si="211"/>
        <v/>
      </c>
      <c r="H2471" s="91" t="str">
        <f t="shared" si="212"/>
        <v/>
      </c>
    </row>
    <row r="2472" spans="2:8">
      <c r="B2472" s="91" t="str">
        <f t="shared" si="209"/>
        <v/>
      </c>
      <c r="D2472" s="91" t="str">
        <f t="shared" si="210"/>
        <v/>
      </c>
      <c r="F2472" s="91" t="str">
        <f t="shared" si="211"/>
        <v/>
      </c>
      <c r="H2472" s="91" t="str">
        <f t="shared" si="212"/>
        <v/>
      </c>
    </row>
    <row r="2473" spans="2:8">
      <c r="B2473" s="91" t="str">
        <f t="shared" si="209"/>
        <v/>
      </c>
      <c r="D2473" s="91" t="str">
        <f t="shared" si="210"/>
        <v/>
      </c>
      <c r="F2473" s="91" t="str">
        <f t="shared" si="211"/>
        <v/>
      </c>
      <c r="H2473" s="91" t="str">
        <f t="shared" si="212"/>
        <v/>
      </c>
    </row>
    <row r="2474" spans="2:8">
      <c r="B2474" s="91" t="str">
        <f t="shared" si="209"/>
        <v/>
      </c>
      <c r="D2474" s="91" t="str">
        <f t="shared" si="210"/>
        <v/>
      </c>
      <c r="F2474" s="91" t="str">
        <f t="shared" si="211"/>
        <v/>
      </c>
      <c r="H2474" s="91" t="str">
        <f t="shared" si="212"/>
        <v/>
      </c>
    </row>
    <row r="2475" spans="2:8">
      <c r="B2475" s="91" t="str">
        <f t="shared" si="209"/>
        <v/>
      </c>
      <c r="D2475" s="91" t="str">
        <f t="shared" si="210"/>
        <v/>
      </c>
      <c r="F2475" s="91" t="str">
        <f t="shared" si="211"/>
        <v/>
      </c>
      <c r="H2475" s="91" t="str">
        <f t="shared" si="212"/>
        <v/>
      </c>
    </row>
    <row r="2476" spans="2:8">
      <c r="B2476" s="91" t="str">
        <f t="shared" si="209"/>
        <v/>
      </c>
      <c r="D2476" s="91" t="str">
        <f t="shared" si="210"/>
        <v/>
      </c>
      <c r="F2476" s="91" t="str">
        <f t="shared" si="211"/>
        <v/>
      </c>
      <c r="H2476" s="91" t="str">
        <f t="shared" si="212"/>
        <v/>
      </c>
    </row>
    <row r="2477" spans="2:8">
      <c r="B2477" s="91" t="str">
        <f t="shared" si="209"/>
        <v/>
      </c>
      <c r="D2477" s="91" t="str">
        <f t="shared" si="210"/>
        <v/>
      </c>
      <c r="F2477" s="91" t="str">
        <f t="shared" si="211"/>
        <v/>
      </c>
      <c r="H2477" s="91" t="str">
        <f t="shared" si="212"/>
        <v/>
      </c>
    </row>
    <row r="2478" spans="2:8">
      <c r="B2478" s="91" t="str">
        <f t="shared" si="209"/>
        <v/>
      </c>
      <c r="D2478" s="91" t="str">
        <f t="shared" si="210"/>
        <v/>
      </c>
      <c r="F2478" s="91" t="str">
        <f t="shared" si="211"/>
        <v/>
      </c>
      <c r="H2478" s="91" t="str">
        <f t="shared" si="212"/>
        <v/>
      </c>
    </row>
    <row r="2479" spans="2:8">
      <c r="B2479" s="91" t="str">
        <f t="shared" si="209"/>
        <v/>
      </c>
      <c r="D2479" s="91" t="str">
        <f t="shared" si="210"/>
        <v/>
      </c>
      <c r="F2479" s="91" t="str">
        <f t="shared" si="211"/>
        <v/>
      </c>
      <c r="H2479" s="91" t="str">
        <f t="shared" si="212"/>
        <v/>
      </c>
    </row>
    <row r="2480" spans="2:8">
      <c r="B2480" s="91" t="str">
        <f t="shared" si="209"/>
        <v/>
      </c>
      <c r="D2480" s="91" t="str">
        <f t="shared" si="210"/>
        <v/>
      </c>
      <c r="F2480" s="91" t="str">
        <f t="shared" si="211"/>
        <v/>
      </c>
      <c r="H2480" s="91" t="str">
        <f t="shared" si="212"/>
        <v/>
      </c>
    </row>
    <row r="2481" spans="2:8">
      <c r="B2481" s="91" t="str">
        <f t="shared" si="209"/>
        <v/>
      </c>
      <c r="D2481" s="91" t="str">
        <f t="shared" si="210"/>
        <v/>
      </c>
      <c r="F2481" s="91" t="str">
        <f t="shared" si="211"/>
        <v/>
      </c>
      <c r="H2481" s="91" t="str">
        <f t="shared" si="212"/>
        <v/>
      </c>
    </row>
    <row r="2482" spans="2:8">
      <c r="B2482" s="91" t="str">
        <f t="shared" si="209"/>
        <v/>
      </c>
      <c r="D2482" s="91" t="str">
        <f t="shared" si="210"/>
        <v/>
      </c>
      <c r="F2482" s="91" t="str">
        <f t="shared" si="211"/>
        <v/>
      </c>
      <c r="H2482" s="91" t="str">
        <f t="shared" si="212"/>
        <v/>
      </c>
    </row>
    <row r="2483" spans="2:8">
      <c r="B2483" s="91" t="str">
        <f t="shared" si="209"/>
        <v/>
      </c>
      <c r="D2483" s="91" t="str">
        <f t="shared" si="210"/>
        <v/>
      </c>
      <c r="F2483" s="91" t="str">
        <f t="shared" si="211"/>
        <v/>
      </c>
      <c r="H2483" s="91" t="str">
        <f t="shared" si="212"/>
        <v/>
      </c>
    </row>
    <row r="2484" spans="2:8">
      <c r="B2484" s="91" t="str">
        <f t="shared" si="209"/>
        <v/>
      </c>
      <c r="D2484" s="91" t="str">
        <f t="shared" si="210"/>
        <v/>
      </c>
      <c r="F2484" s="91" t="str">
        <f t="shared" si="211"/>
        <v/>
      </c>
      <c r="H2484" s="91" t="str">
        <f t="shared" si="212"/>
        <v/>
      </c>
    </row>
    <row r="2485" spans="2:8">
      <c r="B2485" s="91" t="str">
        <f t="shared" si="209"/>
        <v/>
      </c>
      <c r="D2485" s="91" t="str">
        <f t="shared" si="210"/>
        <v/>
      </c>
      <c r="F2485" s="91" t="str">
        <f t="shared" si="211"/>
        <v/>
      </c>
      <c r="H2485" s="91" t="str">
        <f t="shared" si="212"/>
        <v/>
      </c>
    </row>
    <row r="2486" spans="2:8">
      <c r="B2486" s="91" t="str">
        <f t="shared" si="209"/>
        <v/>
      </c>
      <c r="D2486" s="91" t="str">
        <f t="shared" si="210"/>
        <v/>
      </c>
      <c r="F2486" s="91" t="str">
        <f t="shared" si="211"/>
        <v/>
      </c>
      <c r="H2486" s="91" t="str">
        <f t="shared" si="212"/>
        <v/>
      </c>
    </row>
    <row r="2487" spans="2:8">
      <c r="B2487" s="91" t="str">
        <f t="shared" si="209"/>
        <v/>
      </c>
      <c r="D2487" s="91" t="str">
        <f t="shared" si="210"/>
        <v/>
      </c>
      <c r="F2487" s="91" t="str">
        <f t="shared" si="211"/>
        <v/>
      </c>
      <c r="H2487" s="91" t="str">
        <f t="shared" si="212"/>
        <v/>
      </c>
    </row>
    <row r="2488" spans="2:8">
      <c r="B2488" s="91" t="str">
        <f t="shared" si="209"/>
        <v/>
      </c>
      <c r="D2488" s="91" t="str">
        <f t="shared" si="210"/>
        <v/>
      </c>
      <c r="F2488" s="91" t="str">
        <f t="shared" si="211"/>
        <v/>
      </c>
      <c r="H2488" s="91" t="str">
        <f t="shared" si="212"/>
        <v/>
      </c>
    </row>
    <row r="2489" spans="2:8">
      <c r="B2489" s="91" t="str">
        <f t="shared" si="209"/>
        <v/>
      </c>
      <c r="D2489" s="91" t="str">
        <f t="shared" si="210"/>
        <v/>
      </c>
      <c r="F2489" s="91" t="str">
        <f t="shared" si="211"/>
        <v/>
      </c>
      <c r="H2489" s="91" t="str">
        <f t="shared" si="212"/>
        <v/>
      </c>
    </row>
    <row r="2490" spans="2:8">
      <c r="B2490" s="91" t="str">
        <f t="shared" si="209"/>
        <v/>
      </c>
      <c r="D2490" s="91" t="str">
        <f t="shared" si="210"/>
        <v/>
      </c>
      <c r="F2490" s="91" t="str">
        <f t="shared" si="211"/>
        <v/>
      </c>
      <c r="H2490" s="91" t="str">
        <f t="shared" si="212"/>
        <v/>
      </c>
    </row>
    <row r="2491" spans="2:8">
      <c r="B2491" s="91" t="str">
        <f t="shared" si="209"/>
        <v/>
      </c>
      <c r="D2491" s="91" t="str">
        <f t="shared" si="210"/>
        <v/>
      </c>
      <c r="F2491" s="91" t="str">
        <f t="shared" si="211"/>
        <v/>
      </c>
      <c r="H2491" s="91" t="str">
        <f t="shared" si="212"/>
        <v/>
      </c>
    </row>
    <row r="2492" spans="2:8">
      <c r="B2492" s="91" t="str">
        <f t="shared" si="209"/>
        <v/>
      </c>
      <c r="D2492" s="91" t="str">
        <f t="shared" si="210"/>
        <v/>
      </c>
      <c r="F2492" s="91" t="str">
        <f t="shared" si="211"/>
        <v/>
      </c>
      <c r="H2492" s="91" t="str">
        <f t="shared" si="212"/>
        <v/>
      </c>
    </row>
    <row r="2493" spans="2:8">
      <c r="B2493" s="91" t="str">
        <f t="shared" ref="B2493:B2556" si="213">IFERROR(VLOOKUP(A2493,PROF_NAMES_CODE,2,FALSE),"")</f>
        <v/>
      </c>
      <c r="D2493" s="91" t="str">
        <f t="shared" ref="D2493:D2556" si="214">IFERROR(VLOOKUP(C2493,PARAM_CLASSES,2,FALSE),"")</f>
        <v/>
      </c>
      <c r="F2493" s="91" t="str">
        <f t="shared" ref="F2493:F2556" si="215">IFERROR(VLOOKUP(E2493,PARAM_MATIERE,2,FALSE),"")</f>
        <v/>
      </c>
      <c r="H2493" s="91" t="str">
        <f t="shared" ref="H2493:H2556" si="216">IFERROR(VLOOKUP(G2493,PARAM_LANGUE,2,FALSE),"")</f>
        <v/>
      </c>
    </row>
    <row r="2494" spans="2:8">
      <c r="B2494" s="91" t="str">
        <f t="shared" si="213"/>
        <v/>
      </c>
      <c r="D2494" s="91" t="str">
        <f t="shared" si="214"/>
        <v/>
      </c>
      <c r="F2494" s="91" t="str">
        <f t="shared" si="215"/>
        <v/>
      </c>
      <c r="H2494" s="91" t="str">
        <f t="shared" si="216"/>
        <v/>
      </c>
    </row>
    <row r="2495" spans="2:8">
      <c r="B2495" s="91" t="str">
        <f t="shared" si="213"/>
        <v/>
      </c>
      <c r="D2495" s="91" t="str">
        <f t="shared" si="214"/>
        <v/>
      </c>
      <c r="F2495" s="91" t="str">
        <f t="shared" si="215"/>
        <v/>
      </c>
      <c r="H2495" s="91" t="str">
        <f t="shared" si="216"/>
        <v/>
      </c>
    </row>
    <row r="2496" spans="2:8">
      <c r="B2496" s="91" t="str">
        <f t="shared" si="213"/>
        <v/>
      </c>
      <c r="D2496" s="91" t="str">
        <f t="shared" si="214"/>
        <v/>
      </c>
      <c r="F2496" s="91" t="str">
        <f t="shared" si="215"/>
        <v/>
      </c>
      <c r="H2496" s="91" t="str">
        <f t="shared" si="216"/>
        <v/>
      </c>
    </row>
    <row r="2497" spans="2:8">
      <c r="B2497" s="91" t="str">
        <f t="shared" si="213"/>
        <v/>
      </c>
      <c r="D2497" s="91" t="str">
        <f t="shared" si="214"/>
        <v/>
      </c>
      <c r="F2497" s="91" t="str">
        <f t="shared" si="215"/>
        <v/>
      </c>
      <c r="H2497" s="91" t="str">
        <f t="shared" si="216"/>
        <v/>
      </c>
    </row>
    <row r="2498" spans="2:8">
      <c r="B2498" s="91" t="str">
        <f t="shared" si="213"/>
        <v/>
      </c>
      <c r="D2498" s="91" t="str">
        <f t="shared" si="214"/>
        <v/>
      </c>
      <c r="F2498" s="91" t="str">
        <f t="shared" si="215"/>
        <v/>
      </c>
      <c r="H2498" s="91" t="str">
        <f t="shared" si="216"/>
        <v/>
      </c>
    </row>
    <row r="2499" spans="2:8">
      <c r="B2499" s="91" t="str">
        <f t="shared" si="213"/>
        <v/>
      </c>
      <c r="D2499" s="91" t="str">
        <f t="shared" si="214"/>
        <v/>
      </c>
      <c r="F2499" s="91" t="str">
        <f t="shared" si="215"/>
        <v/>
      </c>
      <c r="H2499" s="91" t="str">
        <f t="shared" si="216"/>
        <v/>
      </c>
    </row>
    <row r="2500" spans="2:8">
      <c r="B2500" s="91" t="str">
        <f t="shared" si="213"/>
        <v/>
      </c>
      <c r="D2500" s="91" t="str">
        <f t="shared" si="214"/>
        <v/>
      </c>
      <c r="F2500" s="91" t="str">
        <f t="shared" si="215"/>
        <v/>
      </c>
      <c r="H2500" s="91" t="str">
        <f t="shared" si="216"/>
        <v/>
      </c>
    </row>
    <row r="2501" spans="2:8">
      <c r="B2501" s="91" t="str">
        <f t="shared" si="213"/>
        <v/>
      </c>
      <c r="D2501" s="91" t="str">
        <f t="shared" si="214"/>
        <v/>
      </c>
      <c r="F2501" s="91" t="str">
        <f t="shared" si="215"/>
        <v/>
      </c>
      <c r="H2501" s="91" t="str">
        <f t="shared" si="216"/>
        <v/>
      </c>
    </row>
    <row r="2502" spans="2:8">
      <c r="B2502" s="91" t="str">
        <f t="shared" si="213"/>
        <v/>
      </c>
      <c r="D2502" s="91" t="str">
        <f t="shared" si="214"/>
        <v/>
      </c>
      <c r="F2502" s="91" t="str">
        <f t="shared" si="215"/>
        <v/>
      </c>
      <c r="H2502" s="91" t="str">
        <f t="shared" si="216"/>
        <v/>
      </c>
    </row>
    <row r="2503" spans="2:8">
      <c r="B2503" s="91" t="str">
        <f t="shared" si="213"/>
        <v/>
      </c>
      <c r="D2503" s="91" t="str">
        <f t="shared" si="214"/>
        <v/>
      </c>
      <c r="F2503" s="91" t="str">
        <f t="shared" si="215"/>
        <v/>
      </c>
      <c r="H2503" s="91" t="str">
        <f t="shared" si="216"/>
        <v/>
      </c>
    </row>
    <row r="2504" spans="2:8">
      <c r="B2504" s="91" t="str">
        <f t="shared" si="213"/>
        <v/>
      </c>
      <c r="D2504" s="91" t="str">
        <f t="shared" si="214"/>
        <v/>
      </c>
      <c r="F2504" s="91" t="str">
        <f t="shared" si="215"/>
        <v/>
      </c>
      <c r="H2504" s="91" t="str">
        <f t="shared" si="216"/>
        <v/>
      </c>
    </row>
    <row r="2505" spans="2:8">
      <c r="B2505" s="91" t="str">
        <f t="shared" si="213"/>
        <v/>
      </c>
      <c r="D2505" s="91" t="str">
        <f t="shared" si="214"/>
        <v/>
      </c>
      <c r="F2505" s="91" t="str">
        <f t="shared" si="215"/>
        <v/>
      </c>
      <c r="H2505" s="91" t="str">
        <f t="shared" si="216"/>
        <v/>
      </c>
    </row>
    <row r="2506" spans="2:8">
      <c r="B2506" s="91" t="str">
        <f t="shared" si="213"/>
        <v/>
      </c>
      <c r="D2506" s="91" t="str">
        <f t="shared" si="214"/>
        <v/>
      </c>
      <c r="F2506" s="91" t="str">
        <f t="shared" si="215"/>
        <v/>
      </c>
      <c r="H2506" s="91" t="str">
        <f t="shared" si="216"/>
        <v/>
      </c>
    </row>
    <row r="2507" spans="2:8">
      <c r="B2507" s="91" t="str">
        <f t="shared" si="213"/>
        <v/>
      </c>
      <c r="D2507" s="91" t="str">
        <f t="shared" si="214"/>
        <v/>
      </c>
      <c r="F2507" s="91" t="str">
        <f t="shared" si="215"/>
        <v/>
      </c>
      <c r="H2507" s="91" t="str">
        <f t="shared" si="216"/>
        <v/>
      </c>
    </row>
    <row r="2508" spans="2:8">
      <c r="B2508" s="91" t="str">
        <f t="shared" si="213"/>
        <v/>
      </c>
      <c r="D2508" s="91" t="str">
        <f t="shared" si="214"/>
        <v/>
      </c>
      <c r="F2508" s="91" t="str">
        <f t="shared" si="215"/>
        <v/>
      </c>
      <c r="H2508" s="91" t="str">
        <f t="shared" si="216"/>
        <v/>
      </c>
    </row>
    <row r="2509" spans="2:8">
      <c r="B2509" s="91" t="str">
        <f t="shared" si="213"/>
        <v/>
      </c>
      <c r="D2509" s="91" t="str">
        <f t="shared" si="214"/>
        <v/>
      </c>
      <c r="F2509" s="91" t="str">
        <f t="shared" si="215"/>
        <v/>
      </c>
      <c r="H2509" s="91" t="str">
        <f t="shared" si="216"/>
        <v/>
      </c>
    </row>
    <row r="2510" spans="2:8">
      <c r="B2510" s="91" t="str">
        <f t="shared" si="213"/>
        <v/>
      </c>
      <c r="D2510" s="91" t="str">
        <f t="shared" si="214"/>
        <v/>
      </c>
      <c r="F2510" s="91" t="str">
        <f t="shared" si="215"/>
        <v/>
      </c>
      <c r="H2510" s="91" t="str">
        <f t="shared" si="216"/>
        <v/>
      </c>
    </row>
    <row r="2511" spans="2:8">
      <c r="B2511" s="91" t="str">
        <f t="shared" si="213"/>
        <v/>
      </c>
      <c r="D2511" s="91" t="str">
        <f t="shared" si="214"/>
        <v/>
      </c>
      <c r="F2511" s="91" t="str">
        <f t="shared" si="215"/>
        <v/>
      </c>
      <c r="H2511" s="91" t="str">
        <f t="shared" si="216"/>
        <v/>
      </c>
    </row>
    <row r="2512" spans="2:8">
      <c r="B2512" s="91" t="str">
        <f t="shared" si="213"/>
        <v/>
      </c>
      <c r="D2512" s="91" t="str">
        <f t="shared" si="214"/>
        <v/>
      </c>
      <c r="F2512" s="91" t="str">
        <f t="shared" si="215"/>
        <v/>
      </c>
      <c r="H2512" s="91" t="str">
        <f t="shared" si="216"/>
        <v/>
      </c>
    </row>
    <row r="2513" spans="2:8">
      <c r="B2513" s="91" t="str">
        <f t="shared" si="213"/>
        <v/>
      </c>
      <c r="D2513" s="91" t="str">
        <f t="shared" si="214"/>
        <v/>
      </c>
      <c r="F2513" s="91" t="str">
        <f t="shared" si="215"/>
        <v/>
      </c>
      <c r="H2513" s="91" t="str">
        <f t="shared" si="216"/>
        <v/>
      </c>
    </row>
    <row r="2514" spans="2:8">
      <c r="B2514" s="91" t="str">
        <f t="shared" si="213"/>
        <v/>
      </c>
      <c r="D2514" s="91" t="str">
        <f t="shared" si="214"/>
        <v/>
      </c>
      <c r="F2514" s="91" t="str">
        <f t="shared" si="215"/>
        <v/>
      </c>
      <c r="H2514" s="91" t="str">
        <f t="shared" si="216"/>
        <v/>
      </c>
    </row>
    <row r="2515" spans="2:8">
      <c r="B2515" s="91" t="str">
        <f t="shared" si="213"/>
        <v/>
      </c>
      <c r="D2515" s="91" t="str">
        <f t="shared" si="214"/>
        <v/>
      </c>
      <c r="F2515" s="91" t="str">
        <f t="shared" si="215"/>
        <v/>
      </c>
      <c r="H2515" s="91" t="str">
        <f t="shared" si="216"/>
        <v/>
      </c>
    </row>
    <row r="2516" spans="2:8">
      <c r="B2516" s="91" t="str">
        <f t="shared" si="213"/>
        <v/>
      </c>
      <c r="D2516" s="91" t="str">
        <f t="shared" si="214"/>
        <v/>
      </c>
      <c r="F2516" s="91" t="str">
        <f t="shared" si="215"/>
        <v/>
      </c>
      <c r="H2516" s="91" t="str">
        <f t="shared" si="216"/>
        <v/>
      </c>
    </row>
    <row r="2517" spans="2:8">
      <c r="B2517" s="91" t="str">
        <f t="shared" si="213"/>
        <v/>
      </c>
      <c r="D2517" s="91" t="str">
        <f t="shared" si="214"/>
        <v/>
      </c>
      <c r="F2517" s="91" t="str">
        <f t="shared" si="215"/>
        <v/>
      </c>
      <c r="H2517" s="91" t="str">
        <f t="shared" si="216"/>
        <v/>
      </c>
    </row>
    <row r="2518" spans="2:8">
      <c r="B2518" s="91" t="str">
        <f t="shared" si="213"/>
        <v/>
      </c>
      <c r="D2518" s="91" t="str">
        <f t="shared" si="214"/>
        <v/>
      </c>
      <c r="F2518" s="91" t="str">
        <f t="shared" si="215"/>
        <v/>
      </c>
      <c r="H2518" s="91" t="str">
        <f t="shared" si="216"/>
        <v/>
      </c>
    </row>
    <row r="2519" spans="2:8">
      <c r="B2519" s="91" t="str">
        <f t="shared" si="213"/>
        <v/>
      </c>
      <c r="D2519" s="91" t="str">
        <f t="shared" si="214"/>
        <v/>
      </c>
      <c r="F2519" s="91" t="str">
        <f t="shared" si="215"/>
        <v/>
      </c>
      <c r="H2519" s="91" t="str">
        <f t="shared" si="216"/>
        <v/>
      </c>
    </row>
    <row r="2520" spans="2:8">
      <c r="B2520" s="91" t="str">
        <f t="shared" si="213"/>
        <v/>
      </c>
      <c r="D2520" s="91" t="str">
        <f t="shared" si="214"/>
        <v/>
      </c>
      <c r="F2520" s="91" t="str">
        <f t="shared" si="215"/>
        <v/>
      </c>
      <c r="H2520" s="91" t="str">
        <f t="shared" si="216"/>
        <v/>
      </c>
    </row>
    <row r="2521" spans="2:8">
      <c r="B2521" s="91" t="str">
        <f t="shared" si="213"/>
        <v/>
      </c>
      <c r="D2521" s="91" t="str">
        <f t="shared" si="214"/>
        <v/>
      </c>
      <c r="F2521" s="91" t="str">
        <f t="shared" si="215"/>
        <v/>
      </c>
      <c r="H2521" s="91" t="str">
        <f t="shared" si="216"/>
        <v/>
      </c>
    </row>
    <row r="2522" spans="2:8">
      <c r="B2522" s="91" t="str">
        <f t="shared" si="213"/>
        <v/>
      </c>
      <c r="D2522" s="91" t="str">
        <f t="shared" si="214"/>
        <v/>
      </c>
      <c r="F2522" s="91" t="str">
        <f t="shared" si="215"/>
        <v/>
      </c>
      <c r="H2522" s="91" t="str">
        <f t="shared" si="216"/>
        <v/>
      </c>
    </row>
    <row r="2523" spans="2:8">
      <c r="B2523" s="91" t="str">
        <f t="shared" si="213"/>
        <v/>
      </c>
      <c r="D2523" s="91" t="str">
        <f t="shared" si="214"/>
        <v/>
      </c>
      <c r="F2523" s="91" t="str">
        <f t="shared" si="215"/>
        <v/>
      </c>
      <c r="H2523" s="91" t="str">
        <f t="shared" si="216"/>
        <v/>
      </c>
    </row>
    <row r="2524" spans="2:8">
      <c r="B2524" s="91" t="str">
        <f t="shared" si="213"/>
        <v/>
      </c>
      <c r="D2524" s="91" t="str">
        <f t="shared" si="214"/>
        <v/>
      </c>
      <c r="F2524" s="91" t="str">
        <f t="shared" si="215"/>
        <v/>
      </c>
      <c r="H2524" s="91" t="str">
        <f t="shared" si="216"/>
        <v/>
      </c>
    </row>
    <row r="2525" spans="2:8">
      <c r="B2525" s="91" t="str">
        <f t="shared" si="213"/>
        <v/>
      </c>
      <c r="D2525" s="91" t="str">
        <f t="shared" si="214"/>
        <v/>
      </c>
      <c r="F2525" s="91" t="str">
        <f t="shared" si="215"/>
        <v/>
      </c>
      <c r="H2525" s="91" t="str">
        <f t="shared" si="216"/>
        <v/>
      </c>
    </row>
    <row r="2526" spans="2:8">
      <c r="B2526" s="91" t="str">
        <f t="shared" si="213"/>
        <v/>
      </c>
      <c r="D2526" s="91" t="str">
        <f t="shared" si="214"/>
        <v/>
      </c>
      <c r="F2526" s="91" t="str">
        <f t="shared" si="215"/>
        <v/>
      </c>
      <c r="H2526" s="91" t="str">
        <f t="shared" si="216"/>
        <v/>
      </c>
    </row>
    <row r="2527" spans="2:8">
      <c r="B2527" s="91" t="str">
        <f t="shared" si="213"/>
        <v/>
      </c>
      <c r="D2527" s="91" t="str">
        <f t="shared" si="214"/>
        <v/>
      </c>
      <c r="F2527" s="91" t="str">
        <f t="shared" si="215"/>
        <v/>
      </c>
      <c r="H2527" s="91" t="str">
        <f t="shared" si="216"/>
        <v/>
      </c>
    </row>
    <row r="2528" spans="2:8">
      <c r="B2528" s="91" t="str">
        <f t="shared" si="213"/>
        <v/>
      </c>
      <c r="D2528" s="91" t="str">
        <f t="shared" si="214"/>
        <v/>
      </c>
      <c r="F2528" s="91" t="str">
        <f t="shared" si="215"/>
        <v/>
      </c>
      <c r="H2528" s="91" t="str">
        <f t="shared" si="216"/>
        <v/>
      </c>
    </row>
    <row r="2529" spans="2:8">
      <c r="B2529" s="91" t="str">
        <f t="shared" si="213"/>
        <v/>
      </c>
      <c r="D2529" s="91" t="str">
        <f t="shared" si="214"/>
        <v/>
      </c>
      <c r="F2529" s="91" t="str">
        <f t="shared" si="215"/>
        <v/>
      </c>
      <c r="H2529" s="91" t="str">
        <f t="shared" si="216"/>
        <v/>
      </c>
    </row>
    <row r="2530" spans="2:8">
      <c r="B2530" s="91" t="str">
        <f t="shared" si="213"/>
        <v/>
      </c>
      <c r="D2530" s="91" t="str">
        <f t="shared" si="214"/>
        <v/>
      </c>
      <c r="F2530" s="91" t="str">
        <f t="shared" si="215"/>
        <v/>
      </c>
      <c r="H2530" s="91" t="str">
        <f t="shared" si="216"/>
        <v/>
      </c>
    </row>
    <row r="2531" spans="2:8">
      <c r="B2531" s="91" t="str">
        <f t="shared" si="213"/>
        <v/>
      </c>
      <c r="D2531" s="91" t="str">
        <f t="shared" si="214"/>
        <v/>
      </c>
      <c r="F2531" s="91" t="str">
        <f t="shared" si="215"/>
        <v/>
      </c>
      <c r="H2531" s="91" t="str">
        <f t="shared" si="216"/>
        <v/>
      </c>
    </row>
    <row r="2532" spans="2:8">
      <c r="B2532" s="91" t="str">
        <f t="shared" si="213"/>
        <v/>
      </c>
      <c r="D2532" s="91" t="str">
        <f t="shared" si="214"/>
        <v/>
      </c>
      <c r="F2532" s="91" t="str">
        <f t="shared" si="215"/>
        <v/>
      </c>
      <c r="H2532" s="91" t="str">
        <f t="shared" si="216"/>
        <v/>
      </c>
    </row>
    <row r="2533" spans="2:8">
      <c r="B2533" s="91" t="str">
        <f t="shared" si="213"/>
        <v/>
      </c>
      <c r="D2533" s="91" t="str">
        <f t="shared" si="214"/>
        <v/>
      </c>
      <c r="F2533" s="91" t="str">
        <f t="shared" si="215"/>
        <v/>
      </c>
      <c r="H2533" s="91" t="str">
        <f t="shared" si="216"/>
        <v/>
      </c>
    </row>
    <row r="2534" spans="2:8">
      <c r="B2534" s="91" t="str">
        <f t="shared" si="213"/>
        <v/>
      </c>
      <c r="D2534" s="91" t="str">
        <f t="shared" si="214"/>
        <v/>
      </c>
      <c r="F2534" s="91" t="str">
        <f t="shared" si="215"/>
        <v/>
      </c>
      <c r="H2534" s="91" t="str">
        <f t="shared" si="216"/>
        <v/>
      </c>
    </row>
    <row r="2535" spans="2:8">
      <c r="B2535" s="91" t="str">
        <f t="shared" si="213"/>
        <v/>
      </c>
      <c r="D2535" s="91" t="str">
        <f t="shared" si="214"/>
        <v/>
      </c>
      <c r="F2535" s="91" t="str">
        <f t="shared" si="215"/>
        <v/>
      </c>
      <c r="H2535" s="91" t="str">
        <f t="shared" si="216"/>
        <v/>
      </c>
    </row>
    <row r="2536" spans="2:8">
      <c r="B2536" s="91" t="str">
        <f t="shared" si="213"/>
        <v/>
      </c>
      <c r="D2536" s="91" t="str">
        <f t="shared" si="214"/>
        <v/>
      </c>
      <c r="F2536" s="91" t="str">
        <f t="shared" si="215"/>
        <v/>
      </c>
      <c r="H2536" s="91" t="str">
        <f t="shared" si="216"/>
        <v/>
      </c>
    </row>
    <row r="2537" spans="2:8">
      <c r="B2537" s="91" t="str">
        <f t="shared" si="213"/>
        <v/>
      </c>
      <c r="D2537" s="91" t="str">
        <f t="shared" si="214"/>
        <v/>
      </c>
      <c r="F2537" s="91" t="str">
        <f t="shared" si="215"/>
        <v/>
      </c>
      <c r="H2537" s="91" t="str">
        <f t="shared" si="216"/>
        <v/>
      </c>
    </row>
    <row r="2538" spans="2:8">
      <c r="B2538" s="91" t="str">
        <f t="shared" si="213"/>
        <v/>
      </c>
      <c r="D2538" s="91" t="str">
        <f t="shared" si="214"/>
        <v/>
      </c>
      <c r="F2538" s="91" t="str">
        <f t="shared" si="215"/>
        <v/>
      </c>
      <c r="H2538" s="91" t="str">
        <f t="shared" si="216"/>
        <v/>
      </c>
    </row>
    <row r="2539" spans="2:8">
      <c r="B2539" s="91" t="str">
        <f t="shared" si="213"/>
        <v/>
      </c>
      <c r="D2539" s="91" t="str">
        <f t="shared" si="214"/>
        <v/>
      </c>
      <c r="F2539" s="91" t="str">
        <f t="shared" si="215"/>
        <v/>
      </c>
      <c r="H2539" s="91" t="str">
        <f t="shared" si="216"/>
        <v/>
      </c>
    </row>
    <row r="2540" spans="2:8">
      <c r="B2540" s="91" t="str">
        <f t="shared" si="213"/>
        <v/>
      </c>
      <c r="D2540" s="91" t="str">
        <f t="shared" si="214"/>
        <v/>
      </c>
      <c r="F2540" s="91" t="str">
        <f t="shared" si="215"/>
        <v/>
      </c>
      <c r="H2540" s="91" t="str">
        <f t="shared" si="216"/>
        <v/>
      </c>
    </row>
    <row r="2541" spans="2:8">
      <c r="B2541" s="91" t="str">
        <f t="shared" si="213"/>
        <v/>
      </c>
      <c r="D2541" s="91" t="str">
        <f t="shared" si="214"/>
        <v/>
      </c>
      <c r="F2541" s="91" t="str">
        <f t="shared" si="215"/>
        <v/>
      </c>
      <c r="H2541" s="91" t="str">
        <f t="shared" si="216"/>
        <v/>
      </c>
    </row>
    <row r="2542" spans="2:8">
      <c r="B2542" s="91" t="str">
        <f t="shared" si="213"/>
        <v/>
      </c>
      <c r="D2542" s="91" t="str">
        <f t="shared" si="214"/>
        <v/>
      </c>
      <c r="F2542" s="91" t="str">
        <f t="shared" si="215"/>
        <v/>
      </c>
      <c r="H2542" s="91" t="str">
        <f t="shared" si="216"/>
        <v/>
      </c>
    </row>
    <row r="2543" spans="2:8">
      <c r="B2543" s="91" t="str">
        <f t="shared" si="213"/>
        <v/>
      </c>
      <c r="D2543" s="91" t="str">
        <f t="shared" si="214"/>
        <v/>
      </c>
      <c r="F2543" s="91" t="str">
        <f t="shared" si="215"/>
        <v/>
      </c>
      <c r="H2543" s="91" t="str">
        <f t="shared" si="216"/>
        <v/>
      </c>
    </row>
    <row r="2544" spans="2:8">
      <c r="B2544" s="91" t="str">
        <f t="shared" si="213"/>
        <v/>
      </c>
      <c r="D2544" s="91" t="str">
        <f t="shared" si="214"/>
        <v/>
      </c>
      <c r="F2544" s="91" t="str">
        <f t="shared" si="215"/>
        <v/>
      </c>
      <c r="H2544" s="91" t="str">
        <f t="shared" si="216"/>
        <v/>
      </c>
    </row>
    <row r="2545" spans="2:8">
      <c r="B2545" s="91" t="str">
        <f t="shared" si="213"/>
        <v/>
      </c>
      <c r="D2545" s="91" t="str">
        <f t="shared" si="214"/>
        <v/>
      </c>
      <c r="F2545" s="91" t="str">
        <f t="shared" si="215"/>
        <v/>
      </c>
      <c r="H2545" s="91" t="str">
        <f t="shared" si="216"/>
        <v/>
      </c>
    </row>
    <row r="2546" spans="2:8">
      <c r="B2546" s="91" t="str">
        <f t="shared" si="213"/>
        <v/>
      </c>
      <c r="D2546" s="91" t="str">
        <f t="shared" si="214"/>
        <v/>
      </c>
      <c r="F2546" s="91" t="str">
        <f t="shared" si="215"/>
        <v/>
      </c>
      <c r="H2546" s="91" t="str">
        <f t="shared" si="216"/>
        <v/>
      </c>
    </row>
    <row r="2547" spans="2:8">
      <c r="B2547" s="91" t="str">
        <f t="shared" si="213"/>
        <v/>
      </c>
      <c r="D2547" s="91" t="str">
        <f t="shared" si="214"/>
        <v/>
      </c>
      <c r="F2547" s="91" t="str">
        <f t="shared" si="215"/>
        <v/>
      </c>
      <c r="H2547" s="91" t="str">
        <f t="shared" si="216"/>
        <v/>
      </c>
    </row>
    <row r="2548" spans="2:8">
      <c r="B2548" s="91" t="str">
        <f t="shared" si="213"/>
        <v/>
      </c>
      <c r="D2548" s="91" t="str">
        <f t="shared" si="214"/>
        <v/>
      </c>
      <c r="F2548" s="91" t="str">
        <f t="shared" si="215"/>
        <v/>
      </c>
      <c r="H2548" s="91" t="str">
        <f t="shared" si="216"/>
        <v/>
      </c>
    </row>
    <row r="2549" spans="2:8">
      <c r="B2549" s="91" t="str">
        <f t="shared" si="213"/>
        <v/>
      </c>
      <c r="D2549" s="91" t="str">
        <f t="shared" si="214"/>
        <v/>
      </c>
      <c r="F2549" s="91" t="str">
        <f t="shared" si="215"/>
        <v/>
      </c>
      <c r="H2549" s="91" t="str">
        <f t="shared" si="216"/>
        <v/>
      </c>
    </row>
    <row r="2550" spans="2:8">
      <c r="B2550" s="91" t="str">
        <f t="shared" si="213"/>
        <v/>
      </c>
      <c r="D2550" s="91" t="str">
        <f t="shared" si="214"/>
        <v/>
      </c>
      <c r="F2550" s="91" t="str">
        <f t="shared" si="215"/>
        <v/>
      </c>
      <c r="H2550" s="91" t="str">
        <f t="shared" si="216"/>
        <v/>
      </c>
    </row>
    <row r="2551" spans="2:8">
      <c r="B2551" s="91" t="str">
        <f t="shared" si="213"/>
        <v/>
      </c>
      <c r="D2551" s="91" t="str">
        <f t="shared" si="214"/>
        <v/>
      </c>
      <c r="F2551" s="91" t="str">
        <f t="shared" si="215"/>
        <v/>
      </c>
      <c r="H2551" s="91" t="str">
        <f t="shared" si="216"/>
        <v/>
      </c>
    </row>
    <row r="2552" spans="2:8">
      <c r="B2552" s="91" t="str">
        <f t="shared" si="213"/>
        <v/>
      </c>
      <c r="D2552" s="91" t="str">
        <f t="shared" si="214"/>
        <v/>
      </c>
      <c r="F2552" s="91" t="str">
        <f t="shared" si="215"/>
        <v/>
      </c>
      <c r="H2552" s="91" t="str">
        <f t="shared" si="216"/>
        <v/>
      </c>
    </row>
    <row r="2553" spans="2:8">
      <c r="B2553" s="91" t="str">
        <f t="shared" si="213"/>
        <v/>
      </c>
      <c r="D2553" s="91" t="str">
        <f t="shared" si="214"/>
        <v/>
      </c>
      <c r="F2553" s="91" t="str">
        <f t="shared" si="215"/>
        <v/>
      </c>
      <c r="H2553" s="91" t="str">
        <f t="shared" si="216"/>
        <v/>
      </c>
    </row>
    <row r="2554" spans="2:8">
      <c r="B2554" s="91" t="str">
        <f t="shared" si="213"/>
        <v/>
      </c>
      <c r="D2554" s="91" t="str">
        <f t="shared" si="214"/>
        <v/>
      </c>
      <c r="F2554" s="91" t="str">
        <f t="shared" si="215"/>
        <v/>
      </c>
      <c r="H2554" s="91" t="str">
        <f t="shared" si="216"/>
        <v/>
      </c>
    </row>
    <row r="2555" spans="2:8">
      <c r="B2555" s="91" t="str">
        <f t="shared" si="213"/>
        <v/>
      </c>
      <c r="D2555" s="91" t="str">
        <f t="shared" si="214"/>
        <v/>
      </c>
      <c r="F2555" s="91" t="str">
        <f t="shared" si="215"/>
        <v/>
      </c>
      <c r="H2555" s="91" t="str">
        <f t="shared" si="216"/>
        <v/>
      </c>
    </row>
    <row r="2556" spans="2:8">
      <c r="B2556" s="91" t="str">
        <f t="shared" si="213"/>
        <v/>
      </c>
      <c r="D2556" s="91" t="str">
        <f t="shared" si="214"/>
        <v/>
      </c>
      <c r="F2556" s="91" t="str">
        <f t="shared" si="215"/>
        <v/>
      </c>
      <c r="H2556" s="91" t="str">
        <f t="shared" si="216"/>
        <v/>
      </c>
    </row>
    <row r="2557" spans="2:8">
      <c r="B2557" s="91" t="str">
        <f t="shared" ref="B2557:B2612" si="217">IFERROR(VLOOKUP(A2557,PROF_NAMES_CODE,2,FALSE),"")</f>
        <v/>
      </c>
      <c r="D2557" s="91" t="str">
        <f t="shared" ref="D2557:D2612" si="218">IFERROR(VLOOKUP(C2557,PARAM_CLASSES,2,FALSE),"")</f>
        <v/>
      </c>
      <c r="F2557" s="91" t="str">
        <f t="shared" ref="F2557:F2612" si="219">IFERROR(VLOOKUP(E2557,PARAM_MATIERE,2,FALSE),"")</f>
        <v/>
      </c>
      <c r="H2557" s="91" t="str">
        <f t="shared" ref="H2557:H2612" si="220">IFERROR(VLOOKUP(G2557,PARAM_LANGUE,2,FALSE),"")</f>
        <v/>
      </c>
    </row>
    <row r="2558" spans="2:8">
      <c r="B2558" s="91" t="str">
        <f t="shared" si="217"/>
        <v/>
      </c>
      <c r="D2558" s="91" t="str">
        <f t="shared" si="218"/>
        <v/>
      </c>
      <c r="F2558" s="91" t="str">
        <f t="shared" si="219"/>
        <v/>
      </c>
      <c r="H2558" s="91" t="str">
        <f t="shared" si="220"/>
        <v/>
      </c>
    </row>
    <row r="2559" spans="2:8">
      <c r="B2559" s="91" t="str">
        <f t="shared" si="217"/>
        <v/>
      </c>
      <c r="D2559" s="91" t="str">
        <f t="shared" si="218"/>
        <v/>
      </c>
      <c r="F2559" s="91" t="str">
        <f t="shared" si="219"/>
        <v/>
      </c>
      <c r="H2559" s="91" t="str">
        <f t="shared" si="220"/>
        <v/>
      </c>
    </row>
    <row r="2560" spans="2:8">
      <c r="B2560" s="91" t="str">
        <f t="shared" si="217"/>
        <v/>
      </c>
      <c r="D2560" s="91" t="str">
        <f t="shared" si="218"/>
        <v/>
      </c>
      <c r="F2560" s="91" t="str">
        <f t="shared" si="219"/>
        <v/>
      </c>
      <c r="H2560" s="91" t="str">
        <f t="shared" si="220"/>
        <v/>
      </c>
    </row>
    <row r="2561" spans="2:8">
      <c r="B2561" s="91" t="str">
        <f t="shared" si="217"/>
        <v/>
      </c>
      <c r="D2561" s="91" t="str">
        <f t="shared" si="218"/>
        <v/>
      </c>
      <c r="F2561" s="91" t="str">
        <f t="shared" si="219"/>
        <v/>
      </c>
      <c r="H2561" s="91" t="str">
        <f t="shared" si="220"/>
        <v/>
      </c>
    </row>
    <row r="2562" spans="2:8">
      <c r="B2562" s="91" t="str">
        <f t="shared" si="217"/>
        <v/>
      </c>
      <c r="D2562" s="91" t="str">
        <f t="shared" si="218"/>
        <v/>
      </c>
      <c r="F2562" s="91" t="str">
        <f t="shared" si="219"/>
        <v/>
      </c>
      <c r="H2562" s="91" t="str">
        <f t="shared" si="220"/>
        <v/>
      </c>
    </row>
    <row r="2563" spans="2:8">
      <c r="B2563" s="91" t="str">
        <f t="shared" si="217"/>
        <v/>
      </c>
      <c r="D2563" s="91" t="str">
        <f t="shared" si="218"/>
        <v/>
      </c>
      <c r="F2563" s="91" t="str">
        <f t="shared" si="219"/>
        <v/>
      </c>
      <c r="H2563" s="91" t="str">
        <f t="shared" si="220"/>
        <v/>
      </c>
    </row>
    <row r="2564" spans="2:8">
      <c r="B2564" s="91" t="str">
        <f t="shared" si="217"/>
        <v/>
      </c>
      <c r="D2564" s="91" t="str">
        <f t="shared" si="218"/>
        <v/>
      </c>
      <c r="F2564" s="91" t="str">
        <f t="shared" si="219"/>
        <v/>
      </c>
      <c r="H2564" s="91" t="str">
        <f t="shared" si="220"/>
        <v/>
      </c>
    </row>
    <row r="2565" spans="2:8">
      <c r="B2565" s="91" t="str">
        <f t="shared" si="217"/>
        <v/>
      </c>
      <c r="D2565" s="91" t="str">
        <f t="shared" si="218"/>
        <v/>
      </c>
      <c r="F2565" s="91" t="str">
        <f t="shared" si="219"/>
        <v/>
      </c>
      <c r="H2565" s="91" t="str">
        <f t="shared" si="220"/>
        <v/>
      </c>
    </row>
    <row r="2566" spans="2:8">
      <c r="B2566" s="91" t="str">
        <f t="shared" si="217"/>
        <v/>
      </c>
      <c r="D2566" s="91" t="str">
        <f t="shared" si="218"/>
        <v/>
      </c>
      <c r="F2566" s="91" t="str">
        <f t="shared" si="219"/>
        <v/>
      </c>
      <c r="H2566" s="91" t="str">
        <f t="shared" si="220"/>
        <v/>
      </c>
    </row>
    <row r="2567" spans="2:8">
      <c r="B2567" s="91" t="str">
        <f t="shared" si="217"/>
        <v/>
      </c>
      <c r="D2567" s="91" t="str">
        <f t="shared" si="218"/>
        <v/>
      </c>
      <c r="F2567" s="91" t="str">
        <f t="shared" si="219"/>
        <v/>
      </c>
      <c r="H2567" s="91" t="str">
        <f t="shared" si="220"/>
        <v/>
      </c>
    </row>
    <row r="2568" spans="2:8">
      <c r="B2568" s="91" t="str">
        <f t="shared" si="217"/>
        <v/>
      </c>
      <c r="D2568" s="91" t="str">
        <f t="shared" si="218"/>
        <v/>
      </c>
      <c r="F2568" s="91" t="str">
        <f t="shared" si="219"/>
        <v/>
      </c>
      <c r="H2568" s="91" t="str">
        <f t="shared" si="220"/>
        <v/>
      </c>
    </row>
    <row r="2569" spans="2:8">
      <c r="B2569" s="91" t="str">
        <f t="shared" si="217"/>
        <v/>
      </c>
      <c r="D2569" s="91" t="str">
        <f t="shared" si="218"/>
        <v/>
      </c>
      <c r="F2569" s="91" t="str">
        <f t="shared" si="219"/>
        <v/>
      </c>
      <c r="H2569" s="91" t="str">
        <f t="shared" si="220"/>
        <v/>
      </c>
    </row>
    <row r="2570" spans="2:8">
      <c r="B2570" s="91" t="str">
        <f t="shared" si="217"/>
        <v/>
      </c>
      <c r="D2570" s="91" t="str">
        <f t="shared" si="218"/>
        <v/>
      </c>
      <c r="F2570" s="91" t="str">
        <f t="shared" si="219"/>
        <v/>
      </c>
      <c r="H2570" s="91" t="str">
        <f t="shared" si="220"/>
        <v/>
      </c>
    </row>
    <row r="2571" spans="2:8">
      <c r="B2571" s="91" t="str">
        <f t="shared" si="217"/>
        <v/>
      </c>
      <c r="D2571" s="91" t="str">
        <f t="shared" si="218"/>
        <v/>
      </c>
      <c r="F2571" s="91" t="str">
        <f t="shared" si="219"/>
        <v/>
      </c>
      <c r="H2571" s="91" t="str">
        <f t="shared" si="220"/>
        <v/>
      </c>
    </row>
    <row r="2572" spans="2:8">
      <c r="B2572" s="91" t="str">
        <f t="shared" si="217"/>
        <v/>
      </c>
      <c r="D2572" s="91" t="str">
        <f t="shared" si="218"/>
        <v/>
      </c>
      <c r="F2572" s="91" t="str">
        <f t="shared" si="219"/>
        <v/>
      </c>
      <c r="H2572" s="91" t="str">
        <f t="shared" si="220"/>
        <v/>
      </c>
    </row>
    <row r="2573" spans="2:8">
      <c r="B2573" s="91" t="str">
        <f t="shared" si="217"/>
        <v/>
      </c>
      <c r="D2573" s="91" t="str">
        <f t="shared" si="218"/>
        <v/>
      </c>
      <c r="F2573" s="91" t="str">
        <f t="shared" si="219"/>
        <v/>
      </c>
      <c r="H2573" s="91" t="str">
        <f t="shared" si="220"/>
        <v/>
      </c>
    </row>
    <row r="2574" spans="2:8">
      <c r="B2574" s="91" t="str">
        <f t="shared" si="217"/>
        <v/>
      </c>
      <c r="D2574" s="91" t="str">
        <f t="shared" si="218"/>
        <v/>
      </c>
      <c r="F2574" s="91" t="str">
        <f t="shared" si="219"/>
        <v/>
      </c>
      <c r="H2574" s="91" t="str">
        <f t="shared" si="220"/>
        <v/>
      </c>
    </row>
    <row r="2575" spans="2:8">
      <c r="B2575" s="91" t="str">
        <f t="shared" si="217"/>
        <v/>
      </c>
      <c r="D2575" s="91" t="str">
        <f t="shared" si="218"/>
        <v/>
      </c>
      <c r="F2575" s="91" t="str">
        <f t="shared" si="219"/>
        <v/>
      </c>
      <c r="H2575" s="91" t="str">
        <f t="shared" si="220"/>
        <v/>
      </c>
    </row>
    <row r="2576" spans="2:8">
      <c r="B2576" s="91" t="str">
        <f t="shared" si="217"/>
        <v/>
      </c>
      <c r="D2576" s="91" t="str">
        <f t="shared" si="218"/>
        <v/>
      </c>
      <c r="F2576" s="91" t="str">
        <f t="shared" si="219"/>
        <v/>
      </c>
      <c r="H2576" s="91" t="str">
        <f t="shared" si="220"/>
        <v/>
      </c>
    </row>
    <row r="2577" spans="2:8">
      <c r="B2577" s="91" t="str">
        <f t="shared" si="217"/>
        <v/>
      </c>
      <c r="D2577" s="91" t="str">
        <f t="shared" si="218"/>
        <v/>
      </c>
      <c r="F2577" s="91" t="str">
        <f t="shared" si="219"/>
        <v/>
      </c>
      <c r="H2577" s="91" t="str">
        <f t="shared" si="220"/>
        <v/>
      </c>
    </row>
    <row r="2578" spans="2:8">
      <c r="B2578" s="91" t="str">
        <f t="shared" si="217"/>
        <v/>
      </c>
      <c r="D2578" s="91" t="str">
        <f t="shared" si="218"/>
        <v/>
      </c>
      <c r="F2578" s="91" t="str">
        <f t="shared" si="219"/>
        <v/>
      </c>
      <c r="H2578" s="91" t="str">
        <f t="shared" si="220"/>
        <v/>
      </c>
    </row>
    <row r="2579" spans="2:8">
      <c r="B2579" s="91" t="str">
        <f t="shared" si="217"/>
        <v/>
      </c>
      <c r="D2579" s="91" t="str">
        <f t="shared" si="218"/>
        <v/>
      </c>
      <c r="F2579" s="91" t="str">
        <f t="shared" si="219"/>
        <v/>
      </c>
      <c r="H2579" s="91" t="str">
        <f t="shared" si="220"/>
        <v/>
      </c>
    </row>
    <row r="2580" spans="2:8">
      <c r="B2580" s="91" t="str">
        <f t="shared" si="217"/>
        <v/>
      </c>
      <c r="D2580" s="91" t="str">
        <f t="shared" si="218"/>
        <v/>
      </c>
      <c r="F2580" s="91" t="str">
        <f t="shared" si="219"/>
        <v/>
      </c>
      <c r="H2580" s="91" t="str">
        <f t="shared" si="220"/>
        <v/>
      </c>
    </row>
    <row r="2581" spans="2:8">
      <c r="B2581" s="91" t="str">
        <f t="shared" si="217"/>
        <v/>
      </c>
      <c r="D2581" s="91" t="str">
        <f t="shared" si="218"/>
        <v/>
      </c>
      <c r="F2581" s="91" t="str">
        <f t="shared" si="219"/>
        <v/>
      </c>
      <c r="H2581" s="91" t="str">
        <f t="shared" si="220"/>
        <v/>
      </c>
    </row>
    <row r="2582" spans="2:8">
      <c r="B2582" s="91" t="str">
        <f t="shared" si="217"/>
        <v/>
      </c>
      <c r="D2582" s="91" t="str">
        <f t="shared" si="218"/>
        <v/>
      </c>
      <c r="F2582" s="91" t="str">
        <f t="shared" si="219"/>
        <v/>
      </c>
      <c r="H2582" s="91" t="str">
        <f t="shared" si="220"/>
        <v/>
      </c>
    </row>
    <row r="2583" spans="2:8">
      <c r="B2583" s="91" t="str">
        <f t="shared" si="217"/>
        <v/>
      </c>
      <c r="D2583" s="91" t="str">
        <f t="shared" si="218"/>
        <v/>
      </c>
      <c r="F2583" s="91" t="str">
        <f t="shared" si="219"/>
        <v/>
      </c>
      <c r="H2583" s="91" t="str">
        <f t="shared" si="220"/>
        <v/>
      </c>
    </row>
    <row r="2584" spans="2:8">
      <c r="B2584" s="91" t="str">
        <f t="shared" si="217"/>
        <v/>
      </c>
      <c r="D2584" s="91" t="str">
        <f t="shared" si="218"/>
        <v/>
      </c>
      <c r="F2584" s="91" t="str">
        <f t="shared" si="219"/>
        <v/>
      </c>
      <c r="H2584" s="91" t="str">
        <f t="shared" si="220"/>
        <v/>
      </c>
    </row>
    <row r="2585" spans="2:8">
      <c r="B2585" s="91" t="str">
        <f t="shared" si="217"/>
        <v/>
      </c>
      <c r="D2585" s="91" t="str">
        <f t="shared" si="218"/>
        <v/>
      </c>
      <c r="F2585" s="91" t="str">
        <f t="shared" si="219"/>
        <v/>
      </c>
      <c r="H2585" s="91" t="str">
        <f t="shared" si="220"/>
        <v/>
      </c>
    </row>
    <row r="2586" spans="2:8">
      <c r="B2586" s="91" t="str">
        <f t="shared" si="217"/>
        <v/>
      </c>
      <c r="D2586" s="91" t="str">
        <f t="shared" si="218"/>
        <v/>
      </c>
      <c r="F2586" s="91" t="str">
        <f t="shared" si="219"/>
        <v/>
      </c>
      <c r="H2586" s="91" t="str">
        <f t="shared" si="220"/>
        <v/>
      </c>
    </row>
    <row r="2587" spans="2:8">
      <c r="B2587" s="91" t="str">
        <f t="shared" si="217"/>
        <v/>
      </c>
      <c r="D2587" s="91" t="str">
        <f t="shared" si="218"/>
        <v/>
      </c>
      <c r="F2587" s="91" t="str">
        <f t="shared" si="219"/>
        <v/>
      </c>
      <c r="H2587" s="91" t="str">
        <f t="shared" si="220"/>
        <v/>
      </c>
    </row>
    <row r="2588" spans="2:8">
      <c r="B2588" s="91" t="str">
        <f t="shared" si="217"/>
        <v/>
      </c>
      <c r="D2588" s="91" t="str">
        <f t="shared" si="218"/>
        <v/>
      </c>
      <c r="F2588" s="91" t="str">
        <f t="shared" si="219"/>
        <v/>
      </c>
      <c r="H2588" s="91" t="str">
        <f t="shared" si="220"/>
        <v/>
      </c>
    </row>
    <row r="2589" spans="2:8">
      <c r="B2589" s="91" t="str">
        <f t="shared" si="217"/>
        <v/>
      </c>
      <c r="D2589" s="91" t="str">
        <f t="shared" si="218"/>
        <v/>
      </c>
      <c r="F2589" s="91" t="str">
        <f t="shared" si="219"/>
        <v/>
      </c>
      <c r="H2589" s="91" t="str">
        <f t="shared" si="220"/>
        <v/>
      </c>
    </row>
    <row r="2590" spans="2:8">
      <c r="B2590" s="91" t="str">
        <f t="shared" si="217"/>
        <v/>
      </c>
      <c r="D2590" s="91" t="str">
        <f t="shared" si="218"/>
        <v/>
      </c>
      <c r="F2590" s="91" t="str">
        <f t="shared" si="219"/>
        <v/>
      </c>
      <c r="H2590" s="91" t="str">
        <f t="shared" si="220"/>
        <v/>
      </c>
    </row>
    <row r="2591" spans="2:8">
      <c r="B2591" s="91" t="str">
        <f t="shared" si="217"/>
        <v/>
      </c>
      <c r="D2591" s="91" t="str">
        <f t="shared" si="218"/>
        <v/>
      </c>
      <c r="F2591" s="91" t="str">
        <f t="shared" si="219"/>
        <v/>
      </c>
      <c r="H2591" s="91" t="str">
        <f t="shared" si="220"/>
        <v/>
      </c>
    </row>
    <row r="2592" spans="2:8">
      <c r="B2592" s="91" t="str">
        <f t="shared" si="217"/>
        <v/>
      </c>
      <c r="D2592" s="91" t="str">
        <f t="shared" si="218"/>
        <v/>
      </c>
      <c r="F2592" s="91" t="str">
        <f t="shared" si="219"/>
        <v/>
      </c>
      <c r="H2592" s="91" t="str">
        <f t="shared" si="220"/>
        <v/>
      </c>
    </row>
    <row r="2593" spans="2:8">
      <c r="B2593" s="91" t="str">
        <f t="shared" si="217"/>
        <v/>
      </c>
      <c r="D2593" s="91" t="str">
        <f t="shared" si="218"/>
        <v/>
      </c>
      <c r="F2593" s="91" t="str">
        <f t="shared" si="219"/>
        <v/>
      </c>
      <c r="H2593" s="91" t="str">
        <f t="shared" si="220"/>
        <v/>
      </c>
    </row>
    <row r="2594" spans="2:8">
      <c r="B2594" s="91" t="str">
        <f t="shared" si="217"/>
        <v/>
      </c>
      <c r="D2594" s="91" t="str">
        <f t="shared" si="218"/>
        <v/>
      </c>
      <c r="F2594" s="91" t="str">
        <f t="shared" si="219"/>
        <v/>
      </c>
      <c r="H2594" s="91" t="str">
        <f t="shared" si="220"/>
        <v/>
      </c>
    </row>
    <row r="2595" spans="2:8">
      <c r="B2595" s="91" t="str">
        <f t="shared" si="217"/>
        <v/>
      </c>
      <c r="D2595" s="91" t="str">
        <f t="shared" si="218"/>
        <v/>
      </c>
      <c r="F2595" s="91" t="str">
        <f t="shared" si="219"/>
        <v/>
      </c>
      <c r="H2595" s="91" t="str">
        <f t="shared" si="220"/>
        <v/>
      </c>
    </row>
    <row r="2596" spans="2:8">
      <c r="B2596" s="91" t="str">
        <f t="shared" si="217"/>
        <v/>
      </c>
      <c r="D2596" s="91" t="str">
        <f t="shared" si="218"/>
        <v/>
      </c>
      <c r="F2596" s="91" t="str">
        <f t="shared" si="219"/>
        <v/>
      </c>
      <c r="H2596" s="91" t="str">
        <f t="shared" si="220"/>
        <v/>
      </c>
    </row>
    <row r="2597" spans="2:8">
      <c r="B2597" s="91" t="str">
        <f t="shared" si="217"/>
        <v/>
      </c>
      <c r="D2597" s="91" t="str">
        <f t="shared" si="218"/>
        <v/>
      </c>
      <c r="F2597" s="91" t="str">
        <f t="shared" si="219"/>
        <v/>
      </c>
      <c r="H2597" s="91" t="str">
        <f t="shared" si="220"/>
        <v/>
      </c>
    </row>
    <row r="2598" spans="2:8">
      <c r="B2598" s="91" t="str">
        <f t="shared" si="217"/>
        <v/>
      </c>
      <c r="D2598" s="91" t="str">
        <f t="shared" si="218"/>
        <v/>
      </c>
      <c r="F2598" s="91" t="str">
        <f t="shared" si="219"/>
        <v/>
      </c>
      <c r="H2598" s="91" t="str">
        <f t="shared" si="220"/>
        <v/>
      </c>
    </row>
    <row r="2599" spans="2:8">
      <c r="B2599" s="91" t="str">
        <f t="shared" si="217"/>
        <v/>
      </c>
      <c r="D2599" s="91" t="str">
        <f t="shared" si="218"/>
        <v/>
      </c>
      <c r="F2599" s="91" t="str">
        <f t="shared" si="219"/>
        <v/>
      </c>
      <c r="H2599" s="91" t="str">
        <f t="shared" si="220"/>
        <v/>
      </c>
    </row>
    <row r="2600" spans="2:8">
      <c r="B2600" s="91" t="str">
        <f t="shared" si="217"/>
        <v/>
      </c>
      <c r="D2600" s="91" t="str">
        <f t="shared" si="218"/>
        <v/>
      </c>
      <c r="F2600" s="91" t="str">
        <f t="shared" si="219"/>
        <v/>
      </c>
      <c r="H2600" s="91" t="str">
        <f t="shared" si="220"/>
        <v/>
      </c>
    </row>
    <row r="2601" spans="2:8">
      <c r="B2601" s="91" t="str">
        <f t="shared" si="217"/>
        <v/>
      </c>
      <c r="D2601" s="91" t="str">
        <f t="shared" si="218"/>
        <v/>
      </c>
      <c r="F2601" s="91" t="str">
        <f t="shared" si="219"/>
        <v/>
      </c>
      <c r="H2601" s="91" t="str">
        <f t="shared" si="220"/>
        <v/>
      </c>
    </row>
    <row r="2602" spans="2:8">
      <c r="B2602" s="91" t="str">
        <f t="shared" si="217"/>
        <v/>
      </c>
      <c r="D2602" s="91" t="str">
        <f t="shared" si="218"/>
        <v/>
      </c>
      <c r="F2602" s="91" t="str">
        <f t="shared" si="219"/>
        <v/>
      </c>
      <c r="H2602" s="91" t="str">
        <f t="shared" si="220"/>
        <v/>
      </c>
    </row>
    <row r="2603" spans="2:8">
      <c r="B2603" s="91" t="str">
        <f t="shared" si="217"/>
        <v/>
      </c>
      <c r="D2603" s="91" t="str">
        <f t="shared" si="218"/>
        <v/>
      </c>
      <c r="F2603" s="91" t="str">
        <f t="shared" si="219"/>
        <v/>
      </c>
      <c r="H2603" s="91" t="str">
        <f t="shared" si="220"/>
        <v/>
      </c>
    </row>
    <row r="2604" spans="2:8">
      <c r="B2604" s="91" t="str">
        <f t="shared" si="217"/>
        <v/>
      </c>
      <c r="D2604" s="91" t="str">
        <f t="shared" si="218"/>
        <v/>
      </c>
      <c r="F2604" s="91" t="str">
        <f t="shared" si="219"/>
        <v/>
      </c>
      <c r="H2604" s="91" t="str">
        <f t="shared" si="220"/>
        <v/>
      </c>
    </row>
    <row r="2605" spans="2:8">
      <c r="B2605" s="91" t="str">
        <f t="shared" si="217"/>
        <v/>
      </c>
      <c r="D2605" s="91" t="str">
        <f t="shared" si="218"/>
        <v/>
      </c>
      <c r="F2605" s="91" t="str">
        <f t="shared" si="219"/>
        <v/>
      </c>
      <c r="H2605" s="91" t="str">
        <f t="shared" si="220"/>
        <v/>
      </c>
    </row>
    <row r="2606" spans="2:8">
      <c r="B2606" s="91" t="str">
        <f t="shared" si="217"/>
        <v/>
      </c>
      <c r="D2606" s="91" t="str">
        <f t="shared" si="218"/>
        <v/>
      </c>
      <c r="F2606" s="91" t="str">
        <f t="shared" si="219"/>
        <v/>
      </c>
      <c r="H2606" s="91" t="str">
        <f t="shared" si="220"/>
        <v/>
      </c>
    </row>
    <row r="2607" spans="2:8">
      <c r="B2607" s="91" t="str">
        <f t="shared" si="217"/>
        <v/>
      </c>
      <c r="D2607" s="91" t="str">
        <f t="shared" si="218"/>
        <v/>
      </c>
      <c r="F2607" s="91" t="str">
        <f t="shared" si="219"/>
        <v/>
      </c>
      <c r="H2607" s="91" t="str">
        <f t="shared" si="220"/>
        <v/>
      </c>
    </row>
    <row r="2608" spans="2:8">
      <c r="B2608" s="91" t="str">
        <f t="shared" si="217"/>
        <v/>
      </c>
      <c r="D2608" s="91" t="str">
        <f t="shared" si="218"/>
        <v/>
      </c>
      <c r="F2608" s="91" t="str">
        <f t="shared" si="219"/>
        <v/>
      </c>
      <c r="H2608" s="91" t="str">
        <f t="shared" si="220"/>
        <v/>
      </c>
    </row>
    <row r="2609" spans="2:8">
      <c r="B2609" s="91" t="str">
        <f t="shared" si="217"/>
        <v/>
      </c>
      <c r="D2609" s="91" t="str">
        <f t="shared" si="218"/>
        <v/>
      </c>
      <c r="F2609" s="91" t="str">
        <f t="shared" si="219"/>
        <v/>
      </c>
      <c r="H2609" s="91" t="str">
        <f t="shared" si="220"/>
        <v/>
      </c>
    </row>
    <row r="2610" spans="2:8">
      <c r="B2610" s="91" t="str">
        <f t="shared" si="217"/>
        <v/>
      </c>
      <c r="D2610" s="91" t="str">
        <f t="shared" si="218"/>
        <v/>
      </c>
      <c r="F2610" s="91" t="str">
        <f t="shared" si="219"/>
        <v/>
      </c>
      <c r="H2610" s="91" t="str">
        <f t="shared" si="220"/>
        <v/>
      </c>
    </row>
    <row r="2611" spans="2:8">
      <c r="B2611" s="91" t="str">
        <f t="shared" si="217"/>
        <v/>
      </c>
      <c r="D2611" s="91" t="str">
        <f t="shared" si="218"/>
        <v/>
      </c>
      <c r="F2611" s="91" t="str">
        <f t="shared" si="219"/>
        <v/>
      </c>
      <c r="H2611" s="91" t="str">
        <f t="shared" si="220"/>
        <v/>
      </c>
    </row>
    <row r="2612" spans="2:8">
      <c r="B2612" s="91" t="str">
        <f t="shared" si="217"/>
        <v/>
      </c>
      <c r="D2612" s="91" t="str">
        <f t="shared" si="218"/>
        <v/>
      </c>
      <c r="F2612" s="91" t="str">
        <f t="shared" si="219"/>
        <v/>
      </c>
      <c r="H2612" s="91" t="str">
        <f t="shared" si="220"/>
        <v/>
      </c>
    </row>
  </sheetData>
  <sheetProtection password="82E6" sheet="1" objects="1" scenarios="1" selectLockedCells="1"/>
  <dataConsolidate/>
  <mergeCells count="1">
    <mergeCell ref="BL1:BM1"/>
  </mergeCells>
  <conditionalFormatting sqref="H2:I2 A2:F2 I2:I1002 A3:A1716 D3:D2612 F3:F2612 B3:B2612 H3:H2612">
    <cfRule type="expression" dxfId="2" priority="17">
      <formula>AND(OR($A$2="",$C2="",$E2="",$G2=""),$I2&lt;&gt;0)</formula>
    </cfRule>
  </conditionalFormatting>
  <conditionalFormatting sqref="A2:A1000">
    <cfRule type="expression" dxfId="1" priority="18">
      <formula>#REF!&lt;&gt;""</formula>
    </cfRule>
  </conditionalFormatting>
  <conditionalFormatting sqref="G2:G1027">
    <cfRule type="expression" dxfId="0" priority="21">
      <formula>OR(AND($G2="الفرنسية",$L2&lt;&gt;"نعم"),AND($G2="الانكليزية",$M2&lt;&gt;"نعم"))</formula>
    </cfRule>
  </conditionalFormatting>
  <dataValidations xWindow="429" yWindow="463" count="8">
    <dataValidation type="list" allowBlank="1" showInputMessage="1" showErrorMessage="1" sqref="G2:G1002">
      <formula1>IF($C2&lt;&gt;"",INDIRECT($E2),INDIRECT("FAKE_RANGE"))</formula1>
    </dataValidation>
    <dataValidation type="list" allowBlank="1" showInputMessage="1" showErrorMessage="1" sqref="E301:E1002">
      <formula1>IF(AND($C301&lt;&gt;"",$G301=""),INDIRECT($C301),INDIRECT("FAKE_RANGE"))</formula1>
    </dataValidation>
    <dataValidation type="list" allowBlank="1" showInputMessage="1" showErrorMessage="1" sqref="C301:C1002">
      <formula1>IF(AND($A301&lt;&gt;"",$E301=""),Classes_filtered,INDIRECT("FAKE_RANGE"))</formula1>
    </dataValidation>
    <dataValidation type="list" allowBlank="1" showInputMessage="1" showErrorMessage="1" sqref="E1003:E2612 G1003:G2612">
      <formula1>INDIRECT(C1003)</formula1>
    </dataValidation>
    <dataValidation type="list" allowBlank="1" showInputMessage="1" showErrorMessage="1" sqref="C1003:C2612">
      <formula1>الصفوف</formula1>
    </dataValidation>
    <dataValidation type="list" allowBlank="1" showInputMessage="1" showErrorMessage="1" sqref="A301:A1716">
      <formula1>teacher_cmb</formula1>
    </dataValidation>
    <dataValidation type="list" allowBlank="1" showInputMessage="1" showErrorMessage="1" prompt="لتغيير الصف يجب تفريغ المادة" sqref="C2:C300">
      <formula1>IF(AND($A2&lt;&gt;"",$E2=""),Classes_filtered,INDIRECT("FAKE_RANGE"))</formula1>
    </dataValidation>
    <dataValidation type="list" allowBlank="1" showInputMessage="1" showErrorMessage="1" prompt="لإحتيار المادة يجب تفريغ اللغة" sqref="E2:E300">
      <formula1>IF(AND($C2&lt;&gt;"",$G2=""),INDIRECT($C2),INDIRECT("FAKE_RANGE"))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29" yWindow="463" count="3">
        <x14:dataValidation type="list" allowBlank="1" showInputMessage="1" showErrorMessage="1">
          <x14:formula1>
            <xm:f>المعلمون!$F$4:$F$100</xm:f>
          </x14:formula1>
          <xm:sqref>A2:A300</xm:sqref>
        </x14:dataValidation>
        <x14:dataValidation type="list" allowBlank="1" showInputMessage="1" showErrorMessage="1">
          <x14:formula1>
            <xm:f>المعلمون!#REF!</xm:f>
          </x14:formula1>
          <xm:sqref>A1717:A2612</xm:sqref>
        </x14:dataValidation>
        <x14:dataValidation type="list" showInputMessage="1" showErrorMessage="1">
          <x14:formula1>
            <xm:f>OFFSET(المعلمون!$F$4,1,,COUNTA(المعلمون!$F$4:$F$101)-1)</xm:f>
          </x14:formula1>
          <xm:sqref>A2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O3006"/>
  <sheetViews>
    <sheetView topLeftCell="A181" workbookViewId="0">
      <selection activeCell="N196" sqref="N196"/>
    </sheetView>
  </sheetViews>
  <sheetFormatPr defaultRowHeight="15"/>
  <cols>
    <col min="1" max="1" width="21" customWidth="1"/>
    <col min="2" max="2" width="6.7109375" customWidth="1"/>
    <col min="3" max="3" width="26.7109375" bestFit="1" customWidth="1"/>
    <col min="4" max="4" width="14.5703125" customWidth="1"/>
    <col min="5" max="5" width="13.140625" customWidth="1"/>
    <col min="7" max="7" width="18" customWidth="1"/>
    <col min="8" max="8" width="14.7109375" customWidth="1"/>
    <col min="9" max="9" width="13.28515625" bestFit="1" customWidth="1"/>
    <col min="11" max="11" width="26.140625" bestFit="1" customWidth="1"/>
    <col min="13" max="13" width="6.42578125" customWidth="1"/>
    <col min="14" max="14" width="11.42578125" bestFit="1" customWidth="1"/>
    <col min="16" max="16" width="56" bestFit="1" customWidth="1"/>
    <col min="17" max="17" width="5" bestFit="1" customWidth="1"/>
    <col min="18" max="18" width="56" bestFit="1" customWidth="1"/>
    <col min="21" max="21" width="45.5703125" customWidth="1"/>
    <col min="22" max="22" width="22.85546875" customWidth="1"/>
    <col min="23" max="23" width="9.140625" customWidth="1"/>
    <col min="25" max="25" width="56" bestFit="1" customWidth="1"/>
    <col min="27" max="27" width="56" bestFit="1" customWidth="1"/>
    <col min="34" max="34" width="7.42578125" style="94" customWidth="1"/>
    <col min="35" max="35" width="19.7109375" style="94" customWidth="1"/>
    <col min="36" max="36" width="9.140625" style="94"/>
    <col min="37" max="37" width="14.28515625" style="94" customWidth="1"/>
    <col min="38" max="39" width="9.140625" style="94"/>
    <col min="41" max="41" width="9.5703125" style="91" bestFit="1" customWidth="1"/>
    <col min="44" max="44" width="13" customWidth="1"/>
    <col min="45" max="45" width="7.140625" customWidth="1"/>
    <col min="46" max="46" width="3.140625" customWidth="1"/>
    <col min="48" max="48" width="7.28515625" customWidth="1"/>
    <col min="49" max="49" width="4.28515625" customWidth="1"/>
    <col min="51" max="51" width="6.140625" customWidth="1"/>
  </cols>
  <sheetData>
    <row r="1" spans="1:28">
      <c r="A1" s="20" t="s">
        <v>8</v>
      </c>
      <c r="B1" s="20"/>
      <c r="C1" s="27" t="s">
        <v>6533</v>
      </c>
      <c r="D1" s="27" t="s">
        <v>6544</v>
      </c>
      <c r="E1" s="20" t="s">
        <v>5</v>
      </c>
      <c r="F1" s="20"/>
      <c r="G1" s="19" t="s">
        <v>4</v>
      </c>
      <c r="H1" s="58" t="s">
        <v>6</v>
      </c>
      <c r="I1" s="34"/>
      <c r="K1" s="52" t="s">
        <v>7</v>
      </c>
      <c r="N1" s="51" t="s">
        <v>6475</v>
      </c>
      <c r="P1" s="63" t="s">
        <v>6532</v>
      </c>
      <c r="Y1" s="64" t="s">
        <v>6531</v>
      </c>
    </row>
    <row r="2" spans="1:28">
      <c r="A2" s="20" t="s">
        <v>6126</v>
      </c>
      <c r="B2" s="20">
        <v>2</v>
      </c>
      <c r="C2" s="27" t="str">
        <f>IF(FR_LNG_BASE="نعم","الفرنسية","")</f>
        <v>الفرنسية</v>
      </c>
      <c r="D2" s="38" t="str">
        <f>IF(OR(school_sex="للبنين",school_sex="مختلطة"),"ذكر","")</f>
        <v/>
      </c>
      <c r="E2" s="20" t="s">
        <v>3046</v>
      </c>
      <c r="F2" s="20">
        <v>1</v>
      </c>
      <c r="G2" s="19" t="s">
        <v>10</v>
      </c>
      <c r="H2" s="19" t="s">
        <v>3062</v>
      </c>
      <c r="I2" s="59">
        <v>1</v>
      </c>
      <c r="K2" s="29" t="s">
        <v>3067</v>
      </c>
      <c r="L2" s="29">
        <v>1</v>
      </c>
      <c r="N2" s="49" t="s">
        <v>6476</v>
      </c>
      <c r="O2" s="49">
        <v>1</v>
      </c>
      <c r="P2" t="str">
        <f>IFERROR(VLOOKUP(ROWS($P$2:P2),$Q$2:$R$3007,2,0),"")</f>
        <v/>
      </c>
      <c r="Q2">
        <f>IF(ISNUMBER(SEARCH(ETUD_SHEARCH_ECO_PREC,R2)),MAX($Q$1:Q1)+1,0)</f>
        <v>0</v>
      </c>
      <c r="R2" t="s">
        <v>3536</v>
      </c>
      <c r="S2">
        <v>8652</v>
      </c>
      <c r="U2" t="b">
        <f>IF(IF(ISERROR(SEARCH(" ",ECOLE_WEB)),0,SEARCH(" ",ECOLE_WEB))&gt;0,FALSE,OR(IF((IF(ISNUMBER(SEARCH(".org",ECOLE_WEB)),SEARCH(".org",ECOLE_WEB),IF(ISNUMBER(SEARCH(".com",ECOLE_WEB)),SEARCH(".com",ECOLE_WEB),IF(ISNUMBER(SEARCH(".gov",ECOLE_WEB)),SEARCH(".gov",ECOLE_WEB),IF(ISNUMBER(SEARCH(".info",ECOLE_WEB)),SEARCH(".info",ECOLE_WEB),IF(ISNUMBER(SEARCH(".net",ECOLE_WEB)),SEARCH(".net",ECOLE_WEB),IF(ISNUMBER(SEARCH(".edu",ECOLE_WEB)),SEARCH(".edu",ECOLE_WEB),0)))))))&gt;6,IF(ISNUMBER(SEARCH("www.",ECOLE_WEB)),1,FALSE),FALSE),IF((IF(ISNUMBER(SEARCH(".org",ECOLE_WEB)),SEARCH(".org",ECOLE_WEB),IF(ISNUMBER(SEARCH(".com",ECOLE_WEB)),SEARCH(".com",ECOLE_WEB),IF(ISNUMBER(SEARCH(".gov",ECOLE_WEB)),SEARCH(".gov",ECOLE_WEB),IF(ISNUMBER(SEARCH(".info",ECOLE_WEB)),SEARCH(".info",ECOLE_WEB),IF(ISNUMBER(SEARCH(".net",ECOLE_WEB)),SEARCH(".net",ECOLE_WEB),IF(ISNUMBER(SEARCH(".edu",ECOLE_WEB)),SEARCH(".edu",ECOLE_WEB),0)))))))&gt;9,IF(ISNUMBER(SEARCH("http://",ECOLE_WEB)),1,FALSE),FALSE),IF((IF(ISNUMBER(SEARCH(".org",ECOLE_WEB)),SEARCH(".org",ECOLE_WEB),IF(ISNUMBER(SEARCH(".com",ECOLE_WEB)),SEARCH(".com",ECOLE_WEB),IF(ISNUMBER(SEARCH(".gov",ECOLE_WEB)),SEARCH(".gov",ECOLE_WEB),IF(ISNUMBER(SEARCH(".info",ECOLE_WEB)),SEARCH(".info",ECOLE_WEB),IF(ISNUMBER(SEARCH(".net",ECOLE_WEB)),SEARCH(".net",ECOLE_WEB),IF(ISNUMBER(SEARCH(".edu",ECOLE_WEB)),SEARCH(".edu",ECOLE_WEB),0)))))))&gt;10,IF(ISNUMBER(SEARCH("https://",ECOLE_WEB)),1,FALSE),FALSE)))</f>
        <v>0</v>
      </c>
      <c r="Y2" t="str">
        <f>IFERROR(VLOOKUP(ROWS($Y$2:Y2),$Z$2:$AA$3007,2,0),"")</f>
        <v/>
      </c>
      <c r="Z2">
        <f>IF(ISNUMBER(SEARCH(PROF_SEARCH_ECO_PREC,AA2)),MAX($Z$1:Z1)+1,0)</f>
        <v>0</v>
      </c>
      <c r="AA2" t="s">
        <v>3536</v>
      </c>
      <c r="AB2">
        <v>8652</v>
      </c>
    </row>
    <row r="3" spans="1:28">
      <c r="A3" s="20" t="s">
        <v>6127</v>
      </c>
      <c r="B3" s="20">
        <v>3</v>
      </c>
      <c r="C3" s="27" t="str">
        <f>IF(EN_LNG_BASE="نعم","الانكليزية","")</f>
        <v>الانكليزية</v>
      </c>
      <c r="D3" s="27" t="str">
        <f>IF(OR(school_sex="للبنات",school_sex="مختلطة"),"انثى","")</f>
        <v/>
      </c>
      <c r="E3" s="20" t="s">
        <v>3047</v>
      </c>
      <c r="F3" s="20">
        <v>2</v>
      </c>
      <c r="G3" s="19" t="s">
        <v>11</v>
      </c>
      <c r="H3" s="19" t="s">
        <v>3063</v>
      </c>
      <c r="I3" s="59">
        <v>2</v>
      </c>
      <c r="K3" s="29" t="s">
        <v>3068</v>
      </c>
      <c r="L3" s="29">
        <v>2</v>
      </c>
      <c r="N3" s="49" t="s">
        <v>3071</v>
      </c>
      <c r="O3" s="49">
        <v>2</v>
      </c>
      <c r="P3" t="str">
        <f>IFERROR(VLOOKUP(ROWS($P$2:P3),$Q$2:$R$3007,2,0),"")</f>
        <v/>
      </c>
      <c r="Q3" s="91">
        <f>IF(ISNUMBER(SEARCH(ETUD_SHEARCH_ECO_PREC,R3)),MAX($Q$1:Q2)+1,0)</f>
        <v>0</v>
      </c>
      <c r="R3" t="s">
        <v>6070</v>
      </c>
      <c r="S3">
        <v>8591</v>
      </c>
      <c r="Y3" t="str">
        <f>IFERROR(VLOOKUP(ROWS($Y$2:Y3),$Z$2:$AA$3007,2,0),"")</f>
        <v/>
      </c>
      <c r="Z3" s="91">
        <f>IF(ISNUMBER(SEARCH(PROF_SEARCH_ECO_PREC,AA3)),MAX($Z$1:Z2)+1,0)</f>
        <v>0</v>
      </c>
      <c r="AA3" t="s">
        <v>6070</v>
      </c>
      <c r="AB3">
        <v>8591</v>
      </c>
    </row>
    <row r="4" spans="1:28">
      <c r="A4" s="149" t="s">
        <v>6926</v>
      </c>
      <c r="B4">
        <v>9</v>
      </c>
      <c r="E4" s="20" t="s">
        <v>3048</v>
      </c>
      <c r="F4" s="20">
        <v>3</v>
      </c>
      <c r="H4" s="19" t="s">
        <v>3064</v>
      </c>
      <c r="I4" s="19">
        <v>3</v>
      </c>
      <c r="K4" s="29" t="s">
        <v>3069</v>
      </c>
      <c r="L4" s="29">
        <v>3</v>
      </c>
      <c r="N4" s="49" t="s">
        <v>3072</v>
      </c>
      <c r="O4" s="49">
        <v>3</v>
      </c>
      <c r="P4" t="str">
        <f>IFERROR(VLOOKUP(ROWS($P$2:P4),$Q$2:$R$3007,2,0),"")</f>
        <v/>
      </c>
      <c r="Q4" s="91">
        <f>IF(ISNUMBER(SEARCH(ETUD_SHEARCH_ECO_PREC,R4)),MAX($Q$1:Q3)+1,0)</f>
        <v>0</v>
      </c>
      <c r="R4" t="s">
        <v>3383</v>
      </c>
      <c r="S4">
        <v>5051</v>
      </c>
      <c r="U4" s="62" t="s">
        <v>0</v>
      </c>
      <c r="Y4" t="str">
        <f>IFERROR(VLOOKUP(ROWS($Y$2:Y4),$Z$2:$AA$3007,2,0),"")</f>
        <v/>
      </c>
      <c r="Z4" s="91">
        <f>IF(ISNUMBER(SEARCH(PROF_SEARCH_ECO_PREC,AA4)),MAX($Z$1:Z3)+1,0)</f>
        <v>0</v>
      </c>
      <c r="AA4" t="s">
        <v>3383</v>
      </c>
      <c r="AB4">
        <v>5051</v>
      </c>
    </row>
    <row r="5" spans="1:28" ht="16.5" thickBot="1">
      <c r="A5" s="20" t="s">
        <v>6075</v>
      </c>
      <c r="B5" s="20"/>
      <c r="C5" s="19" t="s">
        <v>6215</v>
      </c>
      <c r="D5" s="21"/>
      <c r="E5" s="20" t="s">
        <v>3049</v>
      </c>
      <c r="F5" s="20">
        <v>4</v>
      </c>
      <c r="H5" s="19" t="s">
        <v>3065</v>
      </c>
      <c r="I5" s="19">
        <v>4</v>
      </c>
      <c r="K5" s="29" t="s">
        <v>3070</v>
      </c>
      <c r="L5" s="29">
        <v>4</v>
      </c>
      <c r="P5" t="str">
        <f>IFERROR(VLOOKUP(ROWS($P$2:P5),$Q$2:$R$3007,2,0),"")</f>
        <v/>
      </c>
      <c r="Q5" s="91">
        <f>IF(ISNUMBER(SEARCH(ETUD_SHEARCH_ECO_PREC,R5)),MAX($Q$1:Q4)+1,0)</f>
        <v>0</v>
      </c>
      <c r="R5" t="s">
        <v>3609</v>
      </c>
      <c r="S5">
        <v>5090</v>
      </c>
      <c r="U5" s="117" t="s">
        <v>6602</v>
      </c>
      <c r="V5" s="117">
        <v>1517</v>
      </c>
      <c r="W5" s="27">
        <v>30</v>
      </c>
      <c r="Y5" t="str">
        <f>IFERROR(VLOOKUP(ROWS($Y$2:Y5),$Z$2:$AA$3007,2,0),"")</f>
        <v/>
      </c>
      <c r="Z5" s="91">
        <f>IF(ISNUMBER(SEARCH(PROF_SEARCH_ECO_PREC,AA5)),MAX($Z$1:Z4)+1,0)</f>
        <v>0</v>
      </c>
      <c r="AA5" t="s">
        <v>3609</v>
      </c>
      <c r="AB5">
        <v>5090</v>
      </c>
    </row>
    <row r="6" spans="1:28" ht="15.75">
      <c r="A6" s="20" t="s">
        <v>6171</v>
      </c>
      <c r="B6" s="20">
        <v>1</v>
      </c>
      <c r="C6" s="19" t="s">
        <v>6160</v>
      </c>
      <c r="D6" s="21">
        <v>1</v>
      </c>
      <c r="E6" s="20" t="s">
        <v>3050</v>
      </c>
      <c r="F6" s="20">
        <v>5</v>
      </c>
      <c r="H6" s="19" t="s">
        <v>3066</v>
      </c>
      <c r="I6" s="19">
        <v>5</v>
      </c>
      <c r="P6" t="str">
        <f>IFERROR(VLOOKUP(ROWS($P$2:P6),$Q$2:$R$3007,2,0),"")</f>
        <v/>
      </c>
      <c r="Q6" s="91">
        <f>IF(ISNUMBER(SEARCH(ETUD_SHEARCH_ECO_PREC,R6)),MAX($Q$1:Q5)+1,0)</f>
        <v>0</v>
      </c>
      <c r="R6" t="s">
        <v>3497</v>
      </c>
      <c r="S6">
        <v>5522</v>
      </c>
      <c r="U6" s="119" t="s">
        <v>6603</v>
      </c>
      <c r="V6" s="118">
        <v>139</v>
      </c>
      <c r="Y6" t="str">
        <f>IFERROR(VLOOKUP(ROWS($Y$2:Y6),$Z$2:$AA$3007,2,0),"")</f>
        <v/>
      </c>
      <c r="Z6" s="91">
        <f>IF(ISNUMBER(SEARCH(PROF_SEARCH_ECO_PREC,AA6)),MAX($Z$1:Z5)+1,0)</f>
        <v>0</v>
      </c>
      <c r="AA6" t="s">
        <v>3497</v>
      </c>
      <c r="AB6">
        <v>5522</v>
      </c>
    </row>
    <row r="7" spans="1:28" ht="15.75">
      <c r="A7" s="20" t="s">
        <v>6172</v>
      </c>
      <c r="B7" s="20">
        <v>2</v>
      </c>
      <c r="C7" s="19" t="s">
        <v>6161</v>
      </c>
      <c r="D7" s="21">
        <v>2</v>
      </c>
      <c r="E7" s="20" t="s">
        <v>3051</v>
      </c>
      <c r="F7" s="20">
        <v>6</v>
      </c>
      <c r="H7" s="91"/>
      <c r="I7" s="91"/>
      <c r="K7" s="66" t="s">
        <v>6540</v>
      </c>
      <c r="O7" s="53" t="s">
        <v>2947</v>
      </c>
      <c r="P7" t="str">
        <f>IFERROR(VLOOKUP(ROWS($P$2:P7),$Q$2:$R$3007,2,0),"")</f>
        <v/>
      </c>
      <c r="Q7" s="91">
        <f>IF(ISNUMBER(SEARCH(ETUD_SHEARCH_ECO_PREC,R7)),MAX($Q$1:Q6)+1,0)</f>
        <v>0</v>
      </c>
      <c r="R7" t="s">
        <v>5099</v>
      </c>
      <c r="S7">
        <v>5249</v>
      </c>
      <c r="U7" s="121" t="s">
        <v>6604</v>
      </c>
      <c r="V7" s="120">
        <v>43</v>
      </c>
      <c r="Y7" t="str">
        <f>IFERROR(VLOOKUP(ROWS($Y$2:Y7),$Z$2:$AA$3007,2,0),"")</f>
        <v/>
      </c>
      <c r="Z7" s="91">
        <f>IF(ISNUMBER(SEARCH(PROF_SEARCH_ECO_PREC,AA7)),MAX($Z$1:Z6)+1,0)</f>
        <v>0</v>
      </c>
      <c r="AA7" t="s">
        <v>5099</v>
      </c>
      <c r="AB7">
        <v>5249</v>
      </c>
    </row>
    <row r="8" spans="1:28" ht="15.75">
      <c r="A8" s="20" t="s">
        <v>6173</v>
      </c>
      <c r="B8" s="20">
        <v>3</v>
      </c>
      <c r="C8" s="19" t="s">
        <v>6162</v>
      </c>
      <c r="D8" s="21">
        <v>3</v>
      </c>
      <c r="E8" s="20" t="s">
        <v>3052</v>
      </c>
      <c r="F8" s="20">
        <v>7</v>
      </c>
      <c r="K8" t="s">
        <v>6535</v>
      </c>
      <c r="L8">
        <v>1</v>
      </c>
      <c r="O8" s="24" t="s">
        <v>6449</v>
      </c>
      <c r="P8" t="str">
        <f>IFERROR(VLOOKUP(ROWS($P$2:P8),$Q$2:$R$3007,2,0),"")</f>
        <v/>
      </c>
      <c r="Q8" s="91">
        <f>IF(ISNUMBER(SEARCH(ETUD_SHEARCH_ECO_PREC,R8)),MAX($Q$1:Q7)+1,0)</f>
        <v>0</v>
      </c>
      <c r="R8" t="s">
        <v>3394</v>
      </c>
      <c r="S8">
        <v>7217</v>
      </c>
      <c r="U8" s="121" t="s">
        <v>6605</v>
      </c>
      <c r="V8" s="120">
        <v>1363</v>
      </c>
      <c r="Y8" t="str">
        <f>IFERROR(VLOOKUP(ROWS($Y$2:Y8),$Z$2:$AA$3007,2,0),"")</f>
        <v/>
      </c>
      <c r="Z8" s="91">
        <f>IF(ISNUMBER(SEARCH(PROF_SEARCH_ECO_PREC,AA8)),MAX($Z$1:Z7)+1,0)</f>
        <v>0</v>
      </c>
      <c r="AA8" t="s">
        <v>3394</v>
      </c>
      <c r="AB8">
        <v>7217</v>
      </c>
    </row>
    <row r="9" spans="1:28" ht="15.75">
      <c r="A9" s="20" t="s">
        <v>6174</v>
      </c>
      <c r="B9" s="20">
        <v>4</v>
      </c>
      <c r="C9" s="19" t="s">
        <v>43</v>
      </c>
      <c r="D9" s="21">
        <v>99</v>
      </c>
      <c r="E9" s="20" t="s">
        <v>3053</v>
      </c>
      <c r="F9" s="20">
        <v>8</v>
      </c>
      <c r="K9" t="s">
        <v>6536</v>
      </c>
      <c r="L9">
        <v>2</v>
      </c>
      <c r="O9" s="24" t="s">
        <v>6450</v>
      </c>
      <c r="P9" t="str">
        <f>IFERROR(VLOOKUP(ROWS($P$2:P9),$Q$2:$R$3007,2,0),"")</f>
        <v/>
      </c>
      <c r="Q9" s="91">
        <f>IF(ISNUMBER(SEARCH(ETUD_SHEARCH_ECO_PREC,R9)),MAX($Q$1:Q8)+1,0)</f>
        <v>0</v>
      </c>
      <c r="R9" t="s">
        <v>3506</v>
      </c>
      <c r="S9">
        <v>108</v>
      </c>
      <c r="U9" s="121" t="s">
        <v>6606</v>
      </c>
      <c r="V9" s="120">
        <v>1421</v>
      </c>
      <c r="Y9" t="str">
        <f>IFERROR(VLOOKUP(ROWS($Y$2:Y9),$Z$2:$AA$3007,2,0),"")</f>
        <v/>
      </c>
      <c r="Z9" s="91">
        <f>IF(ISNUMBER(SEARCH(PROF_SEARCH_ECO_PREC,AA9)),MAX($Z$1:Z8)+1,0)</f>
        <v>0</v>
      </c>
      <c r="AA9" t="s">
        <v>3506</v>
      </c>
      <c r="AB9">
        <v>108</v>
      </c>
    </row>
    <row r="10" spans="1:28" ht="15.75">
      <c r="E10" s="20" t="s">
        <v>3054</v>
      </c>
      <c r="F10" s="20">
        <v>9</v>
      </c>
      <c r="K10" t="s">
        <v>6537</v>
      </c>
      <c r="L10">
        <v>3</v>
      </c>
      <c r="O10" s="24" t="s">
        <v>6451</v>
      </c>
      <c r="P10" t="str">
        <f>IFERROR(VLOOKUP(ROWS($P$2:P10),$Q$2:$R$3007,2,0),"")</f>
        <v/>
      </c>
      <c r="Q10" s="91">
        <f>IF(ISNUMBER(SEARCH(ETUD_SHEARCH_ECO_PREC,R10)),MAX($Q$1:Q9)+1,0)</f>
        <v>0</v>
      </c>
      <c r="R10" t="s">
        <v>5090</v>
      </c>
      <c r="S10">
        <v>1517</v>
      </c>
      <c r="U10" s="121" t="s">
        <v>6607</v>
      </c>
      <c r="V10" s="120">
        <v>41</v>
      </c>
      <c r="Y10" t="str">
        <f>IFERROR(VLOOKUP(ROWS($Y$2:Y10),$Z$2:$AA$3007,2,0),"")</f>
        <v/>
      </c>
      <c r="Z10" s="91">
        <f>IF(ISNUMBER(SEARCH(PROF_SEARCH_ECO_PREC,AA10)),MAX($Z$1:Z9)+1,0)</f>
        <v>0</v>
      </c>
      <c r="AA10" t="s">
        <v>5090</v>
      </c>
      <c r="AB10">
        <v>1517</v>
      </c>
    </row>
    <row r="11" spans="1:28" ht="15.75">
      <c r="A11" s="20" t="s">
        <v>6078</v>
      </c>
      <c r="B11" s="22"/>
      <c r="C11" s="24" t="s">
        <v>6214</v>
      </c>
      <c r="D11" s="24"/>
      <c r="E11" s="23" t="s">
        <v>3055</v>
      </c>
      <c r="F11" s="20">
        <v>10</v>
      </c>
      <c r="K11" t="s">
        <v>6538</v>
      </c>
      <c r="L11">
        <v>4</v>
      </c>
      <c r="O11" s="24" t="s">
        <v>6452</v>
      </c>
      <c r="P11" t="str">
        <f>IFERROR(VLOOKUP(ROWS($P$2:P11),$Q$2:$R$3007,2,0),"")</f>
        <v/>
      </c>
      <c r="Q11" s="91">
        <f>IF(ISNUMBER(SEARCH(ETUD_SHEARCH_ECO_PREC,R11)),MAX($Q$1:Q10)+1,0)</f>
        <v>0</v>
      </c>
      <c r="R11" t="s">
        <v>5302</v>
      </c>
      <c r="S11">
        <v>5502</v>
      </c>
      <c r="U11" s="123" t="s">
        <v>6608</v>
      </c>
      <c r="V11" s="122">
        <v>408</v>
      </c>
      <c r="Y11" t="str">
        <f>IFERROR(VLOOKUP(ROWS($Y$2:Y11),$Z$2:$AA$3007,2,0),"")</f>
        <v/>
      </c>
      <c r="Z11" s="91">
        <f>IF(ISNUMBER(SEARCH(PROF_SEARCH_ECO_PREC,AA11)),MAX($Z$1:Z10)+1,0)</f>
        <v>0</v>
      </c>
      <c r="AA11" t="s">
        <v>5302</v>
      </c>
      <c r="AB11">
        <v>5502</v>
      </c>
    </row>
    <row r="12" spans="1:28" ht="15.75">
      <c r="A12" s="20" t="s">
        <v>6175</v>
      </c>
      <c r="B12" s="22">
        <v>1</v>
      </c>
      <c r="C12" s="24" t="s">
        <v>6216</v>
      </c>
      <c r="D12" s="24">
        <v>1</v>
      </c>
      <c r="E12" s="23" t="s">
        <v>3056</v>
      </c>
      <c r="F12" s="20">
        <v>11</v>
      </c>
      <c r="G12" s="30" t="s">
        <v>6478</v>
      </c>
      <c r="H12" s="31">
        <f ca="1">DATE(YEAR(I12)-3,MONTH(I12),DAY(I12))</f>
        <v>41750</v>
      </c>
      <c r="I12" s="2">
        <f ca="1">TODAY()</f>
        <v>42846</v>
      </c>
      <c r="K12" t="s">
        <v>6539</v>
      </c>
      <c r="L12">
        <v>5</v>
      </c>
      <c r="O12" s="24" t="s">
        <v>6453</v>
      </c>
      <c r="P12" t="str">
        <f>IFERROR(VLOOKUP(ROWS($P$2:P12),$Q$2:$R$3007,2,0),"")</f>
        <v/>
      </c>
      <c r="Q12" s="91">
        <f>IF(ISNUMBER(SEARCH(ETUD_SHEARCH_ECO_PREC,R12)),MAX($Q$1:Q11)+1,0)</f>
        <v>0</v>
      </c>
      <c r="R12" t="s">
        <v>3694</v>
      </c>
      <c r="S12">
        <v>139</v>
      </c>
      <c r="U12" s="123" t="s">
        <v>6609</v>
      </c>
      <c r="V12" s="122">
        <v>678</v>
      </c>
      <c r="Y12" t="str">
        <f>IFERROR(VLOOKUP(ROWS($Y$2:Y12),$Z$2:$AA$3007,2,0),"")</f>
        <v/>
      </c>
      <c r="Z12" s="91">
        <f>IF(ISNUMBER(SEARCH(PROF_SEARCH_ECO_PREC,AA12)),MAX($Z$1:Z11)+1,0)</f>
        <v>0</v>
      </c>
      <c r="AA12" t="s">
        <v>3694</v>
      </c>
      <c r="AB12">
        <v>139</v>
      </c>
    </row>
    <row r="13" spans="1:28" ht="15.75">
      <c r="A13" s="20" t="s">
        <v>6176</v>
      </c>
      <c r="B13" s="22">
        <v>2</v>
      </c>
      <c r="C13" s="24" t="s">
        <v>6217</v>
      </c>
      <c r="D13" s="24">
        <v>2</v>
      </c>
      <c r="E13" s="23" t="s">
        <v>3057</v>
      </c>
      <c r="F13" s="20">
        <v>12</v>
      </c>
      <c r="G13" s="30" t="s">
        <v>6478</v>
      </c>
      <c r="H13" s="31">
        <f ca="1">DATE(YEAR(I12)-27,MONTH(I12),DAY(I12))</f>
        <v>32984</v>
      </c>
      <c r="K13" t="s">
        <v>43</v>
      </c>
      <c r="L13">
        <v>99</v>
      </c>
      <c r="O13" s="24" t="s">
        <v>6454</v>
      </c>
      <c r="P13" t="str">
        <f>IFERROR(VLOOKUP(ROWS($P$2:P13),$Q$2:$R$3007,2,0),"")</f>
        <v/>
      </c>
      <c r="Q13" s="91">
        <f>IF(ISNUMBER(SEARCH(ETUD_SHEARCH_ECO_PREC,R13)),MAX($Q$1:Q12)+1,0)</f>
        <v>0</v>
      </c>
      <c r="R13" t="s">
        <v>3215</v>
      </c>
      <c r="S13">
        <v>43</v>
      </c>
      <c r="U13" s="121" t="s">
        <v>6610</v>
      </c>
      <c r="V13" s="120">
        <v>205</v>
      </c>
      <c r="Y13" t="str">
        <f>IFERROR(VLOOKUP(ROWS($Y$2:Y13),$Z$2:$AA$3007,2,0),"")</f>
        <v/>
      </c>
      <c r="Z13" s="91">
        <f>IF(ISNUMBER(SEARCH(PROF_SEARCH_ECO_PREC,AA13)),MAX($Z$1:Z12)+1,0)</f>
        <v>0</v>
      </c>
      <c r="AA13" t="s">
        <v>3215</v>
      </c>
      <c r="AB13">
        <v>43</v>
      </c>
    </row>
    <row r="14" spans="1:28" ht="15.75">
      <c r="A14" s="20" t="s">
        <v>6177</v>
      </c>
      <c r="B14" s="22">
        <v>3</v>
      </c>
      <c r="C14" s="24" t="s">
        <v>6218</v>
      </c>
      <c r="D14" s="24">
        <v>3</v>
      </c>
      <c r="E14" s="23" t="s">
        <v>3058</v>
      </c>
      <c r="F14" s="20">
        <v>13</v>
      </c>
      <c r="H14" s="32">
        <v>16438</v>
      </c>
      <c r="I14" s="33" t="s">
        <v>6477</v>
      </c>
      <c r="O14" s="24" t="s">
        <v>6455</v>
      </c>
      <c r="P14" t="str">
        <f>IFERROR(VLOOKUP(ROWS($P$2:P14),$Q$2:$R$3007,2,0),"")</f>
        <v/>
      </c>
      <c r="Q14" s="91">
        <f>IF(ISNUMBER(SEARCH(ETUD_SHEARCH_ECO_PREC,R14)),MAX($Q$1:Q13)+1,0)</f>
        <v>0</v>
      </c>
      <c r="R14" t="s">
        <v>3343</v>
      </c>
      <c r="S14">
        <v>7181</v>
      </c>
      <c r="U14" s="123" t="s">
        <v>6611</v>
      </c>
      <c r="V14" s="122">
        <v>672</v>
      </c>
      <c r="Y14" t="str">
        <f>IFERROR(VLOOKUP(ROWS($Y$2:Y14),$Z$2:$AA$3007,2,0),"")</f>
        <v/>
      </c>
      <c r="Z14" s="91">
        <f>IF(ISNUMBER(SEARCH(PROF_SEARCH_ECO_PREC,AA14)),MAX($Z$1:Z13)+1,0)</f>
        <v>0</v>
      </c>
      <c r="AA14" t="s">
        <v>3343</v>
      </c>
      <c r="AB14">
        <v>7181</v>
      </c>
    </row>
    <row r="15" spans="1:28" ht="15.75">
      <c r="C15" s="24" t="s">
        <v>6219</v>
      </c>
      <c r="D15" s="24">
        <v>4</v>
      </c>
      <c r="E15" s="23" t="s">
        <v>3059</v>
      </c>
      <c r="F15" s="20">
        <v>14</v>
      </c>
      <c r="H15" s="32">
        <v>36161</v>
      </c>
      <c r="I15" s="33" t="s">
        <v>6477</v>
      </c>
      <c r="O15" s="24" t="s">
        <v>6456</v>
      </c>
      <c r="P15" t="str">
        <f>IFERROR(VLOOKUP(ROWS($P$2:P15),$Q$2:$R$3007,2,0),"")</f>
        <v/>
      </c>
      <c r="Q15" s="91">
        <f>IF(ISNUMBER(SEARCH(ETUD_SHEARCH_ECO_PREC,R15)),MAX($Q$1:Q14)+1,0)</f>
        <v>0</v>
      </c>
      <c r="R15" t="s">
        <v>5428</v>
      </c>
      <c r="S15">
        <v>5321</v>
      </c>
      <c r="U15" s="121" t="s">
        <v>6612</v>
      </c>
      <c r="V15" s="120">
        <v>1047</v>
      </c>
      <c r="Y15" t="str">
        <f>IFERROR(VLOOKUP(ROWS($Y$2:Y15),$Z$2:$AA$3007,2,0),"")</f>
        <v/>
      </c>
      <c r="Z15" s="91">
        <f>IF(ISNUMBER(SEARCH(PROF_SEARCH_ECO_PREC,AA15)),MAX($Z$1:Z14)+1,0)</f>
        <v>0</v>
      </c>
      <c r="AA15" t="s">
        <v>5428</v>
      </c>
      <c r="AB15">
        <v>5321</v>
      </c>
    </row>
    <row r="16" spans="1:28" ht="15.75">
      <c r="C16" s="24" t="s">
        <v>6220</v>
      </c>
      <c r="D16" s="24">
        <v>5</v>
      </c>
      <c r="E16" s="23" t="s">
        <v>3060</v>
      </c>
      <c r="F16" s="20">
        <v>15</v>
      </c>
      <c r="O16" s="24" t="s">
        <v>6457</v>
      </c>
      <c r="P16" t="str">
        <f>IFERROR(VLOOKUP(ROWS($P$2:P16),$Q$2:$R$3007,2,0),"")</f>
        <v/>
      </c>
      <c r="Q16" s="91">
        <f>IF(ISNUMBER(SEARCH(ETUD_SHEARCH_ECO_PREC,R16)),MAX($Q$1:Q15)+1,0)</f>
        <v>0</v>
      </c>
      <c r="R16" t="s">
        <v>5266</v>
      </c>
      <c r="S16">
        <v>5292</v>
      </c>
      <c r="U16" s="121" t="s">
        <v>6613</v>
      </c>
      <c r="V16" s="120">
        <v>966</v>
      </c>
      <c r="Y16" t="str">
        <f>IFERROR(VLOOKUP(ROWS($Y$2:Y16),$Z$2:$AA$3007,2,0),"")</f>
        <v/>
      </c>
      <c r="Z16" s="91">
        <f>IF(ISNUMBER(SEARCH(PROF_SEARCH_ECO_PREC,AA16)),MAX($Z$1:Z15)+1,0)</f>
        <v>0</v>
      </c>
      <c r="AA16" t="s">
        <v>5266</v>
      </c>
      <c r="AB16">
        <v>5292</v>
      </c>
    </row>
    <row r="17" spans="1:28" ht="15.75">
      <c r="A17" s="4">
        <f ca="1">TODAY()</f>
        <v>42846</v>
      </c>
      <c r="C17" s="24" t="s">
        <v>6221</v>
      </c>
      <c r="D17" s="24">
        <v>6</v>
      </c>
      <c r="E17" s="23" t="s">
        <v>3061</v>
      </c>
      <c r="F17" s="20">
        <v>16</v>
      </c>
      <c r="K17" s="24" t="s">
        <v>6216</v>
      </c>
      <c r="O17" s="24" t="s">
        <v>6458</v>
      </c>
      <c r="P17" t="str">
        <f>IFERROR(VLOOKUP(ROWS($P$2:P17),$Q$2:$R$3007,2,0),"")</f>
        <v/>
      </c>
      <c r="Q17" s="91">
        <f>IF(ISNUMBER(SEARCH(ETUD_SHEARCH_ECO_PREC,R17)),MAX($Q$1:Q16)+1,0)</f>
        <v>0</v>
      </c>
      <c r="R17" t="s">
        <v>3140</v>
      </c>
      <c r="S17">
        <v>5566</v>
      </c>
      <c r="U17" s="121" t="s">
        <v>6614</v>
      </c>
      <c r="V17" s="120">
        <v>1</v>
      </c>
      <c r="Y17" t="str">
        <f>IFERROR(VLOOKUP(ROWS($Y$2:Y17),$Z$2:$AA$3007,2,0),"")</f>
        <v/>
      </c>
      <c r="Z17" s="91">
        <f>IF(ISNUMBER(SEARCH(PROF_SEARCH_ECO_PREC,AA17)),MAX($Z$1:Z16)+1,0)</f>
        <v>0</v>
      </c>
      <c r="AA17" t="s">
        <v>3140</v>
      </c>
      <c r="AB17">
        <v>5566</v>
      </c>
    </row>
    <row r="18" spans="1:28" ht="15.75">
      <c r="C18" s="24" t="s">
        <v>6222</v>
      </c>
      <c r="D18" s="24">
        <v>7</v>
      </c>
      <c r="E18" s="23" t="s">
        <v>43</v>
      </c>
      <c r="F18" s="20">
        <v>99</v>
      </c>
      <c r="K18" s="24" t="s">
        <v>6230</v>
      </c>
      <c r="O18" s="24" t="s">
        <v>6459</v>
      </c>
      <c r="P18" t="str">
        <f>IFERROR(VLOOKUP(ROWS($P$2:P18),$Q$2:$R$3007,2,0),"")</f>
        <v/>
      </c>
      <c r="Q18" s="91">
        <f>IF(ISNUMBER(SEARCH(ETUD_SHEARCH_ECO_PREC,R18)),MAX($Q$1:Q17)+1,0)</f>
        <v>0</v>
      </c>
      <c r="R18" t="s">
        <v>3211</v>
      </c>
      <c r="S18">
        <v>7095</v>
      </c>
      <c r="U18" s="123" t="s">
        <v>6615</v>
      </c>
      <c r="V18" s="122">
        <v>1419</v>
      </c>
      <c r="Y18" t="str">
        <f>IFERROR(VLOOKUP(ROWS($Y$2:Y18),$Z$2:$AA$3007,2,0),"")</f>
        <v/>
      </c>
      <c r="Z18" s="91">
        <f>IF(ISNUMBER(SEARCH(PROF_SEARCH_ECO_PREC,AA18)),MAX($Z$1:Z17)+1,0)</f>
        <v>0</v>
      </c>
      <c r="AA18" t="s">
        <v>3211</v>
      </c>
      <c r="AB18">
        <v>7095</v>
      </c>
    </row>
    <row r="19" spans="1:28" ht="15.75">
      <c r="A19" s="51" t="s">
        <v>6182</v>
      </c>
      <c r="C19" s="24" t="s">
        <v>6223</v>
      </c>
      <c r="D19" s="24">
        <v>8</v>
      </c>
      <c r="K19" s="24" t="s">
        <v>6232</v>
      </c>
      <c r="O19" s="24" t="s">
        <v>6460</v>
      </c>
      <c r="P19" t="str">
        <f>IFERROR(VLOOKUP(ROWS($P$2:P19),$Q$2:$R$3007,2,0),"")</f>
        <v/>
      </c>
      <c r="Q19" s="91">
        <f>IF(ISNUMBER(SEARCH(ETUD_SHEARCH_ECO_PREC,R19)),MAX($Q$1:Q18)+1,0)</f>
        <v>0</v>
      </c>
      <c r="R19" t="s">
        <v>5043</v>
      </c>
      <c r="S19">
        <v>1363</v>
      </c>
      <c r="U19" s="121" t="s">
        <v>6616</v>
      </c>
      <c r="V19" s="120">
        <v>47</v>
      </c>
      <c r="Y19" t="str">
        <f>IFERROR(VLOOKUP(ROWS($Y$2:Y19),$Z$2:$AA$3007,2,0),"")</f>
        <v/>
      </c>
      <c r="Z19" s="91">
        <f>IF(ISNUMBER(SEARCH(PROF_SEARCH_ECO_PREC,AA19)),MAX($Z$1:Z18)+1,0)</f>
        <v>0</v>
      </c>
      <c r="AA19" t="s">
        <v>5043</v>
      </c>
      <c r="AB19">
        <v>1363</v>
      </c>
    </row>
    <row r="20" spans="1:28" ht="15.75">
      <c r="A20" s="50" t="s">
        <v>6178</v>
      </c>
      <c r="B20" s="50">
        <v>1</v>
      </c>
      <c r="C20" s="24" t="s">
        <v>6224</v>
      </c>
      <c r="D20" s="24">
        <v>9</v>
      </c>
      <c r="G20" s="61" t="s">
        <v>6276</v>
      </c>
      <c r="K20" s="24" t="s">
        <v>6235</v>
      </c>
      <c r="O20" s="24" t="s">
        <v>6461</v>
      </c>
      <c r="P20" t="str">
        <f>IFERROR(VLOOKUP(ROWS($P$2:P20),$Q$2:$R$3007,2,0),"")</f>
        <v/>
      </c>
      <c r="Q20" s="91">
        <f>IF(ISNUMBER(SEARCH(ETUD_SHEARCH_ECO_PREC,R20)),MAX($Q$1:Q19)+1,0)</f>
        <v>0</v>
      </c>
      <c r="R20" t="s">
        <v>5120</v>
      </c>
      <c r="S20">
        <v>1421</v>
      </c>
      <c r="U20" s="121" t="s">
        <v>6617</v>
      </c>
      <c r="V20" s="120">
        <v>17</v>
      </c>
      <c r="Y20" t="str">
        <f>IFERROR(VLOOKUP(ROWS($Y$2:Y20),$Z$2:$AA$3007,2,0),"")</f>
        <v/>
      </c>
      <c r="Z20" s="91">
        <f>IF(ISNUMBER(SEARCH(PROF_SEARCH_ECO_PREC,AA20)),MAX($Z$1:Z19)+1,0)</f>
        <v>0</v>
      </c>
      <c r="AA20" t="s">
        <v>5120</v>
      </c>
      <c r="AB20">
        <v>1421</v>
      </c>
    </row>
    <row r="21" spans="1:28" ht="15.75">
      <c r="A21" s="50" t="s">
        <v>6179</v>
      </c>
      <c r="B21" s="50">
        <v>2</v>
      </c>
      <c r="C21" s="24" t="s">
        <v>6225</v>
      </c>
      <c r="D21" s="24">
        <v>10</v>
      </c>
      <c r="G21" s="24" t="s">
        <v>6244</v>
      </c>
      <c r="H21" s="24">
        <v>13</v>
      </c>
      <c r="O21" s="24" t="s">
        <v>6462</v>
      </c>
      <c r="P21" t="str">
        <f>IFERROR(VLOOKUP(ROWS($P$2:P21),$Q$2:$R$3007,2,0),"")</f>
        <v/>
      </c>
      <c r="Q21" s="91">
        <f>IF(ISNUMBER(SEARCH(ETUD_SHEARCH_ECO_PREC,R21)),MAX($Q$1:Q20)+1,0)</f>
        <v>0</v>
      </c>
      <c r="R21" t="s">
        <v>3266</v>
      </c>
      <c r="S21">
        <v>5025</v>
      </c>
      <c r="U21" s="123" t="s">
        <v>6618</v>
      </c>
      <c r="V21" s="122">
        <v>589</v>
      </c>
      <c r="Y21" t="str">
        <f>IFERROR(VLOOKUP(ROWS($Y$2:Y21),$Z$2:$AA$3007,2,0),"")</f>
        <v/>
      </c>
      <c r="Z21" s="91">
        <f>IF(ISNUMBER(SEARCH(PROF_SEARCH_ECO_PREC,AA21)),MAX($Z$1:Z20)+1,0)</f>
        <v>0</v>
      </c>
      <c r="AA21" t="s">
        <v>3266</v>
      </c>
      <c r="AB21">
        <v>5025</v>
      </c>
    </row>
    <row r="22" spans="1:28" ht="15.75">
      <c r="A22" s="50" t="s">
        <v>6180</v>
      </c>
      <c r="B22" s="50">
        <v>3</v>
      </c>
      <c r="C22" s="24" t="s">
        <v>6226</v>
      </c>
      <c r="D22" s="24">
        <v>11</v>
      </c>
      <c r="G22" s="24" t="s">
        <v>6245</v>
      </c>
      <c r="H22" s="56">
        <v>6</v>
      </c>
      <c r="O22" s="24" t="s">
        <v>6463</v>
      </c>
      <c r="P22" t="str">
        <f>IFERROR(VLOOKUP(ROWS($P$2:P22),$Q$2:$R$3007,2,0),"")</f>
        <v/>
      </c>
      <c r="Q22" s="91">
        <f>IF(ISNUMBER(SEARCH(ETUD_SHEARCH_ECO_PREC,R22)),MAX($Q$1:Q21)+1,0)</f>
        <v>0</v>
      </c>
      <c r="R22" t="s">
        <v>3258</v>
      </c>
      <c r="S22">
        <v>5021</v>
      </c>
      <c r="U22" s="121" t="s">
        <v>6619</v>
      </c>
      <c r="V22" s="120">
        <v>1095</v>
      </c>
      <c r="Y22" t="str">
        <f>IFERROR(VLOOKUP(ROWS($Y$2:Y22),$Z$2:$AA$3007,2,0),"")</f>
        <v/>
      </c>
      <c r="Z22" s="91">
        <f>IF(ISNUMBER(SEARCH(PROF_SEARCH_ECO_PREC,AA22)),MAX($Z$1:Z21)+1,0)</f>
        <v>0</v>
      </c>
      <c r="AA22" t="s">
        <v>3258</v>
      </c>
      <c r="AB22">
        <v>5021</v>
      </c>
    </row>
    <row r="23" spans="1:28" ht="15.75">
      <c r="A23" s="50" t="s">
        <v>6181</v>
      </c>
      <c r="B23" s="50">
        <v>4</v>
      </c>
      <c r="C23" s="24" t="s">
        <v>6227</v>
      </c>
      <c r="D23" s="24">
        <v>12</v>
      </c>
      <c r="G23" s="24" t="s">
        <v>6246</v>
      </c>
      <c r="H23" s="24">
        <v>16</v>
      </c>
      <c r="O23" s="24" t="s">
        <v>6464</v>
      </c>
      <c r="P23" t="str">
        <f>IFERROR(VLOOKUP(ROWS($P$2:P23),$Q$2:$R$3007,2,0),"")</f>
        <v/>
      </c>
      <c r="Q23" s="91">
        <f>IF(ISNUMBER(SEARCH(ETUD_SHEARCH_ECO_PREC,R23)),MAX($Q$1:Q22)+1,0)</f>
        <v>0</v>
      </c>
      <c r="R23" t="s">
        <v>3219</v>
      </c>
      <c r="S23">
        <v>5019</v>
      </c>
      <c r="U23" s="123" t="s">
        <v>6620</v>
      </c>
      <c r="V23" s="122">
        <v>409</v>
      </c>
      <c r="Y23" t="str">
        <f>IFERROR(VLOOKUP(ROWS($Y$2:Y23),$Z$2:$AA$3007,2,0),"")</f>
        <v/>
      </c>
      <c r="Z23" s="91">
        <f>IF(ISNUMBER(SEARCH(PROF_SEARCH_ECO_PREC,AA23)),MAX($Z$1:Z22)+1,0)</f>
        <v>0</v>
      </c>
      <c r="AA23" t="s">
        <v>3219</v>
      </c>
      <c r="AB23">
        <v>5019</v>
      </c>
    </row>
    <row r="24" spans="1:28" ht="15.75">
      <c r="C24" s="24" t="s">
        <v>6228</v>
      </c>
      <c r="D24" s="24">
        <v>13</v>
      </c>
      <c r="G24" s="24" t="s">
        <v>6247</v>
      </c>
      <c r="H24" s="24">
        <v>14</v>
      </c>
      <c r="K24" s="88"/>
      <c r="O24" s="24" t="s">
        <v>6465</v>
      </c>
      <c r="P24" t="str">
        <f>IFERROR(VLOOKUP(ROWS($P$2:P24),$Q$2:$R$3007,2,0),"")</f>
        <v/>
      </c>
      <c r="Q24" s="91">
        <f>IF(ISNUMBER(SEARCH(ETUD_SHEARCH_ECO_PREC,R24)),MAX($Q$1:Q23)+1,0)</f>
        <v>0</v>
      </c>
      <c r="R24" t="s">
        <v>3164</v>
      </c>
      <c r="S24">
        <v>41</v>
      </c>
      <c r="U24" s="123" t="s">
        <v>6621</v>
      </c>
      <c r="V24" s="122">
        <v>583</v>
      </c>
      <c r="Y24" t="str">
        <f>IFERROR(VLOOKUP(ROWS($Y$2:Y24),$Z$2:$AA$3007,2,0),"")</f>
        <v/>
      </c>
      <c r="Z24" s="91">
        <f>IF(ISNUMBER(SEARCH(PROF_SEARCH_ECO_PREC,AA24)),MAX($Z$1:Z23)+1,0)</f>
        <v>0</v>
      </c>
      <c r="AA24" t="s">
        <v>3164</v>
      </c>
      <c r="AB24">
        <v>41</v>
      </c>
    </row>
    <row r="25" spans="1:28" ht="15.75">
      <c r="A25" s="52" t="s">
        <v>6084</v>
      </c>
      <c r="C25" s="24" t="s">
        <v>6229</v>
      </c>
      <c r="D25" s="24">
        <v>14</v>
      </c>
      <c r="G25" s="24" t="s">
        <v>6248</v>
      </c>
      <c r="H25" s="24">
        <v>18</v>
      </c>
      <c r="O25" s="24" t="s">
        <v>6466</v>
      </c>
      <c r="P25" t="str">
        <f>IFERROR(VLOOKUP(ROWS($P$2:P25),$Q$2:$R$3007,2,0),"")</f>
        <v/>
      </c>
      <c r="Q25" s="91">
        <f>IF(ISNUMBER(SEARCH(ETUD_SHEARCH_ECO_PREC,R25)),MAX($Q$1:Q24)+1,0)</f>
        <v>0</v>
      </c>
      <c r="R25" t="s">
        <v>4302</v>
      </c>
      <c r="S25">
        <v>406</v>
      </c>
      <c r="U25" s="123" t="s">
        <v>6622</v>
      </c>
      <c r="V25" s="122">
        <v>363</v>
      </c>
      <c r="Y25" t="str">
        <f>IFERROR(VLOOKUP(ROWS($Y$2:Y25),$Z$2:$AA$3007,2,0),"")</f>
        <v/>
      </c>
      <c r="Z25" s="91">
        <f>IF(ISNUMBER(SEARCH(PROF_SEARCH_ECO_PREC,AA25)),MAX($Z$1:Z24)+1,0)</f>
        <v>0</v>
      </c>
      <c r="AA25" t="s">
        <v>4302</v>
      </c>
      <c r="AB25">
        <v>406</v>
      </c>
    </row>
    <row r="26" spans="1:28" ht="15.75">
      <c r="A26" s="54" t="s">
        <v>6183</v>
      </c>
      <c r="B26" s="54">
        <v>1</v>
      </c>
      <c r="C26" s="24" t="s">
        <v>6230</v>
      </c>
      <c r="D26" s="24">
        <v>15</v>
      </c>
      <c r="G26" s="24" t="s">
        <v>6249</v>
      </c>
      <c r="H26" s="24">
        <v>19</v>
      </c>
      <c r="O26" s="24" t="s">
        <v>6467</v>
      </c>
      <c r="P26" t="str">
        <f>IFERROR(VLOOKUP(ROWS($P$2:P26),$Q$2:$R$3007,2,0),"")</f>
        <v/>
      </c>
      <c r="Q26" s="91">
        <f>IF(ISNUMBER(SEARCH(ETUD_SHEARCH_ECO_PREC,R26)),MAX($Q$1:Q25)+1,0)</f>
        <v>0</v>
      </c>
      <c r="R26" t="s">
        <v>4588</v>
      </c>
      <c r="S26">
        <v>1408</v>
      </c>
      <c r="U26" s="121" t="s">
        <v>6623</v>
      </c>
      <c r="V26" s="120">
        <v>1359</v>
      </c>
      <c r="Y26" t="str">
        <f>IFERROR(VLOOKUP(ROWS($Y$2:Y26),$Z$2:$AA$3007,2,0),"")</f>
        <v/>
      </c>
      <c r="Z26" s="91">
        <f>IF(ISNUMBER(SEARCH(PROF_SEARCH_ECO_PREC,AA26)),MAX($Z$1:Z25)+1,0)</f>
        <v>0</v>
      </c>
      <c r="AA26" t="s">
        <v>4588</v>
      </c>
      <c r="AB26">
        <v>1408</v>
      </c>
    </row>
    <row r="27" spans="1:28" ht="15.75">
      <c r="A27" s="54" t="s">
        <v>6184</v>
      </c>
      <c r="B27" s="54">
        <v>2</v>
      </c>
      <c r="C27" s="24" t="s">
        <v>6231</v>
      </c>
      <c r="D27" s="24">
        <v>16</v>
      </c>
      <c r="G27" s="24" t="s">
        <v>6250</v>
      </c>
      <c r="H27" s="24">
        <v>21</v>
      </c>
      <c r="O27" s="24" t="s">
        <v>6468</v>
      </c>
      <c r="P27" t="str">
        <f>IFERROR(VLOOKUP(ROWS($P$2:P27),$Q$2:$R$3007,2,0),"")</f>
        <v/>
      </c>
      <c r="Q27" s="91">
        <f>IF(ISNUMBER(SEARCH(ETUD_SHEARCH_ECO_PREC,R27)),MAX($Q$1:Q26)+1,0)</f>
        <v>0</v>
      </c>
      <c r="R27" t="s">
        <v>6050</v>
      </c>
      <c r="S27">
        <v>1204</v>
      </c>
      <c r="U27" s="121" t="s">
        <v>6624</v>
      </c>
      <c r="V27" s="120">
        <v>91</v>
      </c>
      <c r="Y27" t="str">
        <f>IFERROR(VLOOKUP(ROWS($Y$2:Y27),$Z$2:$AA$3007,2,0),"")</f>
        <v/>
      </c>
      <c r="Z27" s="91">
        <f>IF(ISNUMBER(SEARCH(PROF_SEARCH_ECO_PREC,AA27)),MAX($Z$1:Z26)+1,0)</f>
        <v>0</v>
      </c>
      <c r="AA27" t="s">
        <v>6050</v>
      </c>
      <c r="AB27">
        <v>1204</v>
      </c>
    </row>
    <row r="28" spans="1:28" ht="15.75">
      <c r="A28" s="54" t="s">
        <v>43</v>
      </c>
      <c r="B28" s="54">
        <v>99</v>
      </c>
      <c r="C28" s="24" t="s">
        <v>6232</v>
      </c>
      <c r="D28" s="24">
        <v>17</v>
      </c>
      <c r="G28" s="24" t="s">
        <v>6251</v>
      </c>
      <c r="H28" s="24">
        <v>9</v>
      </c>
      <c r="K28" s="52" t="s">
        <v>3073</v>
      </c>
      <c r="O28" s="24" t="s">
        <v>6469</v>
      </c>
      <c r="P28" t="str">
        <f>IFERROR(VLOOKUP(ROWS($P$2:P28),$Q$2:$R$3007,2,0),"")</f>
        <v/>
      </c>
      <c r="Q28" s="91">
        <f>IF(ISNUMBER(SEARCH(ETUD_SHEARCH_ECO_PREC,R28)),MAX($Q$1:Q27)+1,0)</f>
        <v>0</v>
      </c>
      <c r="R28" t="s">
        <v>4437</v>
      </c>
      <c r="S28">
        <v>473</v>
      </c>
      <c r="U28" s="121" t="s">
        <v>6625</v>
      </c>
      <c r="V28" s="120">
        <v>297</v>
      </c>
      <c r="Y28" t="str">
        <f>IFERROR(VLOOKUP(ROWS($Y$2:Y28),$Z$2:$AA$3007,2,0),"")</f>
        <v/>
      </c>
      <c r="Z28" s="91">
        <f>IF(ISNUMBER(SEARCH(PROF_SEARCH_ECO_PREC,AA28)),MAX($Z$1:Z27)+1,0)</f>
        <v>0</v>
      </c>
      <c r="AA28" t="s">
        <v>4437</v>
      </c>
      <c r="AB28">
        <v>473</v>
      </c>
    </row>
    <row r="29" spans="1:28" ht="15.75">
      <c r="C29" s="24" t="s">
        <v>6233</v>
      </c>
      <c r="D29" s="24">
        <v>18</v>
      </c>
      <c r="G29" s="24" t="s">
        <v>6252</v>
      </c>
      <c r="H29" s="24">
        <v>8</v>
      </c>
      <c r="K29" s="29" t="s">
        <v>6372</v>
      </c>
      <c r="L29" s="29">
        <v>9</v>
      </c>
      <c r="O29" s="24" t="s">
        <v>6470</v>
      </c>
      <c r="P29" t="str">
        <f>IFERROR(VLOOKUP(ROWS($P$2:P29),$Q$2:$R$3007,2,0),"")</f>
        <v/>
      </c>
      <c r="Q29" s="91">
        <f>IF(ISNUMBER(SEARCH(ETUD_SHEARCH_ECO_PREC,R29)),MAX($Q$1:Q28)+1,0)</f>
        <v>0</v>
      </c>
      <c r="R29" t="s">
        <v>4304</v>
      </c>
      <c r="S29">
        <v>408</v>
      </c>
      <c r="U29" s="123" t="s">
        <v>6626</v>
      </c>
      <c r="V29" s="122">
        <v>653</v>
      </c>
      <c r="Y29" t="str">
        <f>IFERROR(VLOOKUP(ROWS($Y$2:Y29),$Z$2:$AA$3007,2,0),"")</f>
        <v/>
      </c>
      <c r="Z29" s="91">
        <f>IF(ISNUMBER(SEARCH(PROF_SEARCH_ECO_PREC,AA29)),MAX($Z$1:Z28)+1,0)</f>
        <v>0</v>
      </c>
      <c r="AA29" t="s">
        <v>4304</v>
      </c>
      <c r="AB29">
        <v>408</v>
      </c>
    </row>
    <row r="30" spans="1:28" ht="15.75">
      <c r="A30" s="55" t="s">
        <v>6185</v>
      </c>
      <c r="C30" s="24" t="s">
        <v>6234</v>
      </c>
      <c r="D30" s="24">
        <v>19</v>
      </c>
      <c r="G30" s="24" t="s">
        <v>6253</v>
      </c>
      <c r="H30" s="24">
        <v>22</v>
      </c>
      <c r="K30" s="29" t="s">
        <v>6358</v>
      </c>
      <c r="L30" s="29">
        <v>12</v>
      </c>
      <c r="O30" s="24" t="s">
        <v>6471</v>
      </c>
      <c r="P30" t="str">
        <f>IFERROR(VLOOKUP(ROWS($P$2:P30),$Q$2:$R$3007,2,0),"")</f>
        <v/>
      </c>
      <c r="Q30" s="91">
        <f>IF(ISNUMBER(SEARCH(ETUD_SHEARCH_ECO_PREC,R30)),MAX($Q$1:Q29)+1,0)</f>
        <v>0</v>
      </c>
      <c r="R30" t="s">
        <v>5340</v>
      </c>
      <c r="S30">
        <v>5304</v>
      </c>
      <c r="U30" s="121" t="s">
        <v>6627</v>
      </c>
      <c r="V30" s="120">
        <v>1019</v>
      </c>
      <c r="Y30" t="str">
        <f>IFERROR(VLOOKUP(ROWS($Y$2:Y30),$Z$2:$AA$3007,2,0),"")</f>
        <v/>
      </c>
      <c r="Z30" s="91">
        <f>IF(ISNUMBER(SEARCH(PROF_SEARCH_ECO_PREC,AA30)),MAX($Z$1:Z29)+1,0)</f>
        <v>0</v>
      </c>
      <c r="AA30" t="s">
        <v>5340</v>
      </c>
      <c r="AB30">
        <v>5304</v>
      </c>
    </row>
    <row r="31" spans="1:28" ht="15.75">
      <c r="A31" s="48" t="s">
        <v>6186</v>
      </c>
      <c r="C31" s="24" t="s">
        <v>6235</v>
      </c>
      <c r="D31" s="24">
        <v>20</v>
      </c>
      <c r="G31" s="24" t="s">
        <v>6254</v>
      </c>
      <c r="H31" s="24">
        <v>20</v>
      </c>
      <c r="K31" s="29" t="s">
        <v>6917</v>
      </c>
      <c r="L31" s="29">
        <v>3</v>
      </c>
      <c r="O31" s="24" t="s">
        <v>6472</v>
      </c>
      <c r="P31" t="str">
        <f>IFERROR(VLOOKUP(ROWS($P$2:P31),$Q$2:$R$3007,2,0),"")</f>
        <v/>
      </c>
      <c r="Q31" s="91">
        <f>IF(ISNUMBER(SEARCH(ETUD_SHEARCH_ECO_PREC,R31)),MAX($Q$1:Q30)+1,0)</f>
        <v>0</v>
      </c>
      <c r="R31" t="s">
        <v>4359</v>
      </c>
      <c r="S31">
        <v>423</v>
      </c>
      <c r="U31" s="121" t="s">
        <v>6628</v>
      </c>
      <c r="V31" s="120">
        <v>352</v>
      </c>
      <c r="Y31" t="str">
        <f>IFERROR(VLOOKUP(ROWS($Y$2:Y31),$Z$2:$AA$3007,2,0),"")</f>
        <v/>
      </c>
      <c r="Z31" s="91">
        <f>IF(ISNUMBER(SEARCH(PROF_SEARCH_ECO_PREC,AA31)),MAX($Z$1:Z30)+1,0)</f>
        <v>0</v>
      </c>
      <c r="AA31" t="s">
        <v>4359</v>
      </c>
      <c r="AB31">
        <v>423</v>
      </c>
    </row>
    <row r="32" spans="1:28" ht="15.75">
      <c r="A32" s="48" t="s">
        <v>6187</v>
      </c>
      <c r="C32" s="24" t="s">
        <v>6236</v>
      </c>
      <c r="D32" s="24">
        <v>21</v>
      </c>
      <c r="G32" s="24" t="s">
        <v>3072</v>
      </c>
      <c r="H32" s="24">
        <v>37</v>
      </c>
      <c r="K32" s="29" t="s">
        <v>6918</v>
      </c>
      <c r="L32" s="29">
        <v>42</v>
      </c>
      <c r="O32" s="24" t="s">
        <v>6473</v>
      </c>
      <c r="P32" t="str">
        <f>IFERROR(VLOOKUP(ROWS($P$2:P32),$Q$2:$R$3007,2,0),"")</f>
        <v/>
      </c>
      <c r="Q32" s="91">
        <f>IF(ISNUMBER(SEARCH(ETUD_SHEARCH_ECO_PREC,R32)),MAX($Q$1:Q31)+1,0)</f>
        <v>0</v>
      </c>
      <c r="R32" t="s">
        <v>3227</v>
      </c>
      <c r="S32">
        <v>7082</v>
      </c>
      <c r="U32" s="121" t="s">
        <v>6629</v>
      </c>
      <c r="V32" s="120">
        <v>894</v>
      </c>
      <c r="Y32" t="str">
        <f>IFERROR(VLOOKUP(ROWS($Y$2:Y32),$Z$2:$AA$3007,2,0),"")</f>
        <v/>
      </c>
      <c r="Z32" s="91">
        <f>IF(ISNUMBER(SEARCH(PROF_SEARCH_ECO_PREC,AA32)),MAX($Z$1:Z31)+1,0)</f>
        <v>0</v>
      </c>
      <c r="AA32" t="s">
        <v>3227</v>
      </c>
      <c r="AB32">
        <v>7082</v>
      </c>
    </row>
    <row r="33" spans="1:28" ht="15.75">
      <c r="C33" s="24" t="s">
        <v>43</v>
      </c>
      <c r="D33" s="24">
        <v>99</v>
      </c>
      <c r="G33" s="24" t="s">
        <v>6255</v>
      </c>
      <c r="H33" s="24">
        <v>12</v>
      </c>
      <c r="K33" s="29" t="s">
        <v>6919</v>
      </c>
      <c r="L33" s="29">
        <v>1</v>
      </c>
      <c r="O33" s="24" t="s">
        <v>6474</v>
      </c>
      <c r="P33" t="str">
        <f>IFERROR(VLOOKUP(ROWS($P$2:P33),$Q$2:$R$3007,2,0),"")</f>
        <v/>
      </c>
      <c r="Q33" s="91">
        <f>IF(ISNUMBER(SEARCH(ETUD_SHEARCH_ECO_PREC,R33)),MAX($Q$1:Q32)+1,0)</f>
        <v>0</v>
      </c>
      <c r="R33" t="s">
        <v>4367</v>
      </c>
      <c r="S33">
        <v>432</v>
      </c>
      <c r="U33" s="123" t="s">
        <v>6630</v>
      </c>
      <c r="V33" s="122">
        <v>474</v>
      </c>
      <c r="Y33" t="str">
        <f>IFERROR(VLOOKUP(ROWS($Y$2:Y33),$Z$2:$AA$3007,2,0),"")</f>
        <v/>
      </c>
      <c r="Z33" s="91">
        <f>IF(ISNUMBER(SEARCH(PROF_SEARCH_ECO_PREC,AA33)),MAX($Z$1:Z32)+1,0)</f>
        <v>0</v>
      </c>
      <c r="AA33" t="s">
        <v>4367</v>
      </c>
      <c r="AB33">
        <v>432</v>
      </c>
    </row>
    <row r="34" spans="1:28" ht="15.75">
      <c r="A34" s="52" t="s">
        <v>6195</v>
      </c>
      <c r="G34" s="24" t="s">
        <v>6256</v>
      </c>
      <c r="H34" s="24">
        <v>10</v>
      </c>
      <c r="K34" s="29" t="s">
        <v>6514</v>
      </c>
      <c r="L34" s="29">
        <v>16</v>
      </c>
      <c r="O34" s="24">
        <v>1</v>
      </c>
      <c r="P34" t="str">
        <f>IFERROR(VLOOKUP(ROWS($P$2:P34),$Q$2:$R$3007,2,0),"")</f>
        <v/>
      </c>
      <c r="Q34" s="91">
        <f>IF(ISNUMBER(SEARCH(ETUD_SHEARCH_ECO_PREC,R34)),MAX($Q$1:Q33)+1,0)</f>
        <v>0</v>
      </c>
      <c r="R34" t="s">
        <v>3115</v>
      </c>
      <c r="S34">
        <v>7002</v>
      </c>
      <c r="U34" s="121" t="s">
        <v>6631</v>
      </c>
      <c r="V34" s="120">
        <v>993</v>
      </c>
      <c r="Y34" t="str">
        <f>IFERROR(VLOOKUP(ROWS($Y$2:Y34),$Z$2:$AA$3007,2,0),"")</f>
        <v/>
      </c>
      <c r="Z34" s="91">
        <f>IF(ISNUMBER(SEARCH(PROF_SEARCH_ECO_PREC,AA34)),MAX($Z$1:Z33)+1,0)</f>
        <v>0</v>
      </c>
      <c r="AA34" t="s">
        <v>3115</v>
      </c>
      <c r="AB34">
        <v>7002</v>
      </c>
    </row>
    <row r="35" spans="1:28" ht="15.75">
      <c r="A35" s="29" t="s">
        <v>6189</v>
      </c>
      <c r="B35" s="29">
        <v>1</v>
      </c>
      <c r="G35" s="24" t="s">
        <v>6257</v>
      </c>
      <c r="H35" s="24">
        <v>30</v>
      </c>
      <c r="K35" s="29" t="s">
        <v>6351</v>
      </c>
      <c r="L35" s="29">
        <v>14</v>
      </c>
      <c r="O35" s="24">
        <v>2</v>
      </c>
      <c r="P35" t="str">
        <f>IFERROR(VLOOKUP(ROWS($P$2:P35),$Q$2:$R$3007,2,0),"")</f>
        <v/>
      </c>
      <c r="Q35" s="91">
        <f>IF(ISNUMBER(SEARCH(ETUD_SHEARCH_ECO_PREC,R35)),MAX($Q$1:Q34)+1,0)</f>
        <v>0</v>
      </c>
      <c r="R35" t="s">
        <v>4584</v>
      </c>
      <c r="S35">
        <v>7623</v>
      </c>
      <c r="U35" s="121" t="s">
        <v>6632</v>
      </c>
      <c r="V35" s="120">
        <v>1243</v>
      </c>
      <c r="Y35" t="str">
        <f>IFERROR(VLOOKUP(ROWS($Y$2:Y35),$Z$2:$AA$3007,2,0),"")</f>
        <v/>
      </c>
      <c r="Z35" s="91">
        <f>IF(ISNUMBER(SEARCH(PROF_SEARCH_ECO_PREC,AA35)),MAX($Z$1:Z34)+1,0)</f>
        <v>0</v>
      </c>
      <c r="AA35" t="s">
        <v>4584</v>
      </c>
      <c r="AB35">
        <v>7623</v>
      </c>
    </row>
    <row r="36" spans="1:28" ht="15.75">
      <c r="A36" s="29" t="s">
        <v>6190</v>
      </c>
      <c r="B36" s="29">
        <v>2</v>
      </c>
      <c r="C36" s="56" t="s">
        <v>6240</v>
      </c>
      <c r="D36" s="1"/>
      <c r="G36" s="24" t="s">
        <v>6258</v>
      </c>
      <c r="H36" s="24">
        <v>33</v>
      </c>
      <c r="K36" s="29" t="s">
        <v>6921</v>
      </c>
      <c r="L36" s="29">
        <v>37</v>
      </c>
      <c r="O36" s="24">
        <v>3</v>
      </c>
      <c r="P36" t="str">
        <f>IFERROR(VLOOKUP(ROWS($P$2:P36),$Q$2:$R$3007,2,0),"")</f>
        <v/>
      </c>
      <c r="Q36" s="91">
        <f>IF(ISNUMBER(SEARCH(ETUD_SHEARCH_ECO_PREC,R36)),MAX($Q$1:Q35)+1,0)</f>
        <v>0</v>
      </c>
      <c r="R36" t="s">
        <v>3252</v>
      </c>
      <c r="S36">
        <v>8202</v>
      </c>
      <c r="U36" s="121" t="s">
        <v>6633</v>
      </c>
      <c r="V36" s="120">
        <v>1171</v>
      </c>
      <c r="Y36" t="str">
        <f>IFERROR(VLOOKUP(ROWS($Y$2:Y36),$Z$2:$AA$3007,2,0),"")</f>
        <v/>
      </c>
      <c r="Z36" s="91">
        <f>IF(ISNUMBER(SEARCH(PROF_SEARCH_ECO_PREC,AA36)),MAX($Z$1:Z35)+1,0)</f>
        <v>0</v>
      </c>
      <c r="AA36" t="s">
        <v>3252</v>
      </c>
      <c r="AB36">
        <v>8202</v>
      </c>
    </row>
    <row r="37" spans="1:28" ht="15.75">
      <c r="A37" s="29" t="s">
        <v>6191</v>
      </c>
      <c r="B37" s="29">
        <v>3</v>
      </c>
      <c r="C37" s="56" t="s">
        <v>6183</v>
      </c>
      <c r="D37" s="24">
        <v>1</v>
      </c>
      <c r="G37" s="24" t="s">
        <v>6259</v>
      </c>
      <c r="H37" s="24">
        <v>32</v>
      </c>
      <c r="K37" s="29" t="s">
        <v>6922</v>
      </c>
      <c r="L37" s="29">
        <v>41</v>
      </c>
      <c r="O37" s="24">
        <v>4</v>
      </c>
      <c r="P37" t="str">
        <f>IFERROR(VLOOKUP(ROWS($P$2:P37),$Q$2:$R$3007,2,0),"")</f>
        <v/>
      </c>
      <c r="Q37" s="91">
        <f>IF(ISNUMBER(SEARCH(ETUD_SHEARCH_ECO_PREC,R37)),MAX($Q$1:Q36)+1,0)</f>
        <v>0</v>
      </c>
      <c r="R37" t="s">
        <v>4315</v>
      </c>
      <c r="S37">
        <v>400</v>
      </c>
      <c r="U37" s="121" t="s">
        <v>6634</v>
      </c>
      <c r="V37" s="120">
        <v>1538</v>
      </c>
      <c r="Y37" t="str">
        <f>IFERROR(VLOOKUP(ROWS($Y$2:Y37),$Z$2:$AA$3007,2,0),"")</f>
        <v/>
      </c>
      <c r="Z37" s="91">
        <f>IF(ISNUMBER(SEARCH(PROF_SEARCH_ECO_PREC,AA37)),MAX($Z$1:Z36)+1,0)</f>
        <v>0</v>
      </c>
      <c r="AA37" t="s">
        <v>4315</v>
      </c>
      <c r="AB37">
        <v>400</v>
      </c>
    </row>
    <row r="38" spans="1:28" ht="15.75">
      <c r="A38" s="29" t="s">
        <v>6192</v>
      </c>
      <c r="B38" s="29">
        <v>4</v>
      </c>
      <c r="C38" s="56" t="s">
        <v>6184</v>
      </c>
      <c r="D38" s="24">
        <v>2</v>
      </c>
      <c r="G38" s="24" t="s">
        <v>6260</v>
      </c>
      <c r="H38" s="24">
        <v>4</v>
      </c>
      <c r="K38" s="29" t="s">
        <v>6923</v>
      </c>
      <c r="L38" s="29">
        <v>22</v>
      </c>
      <c r="O38" s="24">
        <v>5</v>
      </c>
      <c r="P38" t="str">
        <f>IFERROR(VLOOKUP(ROWS($P$2:P38),$Q$2:$R$3007,2,0),"")</f>
        <v/>
      </c>
      <c r="Q38" s="91">
        <f>IF(ISNUMBER(SEARCH(ETUD_SHEARCH_ECO_PREC,R38)),MAX($Q$1:Q37)+1,0)</f>
        <v>0</v>
      </c>
      <c r="R38" t="s">
        <v>4355</v>
      </c>
      <c r="S38">
        <v>419</v>
      </c>
      <c r="U38" s="121" t="s">
        <v>6635</v>
      </c>
      <c r="V38" s="120">
        <v>90</v>
      </c>
      <c r="Y38" t="str">
        <f>IFERROR(VLOOKUP(ROWS($Y$2:Y38),$Z$2:$AA$3007,2,0),"")</f>
        <v/>
      </c>
      <c r="Z38" s="91">
        <f>IF(ISNUMBER(SEARCH(PROF_SEARCH_ECO_PREC,AA38)),MAX($Z$1:Z37)+1,0)</f>
        <v>0</v>
      </c>
      <c r="AA38" t="s">
        <v>4355</v>
      </c>
      <c r="AB38">
        <v>419</v>
      </c>
    </row>
    <row r="39" spans="1:28" ht="15.75">
      <c r="A39" s="29" t="s">
        <v>6193</v>
      </c>
      <c r="B39" s="29">
        <v>5</v>
      </c>
      <c r="C39" s="56" t="s">
        <v>43</v>
      </c>
      <c r="D39" s="24">
        <v>99</v>
      </c>
      <c r="G39" s="24" t="s">
        <v>6261</v>
      </c>
      <c r="H39" s="24">
        <v>38</v>
      </c>
      <c r="K39" s="29" t="s">
        <v>6920</v>
      </c>
      <c r="L39" s="29">
        <v>23</v>
      </c>
      <c r="O39" s="24">
        <v>6</v>
      </c>
      <c r="P39" t="str">
        <f>IFERROR(VLOOKUP(ROWS($P$2:P39),$Q$2:$R$3007,2,0),"")</f>
        <v/>
      </c>
      <c r="Q39" s="91">
        <f>IF(ISNUMBER(SEARCH(ETUD_SHEARCH_ECO_PREC,R39)),MAX($Q$1:Q38)+1,0)</f>
        <v>0</v>
      </c>
      <c r="R39" t="s">
        <v>4868</v>
      </c>
      <c r="S39">
        <v>8642</v>
      </c>
      <c r="U39" s="121" t="s">
        <v>6636</v>
      </c>
      <c r="V39" s="120">
        <v>228</v>
      </c>
      <c r="Y39" t="str">
        <f>IFERROR(VLOOKUP(ROWS($Y$2:Y39),$Z$2:$AA$3007,2,0),"")</f>
        <v/>
      </c>
      <c r="Z39" s="91">
        <f>IF(ISNUMBER(SEARCH(PROF_SEARCH_ECO_PREC,AA39)),MAX($Z$1:Z38)+1,0)</f>
        <v>0</v>
      </c>
      <c r="AA39" t="s">
        <v>4868</v>
      </c>
      <c r="AB39">
        <v>8642</v>
      </c>
    </row>
    <row r="40" spans="1:28" ht="15.75">
      <c r="A40" s="29" t="s">
        <v>6194</v>
      </c>
      <c r="B40" s="29">
        <v>6</v>
      </c>
      <c r="G40" s="24" t="s">
        <v>6262</v>
      </c>
      <c r="H40" s="24">
        <v>7</v>
      </c>
      <c r="K40" s="29" t="s">
        <v>6925</v>
      </c>
      <c r="L40" s="29">
        <v>21</v>
      </c>
      <c r="O40" s="24">
        <v>7</v>
      </c>
      <c r="P40" t="str">
        <f>IFERROR(VLOOKUP(ROWS($P$2:P40),$Q$2:$R$3007,2,0),"")</f>
        <v/>
      </c>
      <c r="Q40" s="91">
        <f>IF(ISNUMBER(SEARCH(ETUD_SHEARCH_ECO_PREC,R40)),MAX($Q$1:Q39)+1,0)</f>
        <v>0</v>
      </c>
      <c r="R40" t="s">
        <v>5630</v>
      </c>
      <c r="S40">
        <v>5349</v>
      </c>
      <c r="U40" s="121" t="s">
        <v>6637</v>
      </c>
      <c r="V40" s="120">
        <v>73</v>
      </c>
      <c r="Y40" t="str">
        <f>IFERROR(VLOOKUP(ROWS($Y$2:Y40),$Z$2:$AA$3007,2,0),"")</f>
        <v/>
      </c>
      <c r="Z40" s="91">
        <f>IF(ISNUMBER(SEARCH(PROF_SEARCH_ECO_PREC,AA40)),MAX($Z$1:Z39)+1,0)</f>
        <v>0</v>
      </c>
      <c r="AA40" t="s">
        <v>5630</v>
      </c>
      <c r="AB40">
        <v>5349</v>
      </c>
    </row>
    <row r="41" spans="1:28" ht="15.75">
      <c r="A41" s="29" t="s">
        <v>43</v>
      </c>
      <c r="B41" s="29">
        <v>99</v>
      </c>
      <c r="G41" s="24" t="s">
        <v>6263</v>
      </c>
      <c r="H41" s="24">
        <v>39</v>
      </c>
      <c r="K41" s="29" t="s">
        <v>6924</v>
      </c>
      <c r="L41" s="29">
        <v>99</v>
      </c>
      <c r="O41" s="24">
        <v>8</v>
      </c>
      <c r="P41" t="str">
        <f>IFERROR(VLOOKUP(ROWS($P$2:P41),$Q$2:$R$3007,2,0),"")</f>
        <v/>
      </c>
      <c r="Q41" s="91">
        <f>IF(ISNUMBER(SEARCH(ETUD_SHEARCH_ECO_PREC,R41)),MAX($Q$1:Q40)+1,0)</f>
        <v>0</v>
      </c>
      <c r="R41" t="s">
        <v>4553</v>
      </c>
      <c r="S41">
        <v>8509</v>
      </c>
      <c r="U41" s="123" t="s">
        <v>6638</v>
      </c>
      <c r="V41" s="122">
        <v>513</v>
      </c>
      <c r="Y41" t="str">
        <f>IFERROR(VLOOKUP(ROWS($Y$2:Y41),$Z$2:$AA$3007,2,0),"")</f>
        <v/>
      </c>
      <c r="Z41" s="91">
        <f>IF(ISNUMBER(SEARCH(PROF_SEARCH_ECO_PREC,AA41)),MAX($Z$1:Z40)+1,0)</f>
        <v>0</v>
      </c>
      <c r="AA41" t="s">
        <v>4553</v>
      </c>
      <c r="AB41">
        <v>8509</v>
      </c>
    </row>
    <row r="42" spans="1:28" ht="15.75">
      <c r="G42" s="24" t="s">
        <v>6264</v>
      </c>
      <c r="H42" s="24">
        <v>27</v>
      </c>
      <c r="K42" s="29"/>
      <c r="L42" s="29"/>
      <c r="O42" s="24">
        <v>9</v>
      </c>
      <c r="P42" t="str">
        <f>IFERROR(VLOOKUP(ROWS($P$2:P42),$Q$2:$R$3007,2,0),"")</f>
        <v/>
      </c>
      <c r="Q42" s="91">
        <f>IF(ISNUMBER(SEARCH(ETUD_SHEARCH_ECO_PREC,R42)),MAX($Q$1:Q41)+1,0)</f>
        <v>0</v>
      </c>
      <c r="R42" t="s">
        <v>5516</v>
      </c>
      <c r="S42">
        <v>7843</v>
      </c>
      <c r="U42" s="121" t="s">
        <v>6639</v>
      </c>
      <c r="V42" s="120">
        <v>129</v>
      </c>
      <c r="Y42" t="str">
        <f>IFERROR(VLOOKUP(ROWS($Y$2:Y42),$Z$2:$AA$3007,2,0),"")</f>
        <v/>
      </c>
      <c r="Z42" s="91">
        <f>IF(ISNUMBER(SEARCH(PROF_SEARCH_ECO_PREC,AA42)),MAX($Z$1:Z41)+1,0)</f>
        <v>0</v>
      </c>
      <c r="AA42" t="s">
        <v>5516</v>
      </c>
      <c r="AB42">
        <v>7843</v>
      </c>
    </row>
    <row r="43" spans="1:28" ht="15.75">
      <c r="A43" s="57" t="s">
        <v>6117</v>
      </c>
      <c r="C43" s="35" t="s">
        <v>6512</v>
      </c>
      <c r="G43" s="24" t="s">
        <v>6265</v>
      </c>
      <c r="H43" s="24">
        <v>23</v>
      </c>
      <c r="K43" s="29"/>
      <c r="L43" s="29"/>
      <c r="O43" s="24">
        <v>10</v>
      </c>
      <c r="P43" t="str">
        <f>IFERROR(VLOOKUP(ROWS($P$2:P43),$Q$2:$R$3007,2,0),"")</f>
        <v/>
      </c>
      <c r="Q43" s="91">
        <f>IF(ISNUMBER(SEARCH(ETUD_SHEARCH_ECO_PREC,R43)),MAX($Q$1:Q42)+1,0)</f>
        <v>0</v>
      </c>
      <c r="R43" t="s">
        <v>6028</v>
      </c>
      <c r="S43">
        <v>8379</v>
      </c>
      <c r="U43" s="121" t="s">
        <v>6640</v>
      </c>
      <c r="V43" s="120">
        <v>35</v>
      </c>
      <c r="Y43" t="str">
        <f>IFERROR(VLOOKUP(ROWS($Y$2:Y43),$Z$2:$AA$3007,2,0),"")</f>
        <v/>
      </c>
      <c r="Z43" s="91">
        <f>IF(ISNUMBER(SEARCH(PROF_SEARCH_ECO_PREC,AA43)),MAX($Z$1:Z42)+1,0)</f>
        <v>0</v>
      </c>
      <c r="AA43" t="s">
        <v>6028</v>
      </c>
      <c r="AB43">
        <v>8379</v>
      </c>
    </row>
    <row r="44" spans="1:28" ht="16.5" thickBot="1">
      <c r="A44" s="37" t="s">
        <v>6197</v>
      </c>
      <c r="B44" s="37">
        <v>1</v>
      </c>
      <c r="C44" s="36" t="s">
        <v>6510</v>
      </c>
      <c r="D44" s="35">
        <v>1</v>
      </c>
      <c r="G44" s="24" t="s">
        <v>6266</v>
      </c>
      <c r="H44" s="24">
        <v>29</v>
      </c>
      <c r="O44" s="24">
        <v>11</v>
      </c>
      <c r="P44" t="str">
        <f>IFERROR(VLOOKUP(ROWS($P$2:P44),$Q$2:$R$3007,2,0),"")</f>
        <v/>
      </c>
      <c r="Q44" s="91">
        <f>IF(ISNUMBER(SEARCH(ETUD_SHEARCH_ECO_PREC,R44)),MAX($Q$1:Q43)+1,0)</f>
        <v>0</v>
      </c>
      <c r="R44" t="s">
        <v>4045</v>
      </c>
      <c r="S44">
        <v>7999</v>
      </c>
      <c r="U44" s="124" t="s">
        <v>6641</v>
      </c>
      <c r="V44" s="124">
        <v>34</v>
      </c>
      <c r="Y44" t="str">
        <f>IFERROR(VLOOKUP(ROWS($Y$2:Y44),$Z$2:$AA$3007,2,0),"")</f>
        <v/>
      </c>
      <c r="Z44" s="91">
        <f>IF(ISNUMBER(SEARCH(PROF_SEARCH_ECO_PREC,AA44)),MAX($Z$1:Z43)+1,0)</f>
        <v>0</v>
      </c>
      <c r="AA44" t="s">
        <v>4045</v>
      </c>
      <c r="AB44">
        <v>7999</v>
      </c>
    </row>
    <row r="45" spans="1:28" ht="15.75">
      <c r="A45" s="37" t="s">
        <v>6198</v>
      </c>
      <c r="B45" s="37">
        <v>2</v>
      </c>
      <c r="C45" s="36" t="s">
        <v>6126</v>
      </c>
      <c r="D45" s="35">
        <v>2</v>
      </c>
      <c r="G45" s="24" t="s">
        <v>6267</v>
      </c>
      <c r="H45" s="24">
        <v>1</v>
      </c>
      <c r="K45" s="52" t="s">
        <v>3074</v>
      </c>
      <c r="O45" s="24">
        <v>12</v>
      </c>
      <c r="P45" t="str">
        <f>IFERROR(VLOOKUP(ROWS($P$2:P45),$Q$2:$R$3007,2,0),"")</f>
        <v/>
      </c>
      <c r="Q45" s="91">
        <f>IF(ISNUMBER(SEARCH(ETUD_SHEARCH_ECO_PREC,R45)),MAX($Q$1:Q44)+1,0)</f>
        <v>0</v>
      </c>
      <c r="R45" t="s">
        <v>4558</v>
      </c>
      <c r="S45">
        <v>8436</v>
      </c>
      <c r="U45" s="119" t="s">
        <v>6642</v>
      </c>
      <c r="V45" s="118">
        <v>1229</v>
      </c>
      <c r="Y45" t="str">
        <f>IFERROR(VLOOKUP(ROWS($Y$2:Y45),$Z$2:$AA$3007,2,0),"")</f>
        <v/>
      </c>
      <c r="Z45" s="91">
        <f>IF(ISNUMBER(SEARCH(PROF_SEARCH_ECO_PREC,AA45)),MAX($Z$1:Z44)+1,0)</f>
        <v>0</v>
      </c>
      <c r="AA45" t="s">
        <v>4558</v>
      </c>
      <c r="AB45">
        <v>8436</v>
      </c>
    </row>
    <row r="46" spans="1:28" ht="15.75">
      <c r="A46" s="37" t="s">
        <v>6162</v>
      </c>
      <c r="B46" s="37">
        <v>3</v>
      </c>
      <c r="C46" s="36" t="s">
        <v>6127</v>
      </c>
      <c r="D46" s="35">
        <v>3</v>
      </c>
      <c r="G46" s="24" t="s">
        <v>6268</v>
      </c>
      <c r="H46" s="24">
        <v>26</v>
      </c>
      <c r="K46" s="29" t="s">
        <v>6372</v>
      </c>
      <c r="L46" s="29">
        <v>9</v>
      </c>
      <c r="O46" s="24">
        <v>13</v>
      </c>
      <c r="P46" t="str">
        <f>IFERROR(VLOOKUP(ROWS($P$2:P46),$Q$2:$R$3007,2,0),"")</f>
        <v/>
      </c>
      <c r="Q46" s="91">
        <f>IF(ISNUMBER(SEARCH(ETUD_SHEARCH_ECO_PREC,R46)),MAX($Q$1:Q45)+1,0)</f>
        <v>0</v>
      </c>
      <c r="R46" t="s">
        <v>3193</v>
      </c>
      <c r="S46">
        <v>37</v>
      </c>
      <c r="U46" s="121" t="s">
        <v>6643</v>
      </c>
      <c r="V46" s="120">
        <v>49</v>
      </c>
      <c r="Y46" t="str">
        <f>IFERROR(VLOOKUP(ROWS($Y$2:Y46),$Z$2:$AA$3007,2,0),"")</f>
        <v/>
      </c>
      <c r="Z46" s="91">
        <f>IF(ISNUMBER(SEARCH(PROF_SEARCH_ECO_PREC,AA46)),MAX($Z$1:Z45)+1,0)</f>
        <v>0</v>
      </c>
      <c r="AA46" t="s">
        <v>3193</v>
      </c>
      <c r="AB46">
        <v>37</v>
      </c>
    </row>
    <row r="47" spans="1:28" ht="15.75">
      <c r="A47" s="37" t="s">
        <v>6199</v>
      </c>
      <c r="B47" s="37">
        <v>4</v>
      </c>
      <c r="C47" s="36" t="s">
        <v>6128</v>
      </c>
      <c r="D47" s="35">
        <v>4</v>
      </c>
      <c r="G47" s="24" t="s">
        <v>6269</v>
      </c>
      <c r="H47" s="24">
        <v>25</v>
      </c>
      <c r="K47" s="29" t="s">
        <v>6358</v>
      </c>
      <c r="L47" s="29">
        <v>12</v>
      </c>
      <c r="O47" s="24">
        <v>14</v>
      </c>
      <c r="P47" t="str">
        <f>IFERROR(VLOOKUP(ROWS($P$2:P47),$Q$2:$R$3007,2,0),"")</f>
        <v/>
      </c>
      <c r="Q47" s="91">
        <f>IF(ISNUMBER(SEARCH(ETUD_SHEARCH_ECO_PREC,R47)),MAX($Q$1:Q46)+1,0)</f>
        <v>0</v>
      </c>
      <c r="R47" t="s">
        <v>3928</v>
      </c>
      <c r="S47">
        <v>7976</v>
      </c>
      <c r="U47" s="123" t="s">
        <v>6644</v>
      </c>
      <c r="V47" s="122">
        <v>1552</v>
      </c>
      <c r="Y47" t="str">
        <f>IFERROR(VLOOKUP(ROWS($Y$2:Y47),$Z$2:$AA$3007,2,0),"")</f>
        <v/>
      </c>
      <c r="Z47" s="91">
        <f>IF(ISNUMBER(SEARCH(PROF_SEARCH_ECO_PREC,AA47)),MAX($Z$1:Z46)+1,0)</f>
        <v>0</v>
      </c>
      <c r="AA47" t="s">
        <v>3928</v>
      </c>
      <c r="AB47">
        <v>7976</v>
      </c>
    </row>
    <row r="48" spans="1:28" ht="15.75">
      <c r="A48" s="37" t="s">
        <v>6200</v>
      </c>
      <c r="B48" s="37">
        <v>5</v>
      </c>
      <c r="C48" s="36" t="s">
        <v>6129</v>
      </c>
      <c r="D48" s="35">
        <v>5</v>
      </c>
      <c r="G48" s="24" t="s">
        <v>6270</v>
      </c>
      <c r="H48" s="24">
        <v>31</v>
      </c>
      <c r="K48" s="29" t="s">
        <v>6917</v>
      </c>
      <c r="L48" s="29">
        <v>3</v>
      </c>
      <c r="O48" s="24">
        <v>15</v>
      </c>
      <c r="P48" t="str">
        <f>IFERROR(VLOOKUP(ROWS($P$2:P48),$Q$2:$R$3007,2,0),"")</f>
        <v/>
      </c>
      <c r="Q48" s="91">
        <f>IF(ISNUMBER(SEARCH(ETUD_SHEARCH_ECO_PREC,R48)),MAX($Q$1:Q47)+1,0)</f>
        <v>0</v>
      </c>
      <c r="R48" t="s">
        <v>4021</v>
      </c>
      <c r="S48">
        <v>7500</v>
      </c>
      <c r="U48" s="121" t="s">
        <v>6645</v>
      </c>
      <c r="V48" s="120">
        <v>1616</v>
      </c>
      <c r="Y48" t="str">
        <f>IFERROR(VLOOKUP(ROWS($Y$2:Y48),$Z$2:$AA$3007,2,0),"")</f>
        <v/>
      </c>
      <c r="Z48" s="91">
        <f>IF(ISNUMBER(SEARCH(PROF_SEARCH_ECO_PREC,AA48)),MAX($Z$1:Z47)+1,0)</f>
        <v>0</v>
      </c>
      <c r="AA48" t="s">
        <v>4021</v>
      </c>
      <c r="AB48">
        <v>7500</v>
      </c>
    </row>
    <row r="49" spans="1:28" ht="15.75">
      <c r="A49" s="37" t="s">
        <v>6201</v>
      </c>
      <c r="B49" s="37">
        <v>6</v>
      </c>
      <c r="C49" s="36" t="s">
        <v>6130</v>
      </c>
      <c r="D49" s="35">
        <v>6</v>
      </c>
      <c r="G49" s="24" t="s">
        <v>6271</v>
      </c>
      <c r="H49" s="24">
        <v>3</v>
      </c>
      <c r="K49" s="29" t="s">
        <v>6918</v>
      </c>
      <c r="L49" s="29">
        <v>42</v>
      </c>
      <c r="O49" s="24">
        <v>99</v>
      </c>
      <c r="P49" t="str">
        <f>IFERROR(VLOOKUP(ROWS($P$2:P49),$Q$2:$R$3007,2,0),"")</f>
        <v/>
      </c>
      <c r="Q49" s="91">
        <f>IF(ISNUMBER(SEARCH(ETUD_SHEARCH_ECO_PREC,R49)),MAX($Q$1:Q48)+1,0)</f>
        <v>0</v>
      </c>
      <c r="R49" t="s">
        <v>4855</v>
      </c>
      <c r="S49">
        <v>678</v>
      </c>
      <c r="U49" s="123" t="s">
        <v>6646</v>
      </c>
      <c r="V49" s="122">
        <v>1459</v>
      </c>
      <c r="Y49" t="str">
        <f>IFERROR(VLOOKUP(ROWS($Y$2:Y49),$Z$2:$AA$3007,2,0),"")</f>
        <v/>
      </c>
      <c r="Z49" s="91">
        <f>IF(ISNUMBER(SEARCH(PROF_SEARCH_ECO_PREC,AA49)),MAX($Z$1:Z48)+1,0)</f>
        <v>0</v>
      </c>
      <c r="AA49" t="s">
        <v>4855</v>
      </c>
      <c r="AB49">
        <v>678</v>
      </c>
    </row>
    <row r="50" spans="1:28" ht="15.75">
      <c r="A50" s="37" t="s">
        <v>6202</v>
      </c>
      <c r="B50" s="37">
        <v>7</v>
      </c>
      <c r="C50" s="36" t="s">
        <v>6131</v>
      </c>
      <c r="D50" s="35">
        <v>7</v>
      </c>
      <c r="G50" s="24" t="s">
        <v>6272</v>
      </c>
      <c r="H50" s="24">
        <v>24</v>
      </c>
      <c r="K50" s="29" t="s">
        <v>6919</v>
      </c>
      <c r="L50" s="29">
        <v>1</v>
      </c>
      <c r="P50" t="str">
        <f>IFERROR(VLOOKUP(ROWS($P$2:P50),$Q$2:$R$3007,2,0),"")</f>
        <v/>
      </c>
      <c r="Q50" s="91">
        <f>IF(ISNUMBER(SEARCH(ETUD_SHEARCH_ECO_PREC,R50)),MAX($Q$1:Q49)+1,0)</f>
        <v>0</v>
      </c>
      <c r="R50" t="s">
        <v>4856</v>
      </c>
      <c r="S50">
        <v>5215</v>
      </c>
      <c r="U50" s="121" t="s">
        <v>6647</v>
      </c>
      <c r="V50" s="120">
        <v>1397</v>
      </c>
      <c r="Y50" t="str">
        <f>IFERROR(VLOOKUP(ROWS($Y$2:Y50),$Z$2:$AA$3007,2,0),"")</f>
        <v/>
      </c>
      <c r="Z50" s="91">
        <f>IF(ISNUMBER(SEARCH(PROF_SEARCH_ECO_PREC,AA50)),MAX($Z$1:Z49)+1,0)</f>
        <v>0</v>
      </c>
      <c r="AA50" t="s">
        <v>4856</v>
      </c>
      <c r="AB50">
        <v>5215</v>
      </c>
    </row>
    <row r="51" spans="1:28" ht="15.75">
      <c r="A51" s="37" t="s">
        <v>6203</v>
      </c>
      <c r="B51" s="37">
        <v>8</v>
      </c>
      <c r="C51" s="36" t="s">
        <v>6511</v>
      </c>
      <c r="D51" s="35">
        <v>8</v>
      </c>
      <c r="G51" s="24" t="s">
        <v>6273</v>
      </c>
      <c r="H51" s="24">
        <v>11</v>
      </c>
      <c r="K51" s="29" t="s">
        <v>6514</v>
      </c>
      <c r="L51" s="29">
        <v>16</v>
      </c>
      <c r="P51" t="str">
        <f>IFERROR(VLOOKUP(ROWS($P$2:P51),$Q$2:$R$3007,2,0),"")</f>
        <v/>
      </c>
      <c r="Q51" s="91">
        <f>IF(ISNUMBER(SEARCH(ETUD_SHEARCH_ECO_PREC,R51)),MAX($Q$1:Q50)+1,0)</f>
        <v>0</v>
      </c>
      <c r="R51" t="s">
        <v>5644</v>
      </c>
      <c r="S51">
        <v>1105</v>
      </c>
      <c r="U51" s="121" t="s">
        <v>6648</v>
      </c>
      <c r="V51" s="120">
        <v>1578</v>
      </c>
      <c r="Y51" t="str">
        <f>IFERROR(VLOOKUP(ROWS($Y$2:Y51),$Z$2:$AA$3007,2,0),"")</f>
        <v/>
      </c>
      <c r="Z51" s="91">
        <f>IF(ISNUMBER(SEARCH(PROF_SEARCH_ECO_PREC,AA51)),MAX($Z$1:Z50)+1,0)</f>
        <v>0</v>
      </c>
      <c r="AA51" t="s">
        <v>5644</v>
      </c>
      <c r="AB51">
        <v>1105</v>
      </c>
    </row>
    <row r="52" spans="1:28" ht="15.75">
      <c r="A52" s="37" t="s">
        <v>6204</v>
      </c>
      <c r="B52" s="37">
        <v>9</v>
      </c>
      <c r="C52" s="36" t="s">
        <v>6926</v>
      </c>
      <c r="D52" s="35">
        <v>9</v>
      </c>
      <c r="G52" s="24" t="s">
        <v>6274</v>
      </c>
      <c r="H52" s="24">
        <v>34</v>
      </c>
      <c r="K52" s="29" t="s">
        <v>6351</v>
      </c>
      <c r="L52" s="29">
        <v>14</v>
      </c>
      <c r="P52" t="str">
        <f>IFERROR(VLOOKUP(ROWS($P$2:P52),$Q$2:$R$3007,2,0),"")</f>
        <v/>
      </c>
      <c r="Q52" s="91">
        <f>IF(ISNUMBER(SEARCH(ETUD_SHEARCH_ECO_PREC,R52)),MAX($Q$1:Q51)+1,0)</f>
        <v>0</v>
      </c>
      <c r="R52" t="s">
        <v>5592</v>
      </c>
      <c r="S52">
        <v>1082</v>
      </c>
      <c r="U52" s="121" t="s">
        <v>6649</v>
      </c>
      <c r="V52" s="120">
        <v>1399</v>
      </c>
      <c r="Y52" t="str">
        <f>IFERROR(VLOOKUP(ROWS($Y$2:Y52),$Z$2:$AA$3007,2,0),"")</f>
        <v/>
      </c>
      <c r="Z52" s="91">
        <f>IF(ISNUMBER(SEARCH(PROF_SEARCH_ECO_PREC,AA52)),MAX($Z$1:Z51)+1,0)</f>
        <v>0</v>
      </c>
      <c r="AA52" t="s">
        <v>5592</v>
      </c>
      <c r="AB52">
        <v>1082</v>
      </c>
    </row>
    <row r="53" spans="1:28" ht="15.75">
      <c r="A53" s="37" t="s">
        <v>6132</v>
      </c>
      <c r="B53" s="37">
        <v>10</v>
      </c>
      <c r="G53" s="24" t="s">
        <v>3071</v>
      </c>
      <c r="H53" s="24">
        <v>35</v>
      </c>
      <c r="K53" s="29" t="s">
        <v>6921</v>
      </c>
      <c r="L53" s="29">
        <v>37</v>
      </c>
      <c r="P53" t="str">
        <f>IFERROR(VLOOKUP(ROWS($P$2:P53),$Q$2:$R$3007,2,0),"")</f>
        <v/>
      </c>
      <c r="Q53" s="91">
        <f>IF(ISNUMBER(SEARCH(ETUD_SHEARCH_ECO_PREC,R53)),MAX($Q$1:Q52)+1,0)</f>
        <v>0</v>
      </c>
      <c r="R53" t="s">
        <v>5117</v>
      </c>
      <c r="S53">
        <v>8215</v>
      </c>
      <c r="U53" s="123" t="s">
        <v>6650</v>
      </c>
      <c r="V53" s="122">
        <v>682</v>
      </c>
      <c r="Y53" t="str">
        <f>IFERROR(VLOOKUP(ROWS($Y$2:Y53),$Z$2:$AA$3007,2,0),"")</f>
        <v/>
      </c>
      <c r="Z53" s="91">
        <f>IF(ISNUMBER(SEARCH(PROF_SEARCH_ECO_PREC,AA53)),MAX($Z$1:Z52)+1,0)</f>
        <v>0</v>
      </c>
      <c r="AA53" t="s">
        <v>5117</v>
      </c>
      <c r="AB53">
        <v>8215</v>
      </c>
    </row>
    <row r="54" spans="1:28" ht="15.75">
      <c r="A54" s="37" t="s">
        <v>43</v>
      </c>
      <c r="B54" s="37">
        <v>99</v>
      </c>
      <c r="G54" s="24" t="s">
        <v>6275</v>
      </c>
      <c r="H54" s="24">
        <v>2</v>
      </c>
      <c r="K54" s="29" t="s">
        <v>6922</v>
      </c>
      <c r="L54" s="29">
        <v>41</v>
      </c>
      <c r="P54" t="str">
        <f>IFERROR(VLOOKUP(ROWS($P$2:P54),$Q$2:$R$3007,2,0),"")</f>
        <v/>
      </c>
      <c r="Q54" s="91">
        <f>IF(ISNUMBER(SEARCH(ETUD_SHEARCH_ECO_PREC,R54)),MAX($Q$1:Q53)+1,0)</f>
        <v>0</v>
      </c>
      <c r="R54" t="s">
        <v>4404</v>
      </c>
      <c r="S54">
        <v>8536</v>
      </c>
      <c r="U54" s="121" t="s">
        <v>6651</v>
      </c>
      <c r="V54" s="120">
        <v>880</v>
      </c>
      <c r="Y54" t="str">
        <f>IFERROR(VLOOKUP(ROWS($Y$2:Y54),$Z$2:$AA$3007,2,0),"")</f>
        <v/>
      </c>
      <c r="Z54" s="91">
        <f>IF(ISNUMBER(SEARCH(PROF_SEARCH_ECO_PREC,AA54)),MAX($Z$1:Z53)+1,0)</f>
        <v>0</v>
      </c>
      <c r="AA54" t="s">
        <v>4404</v>
      </c>
      <c r="AB54">
        <v>8536</v>
      </c>
    </row>
    <row r="55" spans="1:28" ht="15.75">
      <c r="K55" s="29" t="s">
        <v>6923</v>
      </c>
      <c r="L55" s="29">
        <v>22</v>
      </c>
      <c r="P55" t="str">
        <f>IFERROR(VLOOKUP(ROWS($P$2:P55),$Q$2:$R$3007,2,0),"")</f>
        <v/>
      </c>
      <c r="Q55" s="91">
        <f>IF(ISNUMBER(SEARCH(ETUD_SHEARCH_ECO_PREC,R55)),MAX($Q$1:Q54)+1,0)</f>
        <v>0</v>
      </c>
      <c r="R55" t="s">
        <v>3277</v>
      </c>
      <c r="S55">
        <v>7133</v>
      </c>
      <c r="U55" s="121" t="s">
        <v>6652</v>
      </c>
      <c r="V55" s="120">
        <v>128</v>
      </c>
      <c r="Y55" t="str">
        <f>IFERROR(VLOOKUP(ROWS($Y$2:Y55),$Z$2:$AA$3007,2,0),"")</f>
        <v/>
      </c>
      <c r="Z55" s="91">
        <f>IF(ISNUMBER(SEARCH(PROF_SEARCH_ECO_PREC,AA55)),MAX($Z$1:Z54)+1,0)</f>
        <v>0</v>
      </c>
      <c r="AA55" t="s">
        <v>3277</v>
      </c>
      <c r="AB55">
        <v>7133</v>
      </c>
    </row>
    <row r="56" spans="1:28" ht="15.75">
      <c r="C56" s="47" t="s">
        <v>3079</v>
      </c>
      <c r="G56" s="61" t="s">
        <v>6315</v>
      </c>
      <c r="K56" s="29" t="s">
        <v>6920</v>
      </c>
      <c r="L56" s="29">
        <v>23</v>
      </c>
      <c r="P56" t="str">
        <f>IFERROR(VLOOKUP(ROWS($P$2:P56),$Q$2:$R$3007,2,0),"")</f>
        <v/>
      </c>
      <c r="Q56" s="91">
        <f>IF(ISNUMBER(SEARCH(ETUD_SHEARCH_ECO_PREC,R56)),MAX($Q$1:Q55)+1,0)</f>
        <v>0</v>
      </c>
      <c r="R56" t="s">
        <v>3896</v>
      </c>
      <c r="S56">
        <v>205</v>
      </c>
      <c r="U56" s="121" t="s">
        <v>6653</v>
      </c>
      <c r="V56" s="120">
        <v>1099</v>
      </c>
      <c r="Y56" t="str">
        <f>IFERROR(VLOOKUP(ROWS($Y$2:Y56),$Z$2:$AA$3007,2,0),"")</f>
        <v/>
      </c>
      <c r="Z56" s="91">
        <f>IF(ISNUMBER(SEARCH(PROF_SEARCH_ECO_PREC,AA56)),MAX($Z$1:Z55)+1,0)</f>
        <v>0</v>
      </c>
      <c r="AA56" t="s">
        <v>3896</v>
      </c>
      <c r="AB56">
        <v>205</v>
      </c>
    </row>
    <row r="57" spans="1:28" ht="15.75">
      <c r="A57" t="str">
        <f>IFERROR(VLOOKUP(ROWS($A$57:A57),$B$57:$C$75,2,0),"")</f>
        <v>روضة_اولى</v>
      </c>
      <c r="B57">
        <f>IF(ISNUMBER(SEARCH("نعم",E57)),MAX($B$56:B56)+1,0)</f>
        <v>1</v>
      </c>
      <c r="C57" s="47" t="s">
        <v>6430</v>
      </c>
      <c r="D57" s="47">
        <v>11</v>
      </c>
      <c r="E57" s="47" t="str">
        <f>IF(CYCLE1="نعم","نعم","كلا")</f>
        <v>نعم</v>
      </c>
      <c r="F57" t="b">
        <f>ISNUMBER(SEARCH("نعم",E57))</f>
        <v>1</v>
      </c>
      <c r="G57" s="24" t="s">
        <v>6277</v>
      </c>
      <c r="H57" s="24">
        <v>34</v>
      </c>
      <c r="K57" s="29" t="s">
        <v>6925</v>
      </c>
      <c r="L57" s="29">
        <v>21</v>
      </c>
      <c r="P57" t="str">
        <f>IFERROR(VLOOKUP(ROWS($P$2:P57),$Q$2:$R$3007,2,0),"")</f>
        <v/>
      </c>
      <c r="Q57" s="91">
        <f>IF(ISNUMBER(SEARCH(ETUD_SHEARCH_ECO_PREC,R57)),MAX($Q$1:Q56)+1,0)</f>
        <v>0</v>
      </c>
      <c r="R57" t="s">
        <v>3755</v>
      </c>
      <c r="S57">
        <v>158</v>
      </c>
      <c r="U57" s="123" t="s">
        <v>6654</v>
      </c>
      <c r="V57" s="122">
        <v>356</v>
      </c>
      <c r="Y57" t="str">
        <f>IFERROR(VLOOKUP(ROWS($Y$2:Y57),$Z$2:$AA$3007,2,0),"")</f>
        <v/>
      </c>
      <c r="Z57" s="91">
        <f>IF(ISNUMBER(SEARCH(PROF_SEARCH_ECO_PREC,AA57)),MAX($Z$1:Z56)+1,0)</f>
        <v>0</v>
      </c>
      <c r="AA57" t="s">
        <v>3755</v>
      </c>
      <c r="AB57">
        <v>158</v>
      </c>
    </row>
    <row r="58" spans="1:28" ht="15.75">
      <c r="A58" t="str">
        <f>IFERROR(VLOOKUP(ROWS($A$57:A58),$B$57:$C$75,2,0),"")</f>
        <v>روضة_ثانية</v>
      </c>
      <c r="B58">
        <f>IF(ISNUMBER(SEARCH("نعم",E58)),MAX($B$56:B57)+1,0)</f>
        <v>2</v>
      </c>
      <c r="C58" s="47" t="s">
        <v>6431</v>
      </c>
      <c r="D58" s="47">
        <v>12</v>
      </c>
      <c r="E58" s="47" t="str">
        <f>IF(CYCLE1="نعم","نعم","كلا")</f>
        <v>نعم</v>
      </c>
      <c r="G58" s="25" t="s">
        <v>6278</v>
      </c>
      <c r="H58" s="25">
        <v>38</v>
      </c>
      <c r="K58" s="29" t="s">
        <v>6924</v>
      </c>
      <c r="L58" s="29">
        <v>99</v>
      </c>
      <c r="P58" t="str">
        <f>IFERROR(VLOOKUP(ROWS($P$2:P58),$Q$2:$R$3007,2,0),"")</f>
        <v/>
      </c>
      <c r="Q58" s="91">
        <f>IF(ISNUMBER(SEARCH(ETUD_SHEARCH_ECO_PREC,R58)),MAX($Q$1:Q57)+1,0)</f>
        <v>0</v>
      </c>
      <c r="R58" t="s">
        <v>4861</v>
      </c>
      <c r="S58">
        <v>680</v>
      </c>
      <c r="U58" s="123" t="s">
        <v>6655</v>
      </c>
      <c r="V58" s="122">
        <v>1542</v>
      </c>
      <c r="Y58" t="str">
        <f>IFERROR(VLOOKUP(ROWS($Y$2:Y58),$Z$2:$AA$3007,2,0),"")</f>
        <v/>
      </c>
      <c r="Z58" s="91">
        <f>IF(ISNUMBER(SEARCH(PROF_SEARCH_ECO_PREC,AA58)),MAX($Z$1:Z57)+1,0)</f>
        <v>0</v>
      </c>
      <c r="AA58" t="s">
        <v>4861</v>
      </c>
      <c r="AB58">
        <v>680</v>
      </c>
    </row>
    <row r="59" spans="1:28" ht="30">
      <c r="A59" t="str">
        <f>IFERROR(VLOOKUP(ROWS($A$57:A59),$B$57:$C$75,2,0),"")</f>
        <v>روضة_ثالثة</v>
      </c>
      <c r="B59">
        <f>IF(ISNUMBER(SEARCH("نعم",E59)),MAX($B$56:B58)+1,0)</f>
        <v>3</v>
      </c>
      <c r="C59" s="47" t="s">
        <v>6432</v>
      </c>
      <c r="D59" s="47">
        <v>13</v>
      </c>
      <c r="E59" s="47" t="str">
        <f>IF(CYCLE1="نعم","نعم","كلا")</f>
        <v>نعم</v>
      </c>
      <c r="G59" s="25" t="s">
        <v>6279</v>
      </c>
      <c r="H59" s="25">
        <v>36</v>
      </c>
      <c r="K59" s="29"/>
      <c r="L59" s="29"/>
      <c r="P59" t="str">
        <f>IFERROR(VLOOKUP(ROWS($P$2:P59),$Q$2:$R$3007,2,0),"")</f>
        <v/>
      </c>
      <c r="Q59" s="91">
        <f>IF(ISNUMBER(SEARCH(ETUD_SHEARCH_ECO_PREC,R59)),MAX($Q$1:Q58)+1,0)</f>
        <v>0</v>
      </c>
      <c r="R59" t="s">
        <v>5888</v>
      </c>
      <c r="S59">
        <v>5364</v>
      </c>
      <c r="U59" s="123" t="s">
        <v>6656</v>
      </c>
      <c r="V59" s="122">
        <v>446</v>
      </c>
      <c r="Y59" t="str">
        <f>IFERROR(VLOOKUP(ROWS($Y$2:Y59),$Z$2:$AA$3007,2,0),"")</f>
        <v/>
      </c>
      <c r="Z59" s="91">
        <f>IF(ISNUMBER(SEARCH(PROF_SEARCH_ECO_PREC,AA59)),MAX($Z$1:Z58)+1,0)</f>
        <v>0</v>
      </c>
      <c r="AA59" t="s">
        <v>5888</v>
      </c>
      <c r="AB59">
        <v>5364</v>
      </c>
    </row>
    <row r="60" spans="1:28" ht="15.75">
      <c r="A60" t="str">
        <f>IFERROR(VLOOKUP(ROWS($A$57:A60),$B$57:$C$75,2,0),"")</f>
        <v>اساسي_اول</v>
      </c>
      <c r="B60">
        <f>IF(ISNUMBER(SEARCH("نعم",E60)),MAX($B$56:B59)+1,0)</f>
        <v>4</v>
      </c>
      <c r="C60" s="47" t="s">
        <v>6433</v>
      </c>
      <c r="D60" s="47">
        <v>21</v>
      </c>
      <c r="E60" s="47" t="str">
        <f>IF(CYCLE2="نعم","نعم","كلا")</f>
        <v>نعم</v>
      </c>
      <c r="G60" s="25" t="s">
        <v>6280</v>
      </c>
      <c r="H60" s="25">
        <v>5</v>
      </c>
      <c r="K60" s="29"/>
      <c r="L60" s="29"/>
      <c r="P60" t="str">
        <f>IFERROR(VLOOKUP(ROWS($P$2:P60),$Q$2:$R$3007,2,0),"")</f>
        <v/>
      </c>
      <c r="Q60" s="91">
        <f>IF(ISNUMBER(SEARCH(ETUD_SHEARCH_ECO_PREC,R60)),MAX($Q$1:Q59)+1,0)</f>
        <v>0</v>
      </c>
      <c r="R60" t="s">
        <v>5051</v>
      </c>
      <c r="S60">
        <v>5240</v>
      </c>
      <c r="U60" s="123" t="s">
        <v>6657</v>
      </c>
      <c r="V60" s="122">
        <v>655</v>
      </c>
      <c r="Y60" t="str">
        <f>IFERROR(VLOOKUP(ROWS($Y$2:Y60),$Z$2:$AA$3007,2,0),"")</f>
        <v/>
      </c>
      <c r="Z60" s="91">
        <f>IF(ISNUMBER(SEARCH(PROF_SEARCH_ECO_PREC,AA60)),MAX($Z$1:Z59)+1,0)</f>
        <v>0</v>
      </c>
      <c r="AA60" t="s">
        <v>5051</v>
      </c>
      <c r="AB60">
        <v>5240</v>
      </c>
    </row>
    <row r="61" spans="1:28" ht="15.75">
      <c r="A61" t="str">
        <f>IFERROR(VLOOKUP(ROWS($A$57:A61),$B$57:$C$75,2,0),"")</f>
        <v>اساسي_ثان</v>
      </c>
      <c r="B61">
        <f>IF(ISNUMBER(SEARCH("نعم",E61)),MAX($B$56:B60)+1,0)</f>
        <v>5</v>
      </c>
      <c r="C61" s="47" t="s">
        <v>6434</v>
      </c>
      <c r="D61" s="47">
        <v>22</v>
      </c>
      <c r="E61" s="47" t="str">
        <f>IF(CYCLE2="نعم","نعم","كلا")</f>
        <v>نعم</v>
      </c>
      <c r="G61" s="25" t="s">
        <v>6281</v>
      </c>
      <c r="H61" s="25">
        <v>6</v>
      </c>
      <c r="P61" t="str">
        <f>IFERROR(VLOOKUP(ROWS($P$2:P61),$Q$2:$R$3007,2,0),"")</f>
        <v/>
      </c>
      <c r="Q61" s="91">
        <f>IF(ISNUMBER(SEARCH(ETUD_SHEARCH_ECO_PREC,R61)),MAX($Q$1:Q60)+1,0)</f>
        <v>0</v>
      </c>
      <c r="R61" t="s">
        <v>5618</v>
      </c>
      <c r="S61">
        <v>5344</v>
      </c>
      <c r="U61" s="123" t="s">
        <v>6658</v>
      </c>
      <c r="V61" s="122">
        <v>577</v>
      </c>
      <c r="Y61" t="str">
        <f>IFERROR(VLOOKUP(ROWS($Y$2:Y61),$Z$2:$AA$3007,2,0),"")</f>
        <v/>
      </c>
      <c r="Z61" s="91">
        <f>IF(ISNUMBER(SEARCH(PROF_SEARCH_ECO_PREC,AA61)),MAX($Z$1:Z60)+1,0)</f>
        <v>0</v>
      </c>
      <c r="AA61" t="s">
        <v>5618</v>
      </c>
      <c r="AB61">
        <v>5344</v>
      </c>
    </row>
    <row r="62" spans="1:28" ht="15.75">
      <c r="A62" t="str">
        <f>IFERROR(VLOOKUP(ROWS($A$57:A62),$B$57:$C$75,2,0),"")</f>
        <v>اساسي_ثالث</v>
      </c>
      <c r="B62">
        <f>IF(ISNUMBER(SEARCH("نعم",E62)),MAX($B$56:B61)+1,0)</f>
        <v>6</v>
      </c>
      <c r="C62" s="47" t="s">
        <v>6435</v>
      </c>
      <c r="D62" s="47">
        <v>23</v>
      </c>
      <c r="E62" s="47" t="str">
        <f>IF(CYCLE2="نعم","نعم","كلا")</f>
        <v>نعم</v>
      </c>
      <c r="G62" s="25" t="s">
        <v>6282</v>
      </c>
      <c r="H62" s="25">
        <v>3</v>
      </c>
      <c r="K62" s="52" t="s">
        <v>3075</v>
      </c>
      <c r="P62" t="str">
        <f>IFERROR(VLOOKUP(ROWS($P$2:P62),$Q$2:$R$3007,2,0),"")</f>
        <v/>
      </c>
      <c r="Q62" s="91">
        <f>IF(ISNUMBER(SEARCH(ETUD_SHEARCH_ECO_PREC,R62)),MAX($Q$1:Q61)+1,0)</f>
        <v>0</v>
      </c>
      <c r="R62" t="s">
        <v>3589</v>
      </c>
      <c r="S62">
        <v>5086</v>
      </c>
      <c r="U62" s="121" t="s">
        <v>6659</v>
      </c>
      <c r="V62" s="120">
        <v>232</v>
      </c>
      <c r="Y62" t="str">
        <f>IFERROR(VLOOKUP(ROWS($Y$2:Y62),$Z$2:$AA$3007,2,0),"")</f>
        <v/>
      </c>
      <c r="Z62" s="91">
        <f>IF(ISNUMBER(SEARCH(PROF_SEARCH_ECO_PREC,AA62)),MAX($Z$1:Z61)+1,0)</f>
        <v>0</v>
      </c>
      <c r="AA62" t="s">
        <v>3589</v>
      </c>
      <c r="AB62">
        <v>5086</v>
      </c>
    </row>
    <row r="63" spans="1:28" ht="30">
      <c r="A63" t="str">
        <f>IFERROR(VLOOKUP(ROWS($A$57:A63),$B$57:$C$75,2,0),"")</f>
        <v>اساسي_رابع</v>
      </c>
      <c r="B63">
        <f>IF(ISNUMBER(SEARCH("نعم",E63)),MAX($B$56:B62)+1,0)</f>
        <v>7</v>
      </c>
      <c r="C63" s="47" t="s">
        <v>6436</v>
      </c>
      <c r="D63" s="47">
        <v>24</v>
      </c>
      <c r="E63" s="47" t="str">
        <f>IF(CYCLE3="نعم","نعم","كلا")</f>
        <v>نعم</v>
      </c>
      <c r="G63" s="25" t="s">
        <v>6283</v>
      </c>
      <c r="H63" s="25">
        <v>9</v>
      </c>
      <c r="K63" s="29" t="s">
        <v>6372</v>
      </c>
      <c r="L63" s="29">
        <v>9</v>
      </c>
      <c r="P63" t="str">
        <f>IFERROR(VLOOKUP(ROWS($P$2:P63),$Q$2:$R$3007,2,0),"")</f>
        <v/>
      </c>
      <c r="Q63" s="91">
        <f>IF(ISNUMBER(SEARCH(ETUD_SHEARCH_ECO_PREC,R63)),MAX($Q$1:Q62)+1,0)</f>
        <v>0</v>
      </c>
      <c r="R63" t="s">
        <v>6061</v>
      </c>
      <c r="S63">
        <v>5382</v>
      </c>
      <c r="U63" s="123" t="s">
        <v>6660</v>
      </c>
      <c r="V63" s="122">
        <v>1583</v>
      </c>
      <c r="Y63" t="str">
        <f>IFERROR(VLOOKUP(ROWS($Y$2:Y63),$Z$2:$AA$3007,2,0),"")</f>
        <v/>
      </c>
      <c r="Z63" s="91">
        <f>IF(ISNUMBER(SEARCH(PROF_SEARCH_ECO_PREC,AA63)),MAX($Z$1:Z62)+1,0)</f>
        <v>0</v>
      </c>
      <c r="AA63" t="s">
        <v>6061</v>
      </c>
      <c r="AB63">
        <v>5382</v>
      </c>
    </row>
    <row r="64" spans="1:28" ht="15.75">
      <c r="A64" t="str">
        <f>IFERROR(VLOOKUP(ROWS($A$57:A64),$B$57:$C$75,2,0),"")</f>
        <v>اساسي_خامس</v>
      </c>
      <c r="B64">
        <f>IF(ISNUMBER(SEARCH("نعم",E64)),MAX($B$56:B63)+1,0)</f>
        <v>8</v>
      </c>
      <c r="C64" s="47" t="s">
        <v>6437</v>
      </c>
      <c r="D64" s="47">
        <v>25</v>
      </c>
      <c r="E64" s="47" t="str">
        <f>IF(CYCLE3="نعم","نعم","كلا")</f>
        <v>نعم</v>
      </c>
      <c r="G64" s="25" t="s">
        <v>6284</v>
      </c>
      <c r="H64" s="25">
        <v>28</v>
      </c>
      <c r="K64" s="29" t="s">
        <v>6358</v>
      </c>
      <c r="L64" s="29">
        <v>12</v>
      </c>
      <c r="P64" t="str">
        <f>IFERROR(VLOOKUP(ROWS($P$2:P64),$Q$2:$R$3007,2,0),"")</f>
        <v/>
      </c>
      <c r="Q64" s="91">
        <f>IF(ISNUMBER(SEARCH(ETUD_SHEARCH_ECO_PREC,R64)),MAX($Q$1:Q63)+1,0)</f>
        <v>0</v>
      </c>
      <c r="R64" t="s">
        <v>5108</v>
      </c>
      <c r="S64">
        <v>7748</v>
      </c>
      <c r="U64" s="121" t="s">
        <v>6661</v>
      </c>
      <c r="V64" s="120">
        <v>1149</v>
      </c>
      <c r="Y64" t="str">
        <f>IFERROR(VLOOKUP(ROWS($Y$2:Y64),$Z$2:$AA$3007,2,0),"")</f>
        <v/>
      </c>
      <c r="Z64" s="91">
        <f>IF(ISNUMBER(SEARCH(PROF_SEARCH_ECO_PREC,AA64)),MAX($Z$1:Z63)+1,0)</f>
        <v>0</v>
      </c>
      <c r="AA64" t="s">
        <v>5108</v>
      </c>
      <c r="AB64">
        <v>7748</v>
      </c>
    </row>
    <row r="65" spans="1:28" ht="15.75">
      <c r="A65" t="str">
        <f>IFERROR(VLOOKUP(ROWS($A$57:A65),$B$57:$C$75,2,0),"")</f>
        <v>اساسي_سادس</v>
      </c>
      <c r="B65">
        <f>IF(ISNUMBER(SEARCH("نعم",E65)),MAX($B$56:B64)+1,0)</f>
        <v>9</v>
      </c>
      <c r="C65" s="47" t="s">
        <v>6438</v>
      </c>
      <c r="D65" s="47">
        <v>26</v>
      </c>
      <c r="E65" s="47" t="str">
        <f>IF(CYCLE3="نعم","نعم","كلا")</f>
        <v>نعم</v>
      </c>
      <c r="G65" s="25" t="s">
        <v>6285</v>
      </c>
      <c r="H65" s="25">
        <v>19</v>
      </c>
      <c r="K65" s="29" t="s">
        <v>6917</v>
      </c>
      <c r="L65" s="29">
        <v>3</v>
      </c>
      <c r="P65" t="str">
        <f>IFERROR(VLOOKUP(ROWS($P$2:P65),$Q$2:$R$3007,2,0),"")</f>
        <v/>
      </c>
      <c r="Q65" s="91">
        <f>IF(ISNUMBER(SEARCH(ETUD_SHEARCH_ECO_PREC,R65)),MAX($Q$1:Q64)+1,0)</f>
        <v>0</v>
      </c>
      <c r="R65" t="s">
        <v>3876</v>
      </c>
      <c r="S65">
        <v>196</v>
      </c>
      <c r="U65" s="123" t="s">
        <v>6662</v>
      </c>
      <c r="V65" s="122">
        <v>454</v>
      </c>
      <c r="Y65" t="str">
        <f>IFERROR(VLOOKUP(ROWS($Y$2:Y65),$Z$2:$AA$3007,2,0),"")</f>
        <v/>
      </c>
      <c r="Z65" s="91">
        <f>IF(ISNUMBER(SEARCH(PROF_SEARCH_ECO_PREC,AA65)),MAX($Z$1:Z64)+1,0)</f>
        <v>0</v>
      </c>
      <c r="AA65" t="s">
        <v>3876</v>
      </c>
      <c r="AB65">
        <v>196</v>
      </c>
    </row>
    <row r="66" spans="1:28" ht="15.75">
      <c r="A66" t="str">
        <f>IFERROR(VLOOKUP(ROWS($A$57:A66),$B$57:$C$75,2,0),"")</f>
        <v>اساسي_سابع</v>
      </c>
      <c r="B66">
        <f>IF(ISNUMBER(SEARCH("نعم",E66)),MAX($B$56:B65)+1,0)</f>
        <v>10</v>
      </c>
      <c r="C66" s="47" t="s">
        <v>6439</v>
      </c>
      <c r="D66" s="47">
        <v>27</v>
      </c>
      <c r="E66" s="47" t="str">
        <f>IF(CYCLE4="نعم","نعم","كلا")</f>
        <v>نعم</v>
      </c>
      <c r="G66" s="25" t="s">
        <v>6286</v>
      </c>
      <c r="H66" s="25">
        <v>17</v>
      </c>
      <c r="K66" s="29" t="s">
        <v>6918</v>
      </c>
      <c r="L66" s="29">
        <v>42</v>
      </c>
      <c r="P66" t="str">
        <f>IFERROR(VLOOKUP(ROWS($P$2:P66),$Q$2:$R$3007,2,0),"")</f>
        <v/>
      </c>
      <c r="Q66" s="91">
        <f>IF(ISNUMBER(SEARCH(ETUD_SHEARCH_ECO_PREC,R66)),MAX($Q$1:Q65)+1,0)</f>
        <v>0</v>
      </c>
      <c r="R66" t="s">
        <v>4981</v>
      </c>
      <c r="S66">
        <v>8159</v>
      </c>
      <c r="U66" s="123" t="s">
        <v>6663</v>
      </c>
      <c r="V66" s="122">
        <v>650</v>
      </c>
      <c r="Y66" t="str">
        <f>IFERROR(VLOOKUP(ROWS($Y$2:Y66),$Z$2:$AA$3007,2,0),"")</f>
        <v/>
      </c>
      <c r="Z66" s="91">
        <f>IF(ISNUMBER(SEARCH(PROF_SEARCH_ECO_PREC,AA66)),MAX($Z$1:Z65)+1,0)</f>
        <v>0</v>
      </c>
      <c r="AA66" t="s">
        <v>4981</v>
      </c>
      <c r="AB66">
        <v>8159</v>
      </c>
    </row>
    <row r="67" spans="1:28" ht="15.75">
      <c r="A67" t="str">
        <f>IFERROR(VLOOKUP(ROWS($A$57:A67),$B$57:$C$75,2,0),"")</f>
        <v>اساسي_ثامن</v>
      </c>
      <c r="B67">
        <f>IF(ISNUMBER(SEARCH("نعم",E67)),MAX($B$56:B66)+1,0)</f>
        <v>11</v>
      </c>
      <c r="C67" s="47" t="s">
        <v>6440</v>
      </c>
      <c r="D67" s="47">
        <v>28</v>
      </c>
      <c r="E67" s="47" t="str">
        <f>IF(CYCLE4="نعم","نعم","كلا")</f>
        <v>نعم</v>
      </c>
      <c r="G67" s="25" t="s">
        <v>6287</v>
      </c>
      <c r="H67" s="25">
        <v>15</v>
      </c>
      <c r="K67" s="29" t="s">
        <v>6919</v>
      </c>
      <c r="L67" s="29">
        <v>1</v>
      </c>
      <c r="P67" t="str">
        <f>IFERROR(VLOOKUP(ROWS($P$2:P67),$Q$2:$R$3007,2,0),"")</f>
        <v/>
      </c>
      <c r="Q67" s="91">
        <f>IF(ISNUMBER(SEARCH(ETUD_SHEARCH_ECO_PREC,R67)),MAX($Q$1:Q66)+1,0)</f>
        <v>0</v>
      </c>
      <c r="R67" t="s">
        <v>3442</v>
      </c>
      <c r="S67">
        <v>8531</v>
      </c>
      <c r="U67" s="121" t="s">
        <v>6664</v>
      </c>
      <c r="V67" s="120">
        <v>984</v>
      </c>
      <c r="Y67" t="str">
        <f>IFERROR(VLOOKUP(ROWS($Y$2:Y67),$Z$2:$AA$3007,2,0),"")</f>
        <v/>
      </c>
      <c r="Z67" s="91">
        <f>IF(ISNUMBER(SEARCH(PROF_SEARCH_ECO_PREC,AA67)),MAX($Z$1:Z66)+1,0)</f>
        <v>0</v>
      </c>
      <c r="AA67" t="s">
        <v>3442</v>
      </c>
      <c r="AB67">
        <v>8531</v>
      </c>
    </row>
    <row r="68" spans="1:28" ht="15.75">
      <c r="A68" t="str">
        <f>IFERROR(VLOOKUP(ROWS($A$57:A68),$B$57:$C$75,2,0),"")</f>
        <v>اساسي_تاسع</v>
      </c>
      <c r="B68">
        <f>IF(ISNUMBER(SEARCH("نعم",E68)),MAX($B$56:B67)+1,0)</f>
        <v>12</v>
      </c>
      <c r="C68" s="47" t="s">
        <v>6441</v>
      </c>
      <c r="D68" s="47">
        <v>29</v>
      </c>
      <c r="E68" s="47" t="str">
        <f>IF(CYCLE4="نعم","نعم","كلا")</f>
        <v>نعم</v>
      </c>
      <c r="G68" s="25" t="s">
        <v>6288</v>
      </c>
      <c r="H68" s="25">
        <v>14</v>
      </c>
      <c r="K68" s="29" t="s">
        <v>6514</v>
      </c>
      <c r="L68" s="29">
        <v>16</v>
      </c>
      <c r="P68" t="str">
        <f>IFERROR(VLOOKUP(ROWS($P$2:P68),$Q$2:$R$3007,2,0),"")</f>
        <v/>
      </c>
      <c r="Q68" s="91">
        <f>IF(ISNUMBER(SEARCH(ETUD_SHEARCH_ECO_PREC,R68)),MAX($Q$1:Q67)+1,0)</f>
        <v>0</v>
      </c>
      <c r="R68" t="s">
        <v>4083</v>
      </c>
      <c r="S68">
        <v>8268</v>
      </c>
      <c r="U68" s="121" t="s">
        <v>6665</v>
      </c>
      <c r="V68" s="120">
        <v>1084</v>
      </c>
      <c r="Y68" t="str">
        <f>IFERROR(VLOOKUP(ROWS($Y$2:Y68),$Z$2:$AA$3007,2,0),"")</f>
        <v/>
      </c>
      <c r="Z68" s="91">
        <f>IF(ISNUMBER(SEARCH(PROF_SEARCH_ECO_PREC,AA68)),MAX($Z$1:Z67)+1,0)</f>
        <v>0</v>
      </c>
      <c r="AA68" t="s">
        <v>4083</v>
      </c>
      <c r="AB68">
        <v>8268</v>
      </c>
    </row>
    <row r="69" spans="1:28" ht="15.75">
      <c r="A69" t="str">
        <f>IFERROR(VLOOKUP(ROWS($A$57:A69),$B$57:$C$75,2,0),"")</f>
        <v>اول_ثانوي</v>
      </c>
      <c r="B69">
        <f>IF(ISNUMBER(SEARCH("نعم",E69)),MAX($B$56:B68)+1,0)</f>
        <v>13</v>
      </c>
      <c r="C69" s="47" t="s">
        <v>6442</v>
      </c>
      <c r="D69" s="47">
        <v>31</v>
      </c>
      <c r="E69" s="47" t="str">
        <f t="shared" ref="E69:E75" si="0">IF(CYCLE5="نعم","نعم","كلا")</f>
        <v>نعم</v>
      </c>
      <c r="G69" s="25" t="s">
        <v>6289</v>
      </c>
      <c r="H69" s="25">
        <v>12</v>
      </c>
      <c r="K69" s="29" t="s">
        <v>6351</v>
      </c>
      <c r="L69" s="29">
        <v>14</v>
      </c>
      <c r="P69" t="str">
        <f>IFERROR(VLOOKUP(ROWS($P$2:P69),$Q$2:$R$3007,2,0),"")</f>
        <v/>
      </c>
      <c r="Q69" s="91">
        <f>IF(ISNUMBER(SEARCH(ETUD_SHEARCH_ECO_PREC,R69)),MAX($Q$1:Q68)+1,0)</f>
        <v>0</v>
      </c>
      <c r="R69" t="s">
        <v>3299</v>
      </c>
      <c r="S69">
        <v>5031</v>
      </c>
      <c r="U69" s="125" t="s">
        <v>6666</v>
      </c>
      <c r="V69" s="125">
        <v>1225</v>
      </c>
      <c r="Y69" t="str">
        <f>IFERROR(VLOOKUP(ROWS($Y$2:Y69),$Z$2:$AA$3007,2,0),"")</f>
        <v/>
      </c>
      <c r="Z69" s="91">
        <f>IF(ISNUMBER(SEARCH(PROF_SEARCH_ECO_PREC,AA69)),MAX($Z$1:Z68)+1,0)</f>
        <v>0</v>
      </c>
      <c r="AA69" t="s">
        <v>3299</v>
      </c>
      <c r="AB69">
        <v>5031</v>
      </c>
    </row>
    <row r="70" spans="1:28" ht="30">
      <c r="A70" t="str">
        <f>IFERROR(VLOOKUP(ROWS($A$57:A70),$B$57:$C$75,2,0),"")</f>
        <v>ثاني_ثانوي_علوم</v>
      </c>
      <c r="B70">
        <f>IF(ISNUMBER(SEARCH("نعم",E70)),MAX($B$56:B69)+1,0)</f>
        <v>14</v>
      </c>
      <c r="C70" s="47" t="s">
        <v>6443</v>
      </c>
      <c r="D70" s="47">
        <v>34</v>
      </c>
      <c r="E70" s="47" t="str">
        <f t="shared" si="0"/>
        <v>نعم</v>
      </c>
      <c r="G70" s="25" t="s">
        <v>6290</v>
      </c>
      <c r="H70" s="25">
        <v>7</v>
      </c>
      <c r="K70" s="29" t="s">
        <v>6921</v>
      </c>
      <c r="L70" s="29">
        <v>37</v>
      </c>
      <c r="P70" t="str">
        <f>IFERROR(VLOOKUP(ROWS($P$2:P70),$Q$2:$R$3007,2,0),"")</f>
        <v/>
      </c>
      <c r="Q70" s="91">
        <f>IF(ISNUMBER(SEARCH(ETUD_SHEARCH_ECO_PREC,R70)),MAX($Q$1:Q69)+1,0)</f>
        <v>0</v>
      </c>
      <c r="R70" t="s">
        <v>3684</v>
      </c>
      <c r="S70">
        <v>7377</v>
      </c>
      <c r="U70" s="121" t="s">
        <v>6667</v>
      </c>
      <c r="V70" s="120">
        <v>803</v>
      </c>
      <c r="Y70" t="str">
        <f>IFERROR(VLOOKUP(ROWS($Y$2:Y70),$Z$2:$AA$3007,2,0),"")</f>
        <v/>
      </c>
      <c r="Z70" s="91">
        <f>IF(ISNUMBER(SEARCH(PROF_SEARCH_ECO_PREC,AA70)),MAX($Z$1:Z69)+1,0)</f>
        <v>0</v>
      </c>
      <c r="AA70" t="s">
        <v>3684</v>
      </c>
      <c r="AB70">
        <v>7377</v>
      </c>
    </row>
    <row r="71" spans="1:28" ht="15.75">
      <c r="A71" t="str">
        <f>IFERROR(VLOOKUP(ROWS($A$57:A71),$B$57:$C$75,2,0),"")</f>
        <v>ثاني_ثانوي_انسانيات</v>
      </c>
      <c r="B71">
        <f>IF(ISNUMBER(SEARCH("نعم",E71)),MAX($B$56:B70)+1,0)</f>
        <v>15</v>
      </c>
      <c r="C71" s="47" t="s">
        <v>6444</v>
      </c>
      <c r="D71" s="47">
        <v>35</v>
      </c>
      <c r="E71" s="47" t="str">
        <f t="shared" si="0"/>
        <v>نعم</v>
      </c>
      <c r="G71" s="25" t="s">
        <v>6291</v>
      </c>
      <c r="H71" s="25">
        <v>10</v>
      </c>
      <c r="K71" s="29" t="s">
        <v>6922</v>
      </c>
      <c r="L71" s="29">
        <v>41</v>
      </c>
      <c r="P71" t="str">
        <f>IFERROR(VLOOKUP(ROWS($P$2:P71),$Q$2:$R$3007,2,0),"")</f>
        <v/>
      </c>
      <c r="Q71" s="91">
        <f>IF(ISNUMBER(SEARCH(ETUD_SHEARCH_ECO_PREC,R71)),MAX($Q$1:Q70)+1,0)</f>
        <v>0</v>
      </c>
      <c r="R71" t="s">
        <v>3899</v>
      </c>
      <c r="S71">
        <v>7452</v>
      </c>
      <c r="U71" s="123" t="s">
        <v>6668</v>
      </c>
      <c r="V71" s="122">
        <v>436</v>
      </c>
      <c r="Y71" t="str">
        <f>IFERROR(VLOOKUP(ROWS($Y$2:Y71),$Z$2:$AA$3007,2,0),"")</f>
        <v/>
      </c>
      <c r="Z71" s="91">
        <f>IF(ISNUMBER(SEARCH(PROF_SEARCH_ECO_PREC,AA71)),MAX($Z$1:Z70)+1,0)</f>
        <v>0</v>
      </c>
      <c r="AA71" t="s">
        <v>3899</v>
      </c>
      <c r="AB71">
        <v>7452</v>
      </c>
    </row>
    <row r="72" spans="1:28" ht="15.75">
      <c r="A72" t="str">
        <f>IFERROR(VLOOKUP(ROWS($A$57:A72),$B$57:$C$75,2,0),"")</f>
        <v>ثالث_ثانوي_آداب_وانسانيات</v>
      </c>
      <c r="B72">
        <f>IF(ISNUMBER(SEARCH("نعم",E72)),MAX($B$56:B71)+1,0)</f>
        <v>16</v>
      </c>
      <c r="C72" s="47" t="s">
        <v>6445</v>
      </c>
      <c r="D72" s="47">
        <v>36</v>
      </c>
      <c r="E72" s="47" t="str">
        <f t="shared" si="0"/>
        <v>نعم</v>
      </c>
      <c r="G72" s="25" t="s">
        <v>6292</v>
      </c>
      <c r="H72" s="25">
        <v>4</v>
      </c>
      <c r="K72" s="29" t="s">
        <v>6923</v>
      </c>
      <c r="L72" s="29">
        <v>22</v>
      </c>
      <c r="P72" t="str">
        <f>IFERROR(VLOOKUP(ROWS($P$2:P72),$Q$2:$R$3007,2,0),"")</f>
        <v/>
      </c>
      <c r="Q72" s="91">
        <f>IF(ISNUMBER(SEARCH(ETUD_SHEARCH_ECO_PREC,R72)),MAX($Q$1:Q71)+1,0)</f>
        <v>0</v>
      </c>
      <c r="R72" t="s">
        <v>5053</v>
      </c>
      <c r="S72">
        <v>7727</v>
      </c>
      <c r="U72" s="123" t="s">
        <v>6669</v>
      </c>
      <c r="V72" s="122">
        <v>440</v>
      </c>
      <c r="Y72" t="str">
        <f>IFERROR(VLOOKUP(ROWS($Y$2:Y72),$Z$2:$AA$3007,2,0),"")</f>
        <v/>
      </c>
      <c r="Z72" s="91">
        <f>IF(ISNUMBER(SEARCH(PROF_SEARCH_ECO_PREC,AA72)),MAX($Z$1:Z71)+1,0)</f>
        <v>0</v>
      </c>
      <c r="AA72" t="s">
        <v>5053</v>
      </c>
      <c r="AB72">
        <v>7727</v>
      </c>
    </row>
    <row r="73" spans="1:28" ht="15.75">
      <c r="A73" t="str">
        <f>IFERROR(VLOOKUP(ROWS($A$57:A73),$B$57:$C$75,2,0),"")</f>
        <v>ثالث_ثانوي_اجتماع_واقتصاد</v>
      </c>
      <c r="B73">
        <f>IF(ISNUMBER(SEARCH("نعم",E73)),MAX($B$56:B72)+1,0)</f>
        <v>17</v>
      </c>
      <c r="C73" s="47" t="s">
        <v>6446</v>
      </c>
      <c r="D73" s="47">
        <v>37</v>
      </c>
      <c r="E73" s="47" t="str">
        <f t="shared" si="0"/>
        <v>نعم</v>
      </c>
      <c r="G73" s="25" t="s">
        <v>6293</v>
      </c>
      <c r="H73" s="25">
        <v>35</v>
      </c>
      <c r="K73" s="29" t="s">
        <v>6920</v>
      </c>
      <c r="L73" s="29">
        <v>23</v>
      </c>
      <c r="P73" t="str">
        <f>IFERROR(VLOOKUP(ROWS($P$2:P73),$Q$2:$R$3007,2,0),"")</f>
        <v/>
      </c>
      <c r="Q73" s="91">
        <f>IF(ISNUMBER(SEARCH(ETUD_SHEARCH_ECO_PREC,R73)),MAX($Q$1:Q72)+1,0)</f>
        <v>0</v>
      </c>
      <c r="R73" t="s">
        <v>4844</v>
      </c>
      <c r="S73">
        <v>672</v>
      </c>
      <c r="U73" s="126" t="s">
        <v>6670</v>
      </c>
      <c r="V73" s="125">
        <v>1061</v>
      </c>
      <c r="Y73" t="str">
        <f>IFERROR(VLOOKUP(ROWS($Y$2:Y73),$Z$2:$AA$3007,2,0),"")</f>
        <v/>
      </c>
      <c r="Z73" s="91">
        <f>IF(ISNUMBER(SEARCH(PROF_SEARCH_ECO_PREC,AA73)),MAX($Z$1:Z72)+1,0)</f>
        <v>0</v>
      </c>
      <c r="AA73" t="s">
        <v>4844</v>
      </c>
      <c r="AB73">
        <v>672</v>
      </c>
    </row>
    <row r="74" spans="1:28" ht="15.75">
      <c r="A74" t="str">
        <f>IFERROR(VLOOKUP(ROWS($A$57:A74),$B$57:$C$75,2,0),"")</f>
        <v>ثالث_ثانوي_علوم_عامة</v>
      </c>
      <c r="B74">
        <f>IF(ISNUMBER(SEARCH("نعم",E74)),MAX($B$56:B73)+1,0)</f>
        <v>18</v>
      </c>
      <c r="C74" s="47" t="s">
        <v>6447</v>
      </c>
      <c r="D74" s="47">
        <v>38</v>
      </c>
      <c r="E74" s="47" t="str">
        <f t="shared" si="0"/>
        <v>نعم</v>
      </c>
      <c r="G74" s="25" t="s">
        <v>6294</v>
      </c>
      <c r="H74" s="25">
        <v>8</v>
      </c>
      <c r="K74" s="29" t="s">
        <v>6925</v>
      </c>
      <c r="L74" s="29">
        <v>21</v>
      </c>
      <c r="P74" t="str">
        <f>IFERROR(VLOOKUP(ROWS($P$2:P74),$Q$2:$R$3007,2,0),"")</f>
        <v/>
      </c>
      <c r="Q74" s="91">
        <f>IF(ISNUMBER(SEARCH(ETUD_SHEARCH_ECO_PREC,R74)),MAX($Q$1:Q73)+1,0)</f>
        <v>0</v>
      </c>
      <c r="R74" t="s">
        <v>5210</v>
      </c>
      <c r="S74">
        <v>8516</v>
      </c>
      <c r="U74" s="126" t="s">
        <v>6671</v>
      </c>
      <c r="V74" s="120">
        <v>162</v>
      </c>
      <c r="Y74" t="str">
        <f>IFERROR(VLOOKUP(ROWS($Y$2:Y74),$Z$2:$AA$3007,2,0),"")</f>
        <v/>
      </c>
      <c r="Z74" s="91">
        <f>IF(ISNUMBER(SEARCH(PROF_SEARCH_ECO_PREC,AA74)),MAX($Z$1:Z73)+1,0)</f>
        <v>0</v>
      </c>
      <c r="AA74" t="s">
        <v>5210</v>
      </c>
      <c r="AB74">
        <v>8516</v>
      </c>
    </row>
    <row r="75" spans="1:28" ht="15.75">
      <c r="A75" t="str">
        <f>IFERROR(VLOOKUP(ROWS($A$57:A75),$B$57:$C$75,2,0),"")</f>
        <v>ثالث_ثانوي_علوم_الحياة</v>
      </c>
      <c r="B75">
        <f>IF(ISNUMBER(SEARCH("نعم",E75)),MAX($B$56:B74)+1,0)</f>
        <v>19</v>
      </c>
      <c r="C75" s="47" t="s">
        <v>6448</v>
      </c>
      <c r="D75" s="47">
        <v>39</v>
      </c>
      <c r="E75" s="47" t="str">
        <f t="shared" si="0"/>
        <v>نعم</v>
      </c>
      <c r="G75" s="25" t="s">
        <v>6295</v>
      </c>
      <c r="H75" s="25">
        <v>25</v>
      </c>
      <c r="K75" s="29" t="s">
        <v>6924</v>
      </c>
      <c r="L75" s="29">
        <v>99</v>
      </c>
      <c r="P75" t="str">
        <f>IFERROR(VLOOKUP(ROWS($P$2:P75),$Q$2:$R$3007,2,0),"")</f>
        <v/>
      </c>
      <c r="Q75" s="91">
        <f>IF(ISNUMBER(SEARCH(ETUD_SHEARCH_ECO_PREC,R75)),MAX($Q$1:Q74)+1,0)</f>
        <v>0</v>
      </c>
      <c r="R75" t="s">
        <v>5742</v>
      </c>
      <c r="S75">
        <v>5546</v>
      </c>
      <c r="U75" s="123" t="s">
        <v>6672</v>
      </c>
      <c r="V75" s="122">
        <v>452</v>
      </c>
      <c r="Y75" t="str">
        <f>IFERROR(VLOOKUP(ROWS($Y$2:Y75),$Z$2:$AA$3007,2,0),"")</f>
        <v/>
      </c>
      <c r="Z75" s="91">
        <f>IF(ISNUMBER(SEARCH(PROF_SEARCH_ECO_PREC,AA75)),MAX($Z$1:Z74)+1,0)</f>
        <v>0</v>
      </c>
      <c r="AA75" t="s">
        <v>5742</v>
      </c>
      <c r="AB75">
        <v>5546</v>
      </c>
    </row>
    <row r="76" spans="1:28" ht="15.75">
      <c r="G76" s="25" t="s">
        <v>6296</v>
      </c>
      <c r="H76" s="25">
        <v>24</v>
      </c>
      <c r="K76" s="29"/>
      <c r="L76" s="29"/>
      <c r="P76" t="str">
        <f>IFERROR(VLOOKUP(ROWS($P$2:P76),$Q$2:$R$3007,2,0),"")</f>
        <v/>
      </c>
      <c r="Q76" s="91">
        <f>IF(ISNUMBER(SEARCH(ETUD_SHEARCH_ECO_PREC,R76)),MAX($Q$1:Q75)+1,0)</f>
        <v>0</v>
      </c>
      <c r="R76" t="s">
        <v>4704</v>
      </c>
      <c r="S76">
        <v>8183</v>
      </c>
      <c r="U76" s="123" t="s">
        <v>6673</v>
      </c>
      <c r="V76" s="122">
        <v>449</v>
      </c>
      <c r="Y76" t="str">
        <f>IFERROR(VLOOKUP(ROWS($Y$2:Y76),$Z$2:$AA$3007,2,0),"")</f>
        <v/>
      </c>
      <c r="Z76" s="91">
        <f>IF(ISNUMBER(SEARCH(PROF_SEARCH_ECO_PREC,AA76)),MAX($Z$1:Z75)+1,0)</f>
        <v>0</v>
      </c>
      <c r="AA76" t="s">
        <v>4704</v>
      </c>
      <c r="AB76">
        <v>8183</v>
      </c>
    </row>
    <row r="77" spans="1:28" ht="15.75">
      <c r="G77" s="25" t="s">
        <v>6297</v>
      </c>
      <c r="H77" s="25">
        <v>26</v>
      </c>
      <c r="K77" s="29"/>
      <c r="L77" s="29"/>
      <c r="P77" t="str">
        <f>IFERROR(VLOOKUP(ROWS($P$2:P77),$Q$2:$R$3007,2,0),"")</f>
        <v/>
      </c>
      <c r="Q77" s="91">
        <f>IF(ISNUMBER(SEARCH(ETUD_SHEARCH_ECO_PREC,R77)),MAX($Q$1:Q76)+1,0)</f>
        <v>0</v>
      </c>
      <c r="R77" t="s">
        <v>5056</v>
      </c>
      <c r="S77">
        <v>8472</v>
      </c>
      <c r="U77" s="121" t="s">
        <v>6674</v>
      </c>
      <c r="V77" s="120">
        <v>1085</v>
      </c>
      <c r="Y77" t="str">
        <f>IFERROR(VLOOKUP(ROWS($Y$2:Y77),$Z$2:$AA$3007,2,0),"")</f>
        <v/>
      </c>
      <c r="Z77" s="91">
        <f>IF(ISNUMBER(SEARCH(PROF_SEARCH_ECO_PREC,AA77)),MAX($Z$1:Z76)+1,0)</f>
        <v>0</v>
      </c>
      <c r="AA77" t="s">
        <v>5056</v>
      </c>
      <c r="AB77">
        <v>8472</v>
      </c>
    </row>
    <row r="78" spans="1:28" ht="15.75">
      <c r="G78" s="25" t="s">
        <v>6298</v>
      </c>
      <c r="H78" s="25">
        <v>23</v>
      </c>
      <c r="P78" t="str">
        <f>IFERROR(VLOOKUP(ROWS($P$2:P78),$Q$2:$R$3007,2,0),"")</f>
        <v/>
      </c>
      <c r="Q78" s="91">
        <f>IF(ISNUMBER(SEARCH(ETUD_SHEARCH_ECO_PREC,R78)),MAX($Q$1:Q77)+1,0)</f>
        <v>0</v>
      </c>
      <c r="R78" t="s">
        <v>4621</v>
      </c>
      <c r="S78">
        <v>7629</v>
      </c>
      <c r="U78" s="121" t="s">
        <v>6675</v>
      </c>
      <c r="V78" s="120">
        <v>1194</v>
      </c>
      <c r="Y78" t="str">
        <f>IFERROR(VLOOKUP(ROWS($Y$2:Y78),$Z$2:$AA$3007,2,0),"")</f>
        <v/>
      </c>
      <c r="Z78" s="91">
        <f>IF(ISNUMBER(SEARCH(PROF_SEARCH_ECO_PREC,AA78)),MAX($Z$1:Z77)+1,0)</f>
        <v>0</v>
      </c>
      <c r="AA78" t="s">
        <v>4621</v>
      </c>
      <c r="AB78">
        <v>7629</v>
      </c>
    </row>
    <row r="79" spans="1:28" ht="15.75">
      <c r="C79" t="s">
        <v>6430</v>
      </c>
      <c r="D79" t="s">
        <v>439</v>
      </c>
      <c r="G79" s="25" t="s">
        <v>6299</v>
      </c>
      <c r="H79" s="25">
        <v>20</v>
      </c>
      <c r="K79" s="52" t="s">
        <v>3076</v>
      </c>
      <c r="P79" t="str">
        <f>IFERROR(VLOOKUP(ROWS($P$2:P79),$Q$2:$R$3007,2,0),"")</f>
        <v/>
      </c>
      <c r="Q79" s="91">
        <f>IF(ISNUMBER(SEARCH(ETUD_SHEARCH_ECO_PREC,R79)),MAX($Q$1:Q78)+1,0)</f>
        <v>0</v>
      </c>
      <c r="R79" t="s">
        <v>3458</v>
      </c>
      <c r="S79">
        <v>7265</v>
      </c>
      <c r="U79" s="121" t="s">
        <v>6676</v>
      </c>
      <c r="V79" s="120">
        <v>1474</v>
      </c>
      <c r="Y79" t="str">
        <f>IFERROR(VLOOKUP(ROWS($Y$2:Y79),$Z$2:$AA$3007,2,0),"")</f>
        <v/>
      </c>
      <c r="Z79" s="91">
        <f>IF(ISNUMBER(SEARCH(PROF_SEARCH_ECO_PREC,AA79)),MAX($Z$1:Z78)+1,0)</f>
        <v>0</v>
      </c>
      <c r="AA79" t="s">
        <v>3458</v>
      </c>
      <c r="AB79">
        <v>7265</v>
      </c>
    </row>
    <row r="80" spans="1:28" ht="15.75">
      <c r="C80" t="s">
        <v>6431</v>
      </c>
      <c r="D80" t="s">
        <v>439</v>
      </c>
      <c r="G80" s="25" t="s">
        <v>6300</v>
      </c>
      <c r="H80" s="25">
        <v>21</v>
      </c>
      <c r="K80" s="29" t="s">
        <v>6372</v>
      </c>
      <c r="L80" s="29">
        <v>9</v>
      </c>
      <c r="P80" t="str">
        <f>IFERROR(VLOOKUP(ROWS($P$2:P80),$Q$2:$R$3007,2,0),"")</f>
        <v/>
      </c>
      <c r="Q80" s="91">
        <f>IF(ISNUMBER(SEARCH(ETUD_SHEARCH_ECO_PREC,R80)),MAX($Q$1:Q79)+1,0)</f>
        <v>0</v>
      </c>
      <c r="R80" t="s">
        <v>3476</v>
      </c>
      <c r="S80">
        <v>7275</v>
      </c>
      <c r="U80" s="123" t="s">
        <v>6677</v>
      </c>
      <c r="V80" s="122">
        <v>752</v>
      </c>
      <c r="Y80" t="str">
        <f>IFERROR(VLOOKUP(ROWS($Y$2:Y80),$Z$2:$AA$3007,2,0),"")</f>
        <v/>
      </c>
      <c r="Z80" s="91">
        <f>IF(ISNUMBER(SEARCH(PROF_SEARCH_ECO_PREC,AA80)),MAX($Z$1:Z79)+1,0)</f>
        <v>0</v>
      </c>
      <c r="AA80" t="s">
        <v>3476</v>
      </c>
      <c r="AB80">
        <v>7275</v>
      </c>
    </row>
    <row r="81" spans="3:28" ht="15.75">
      <c r="C81" t="s">
        <v>6432</v>
      </c>
      <c r="D81" t="s">
        <v>439</v>
      </c>
      <c r="G81" s="25" t="s">
        <v>6301</v>
      </c>
      <c r="H81" s="25">
        <v>11</v>
      </c>
      <c r="K81" s="29" t="s">
        <v>6358</v>
      </c>
      <c r="L81" s="29">
        <v>12</v>
      </c>
      <c r="P81" t="str">
        <f>IFERROR(VLOOKUP(ROWS($P$2:P81),$Q$2:$R$3007,2,0),"")</f>
        <v/>
      </c>
      <c r="Q81" s="91">
        <f>IF(ISNUMBER(SEARCH(ETUD_SHEARCH_ECO_PREC,R81)),MAX($Q$1:Q80)+1,0)</f>
        <v>0</v>
      </c>
      <c r="R81" t="s">
        <v>3432</v>
      </c>
      <c r="S81">
        <v>7236</v>
      </c>
      <c r="U81" s="123" t="s">
        <v>6678</v>
      </c>
      <c r="V81" s="122">
        <v>662</v>
      </c>
      <c r="Y81" t="str">
        <f>IFERROR(VLOOKUP(ROWS($Y$2:Y81),$Z$2:$AA$3007,2,0),"")</f>
        <v/>
      </c>
      <c r="Z81" s="91">
        <f>IF(ISNUMBER(SEARCH(PROF_SEARCH_ECO_PREC,AA81)),MAX($Z$1:Z80)+1,0)</f>
        <v>0</v>
      </c>
      <c r="AA81" t="s">
        <v>3432</v>
      </c>
      <c r="AB81">
        <v>7236</v>
      </c>
    </row>
    <row r="82" spans="3:28" ht="15.75">
      <c r="C82" t="s">
        <v>6433</v>
      </c>
      <c r="D82" t="s">
        <v>6122</v>
      </c>
      <c r="G82" s="25" t="s">
        <v>43</v>
      </c>
      <c r="H82" s="25">
        <v>99</v>
      </c>
      <c r="K82" s="29" t="s">
        <v>6917</v>
      </c>
      <c r="L82" s="29">
        <v>3</v>
      </c>
      <c r="P82" t="str">
        <f>IFERROR(VLOOKUP(ROWS($P$2:P82),$Q$2:$R$3007,2,0),"")</f>
        <v/>
      </c>
      <c r="Q82" s="91">
        <f>IF(ISNUMBER(SEARCH(ETUD_SHEARCH_ECO_PREC,R82)),MAX($Q$1:Q81)+1,0)</f>
        <v>0</v>
      </c>
      <c r="R82" t="s">
        <v>3225</v>
      </c>
      <c r="S82">
        <v>7079</v>
      </c>
      <c r="U82" s="121" t="s">
        <v>6679</v>
      </c>
      <c r="V82" s="120">
        <v>351</v>
      </c>
      <c r="Y82" t="str">
        <f>IFERROR(VLOOKUP(ROWS($Y$2:Y82),$Z$2:$AA$3007,2,0),"")</f>
        <v/>
      </c>
      <c r="Z82" s="91">
        <f>IF(ISNUMBER(SEARCH(PROF_SEARCH_ECO_PREC,AA82)),MAX($Z$1:Z81)+1,0)</f>
        <v>0</v>
      </c>
      <c r="AA82" t="s">
        <v>3225</v>
      </c>
      <c r="AB82">
        <v>7079</v>
      </c>
    </row>
    <row r="83" spans="3:28" ht="30">
      <c r="C83" t="s">
        <v>6434</v>
      </c>
      <c r="D83" t="s">
        <v>6122</v>
      </c>
      <c r="G83" s="25" t="s">
        <v>6302</v>
      </c>
      <c r="H83" s="25">
        <v>22</v>
      </c>
      <c r="K83" s="29" t="s">
        <v>6918</v>
      </c>
      <c r="L83" s="29">
        <v>42</v>
      </c>
      <c r="P83" t="str">
        <f>IFERROR(VLOOKUP(ROWS($P$2:P83),$Q$2:$R$3007,2,0),"")</f>
        <v/>
      </c>
      <c r="Q83" s="91">
        <f>IF(ISNUMBER(SEARCH(ETUD_SHEARCH_ECO_PREC,R83)),MAX($Q$1:Q82)+1,0)</f>
        <v>0</v>
      </c>
      <c r="R83" t="s">
        <v>4371</v>
      </c>
      <c r="S83">
        <v>5173</v>
      </c>
      <c r="U83" s="121" t="s">
        <v>6680</v>
      </c>
      <c r="V83" s="120">
        <v>1524</v>
      </c>
      <c r="Y83" t="str">
        <f>IFERROR(VLOOKUP(ROWS($Y$2:Y83),$Z$2:$AA$3007,2,0),"")</f>
        <v/>
      </c>
      <c r="Z83" s="91">
        <f>IF(ISNUMBER(SEARCH(PROF_SEARCH_ECO_PREC,AA83)),MAX($Z$1:Z82)+1,0)</f>
        <v>0</v>
      </c>
      <c r="AA83" t="s">
        <v>4371</v>
      </c>
      <c r="AB83">
        <v>5173</v>
      </c>
    </row>
    <row r="84" spans="3:28" ht="30">
      <c r="C84" t="s">
        <v>6435</v>
      </c>
      <c r="D84" t="s">
        <v>6122</v>
      </c>
      <c r="G84" s="25" t="s">
        <v>6303</v>
      </c>
      <c r="H84" s="25">
        <v>27</v>
      </c>
      <c r="K84" s="29" t="s">
        <v>6919</v>
      </c>
      <c r="L84" s="29">
        <v>1</v>
      </c>
      <c r="P84" t="str">
        <f>IFERROR(VLOOKUP(ROWS($P$2:P84),$Q$2:$R$3007,2,0),"")</f>
        <v/>
      </c>
      <c r="Q84" s="91">
        <f>IF(ISNUMBER(SEARCH(ETUD_SHEARCH_ECO_PREC,R84)),MAX($Q$1:Q83)+1,0)</f>
        <v>0</v>
      </c>
      <c r="R84" t="s">
        <v>5675</v>
      </c>
      <c r="S84">
        <v>7926</v>
      </c>
      <c r="U84" s="121" t="s">
        <v>6681</v>
      </c>
      <c r="V84" s="120">
        <v>1162</v>
      </c>
      <c r="Y84" t="str">
        <f>IFERROR(VLOOKUP(ROWS($Y$2:Y84),$Z$2:$AA$3007,2,0),"")</f>
        <v/>
      </c>
      <c r="Z84" s="91">
        <f>IF(ISNUMBER(SEARCH(PROF_SEARCH_ECO_PREC,AA84)),MAX($Z$1:Z83)+1,0)</f>
        <v>0</v>
      </c>
      <c r="AA84" t="s">
        <v>5675</v>
      </c>
      <c r="AB84">
        <v>7926</v>
      </c>
    </row>
    <row r="85" spans="3:28" ht="15.75">
      <c r="C85" t="s">
        <v>6436</v>
      </c>
      <c r="D85" t="s">
        <v>6123</v>
      </c>
      <c r="G85" s="25" t="s">
        <v>6304</v>
      </c>
      <c r="H85" s="25">
        <v>37</v>
      </c>
      <c r="K85" s="29" t="s">
        <v>6514</v>
      </c>
      <c r="L85" s="29">
        <v>16</v>
      </c>
      <c r="P85" t="str">
        <f>IFERROR(VLOOKUP(ROWS($P$2:P85),$Q$2:$R$3007,2,0),"")</f>
        <v/>
      </c>
      <c r="Q85" s="91">
        <f>IF(ISNUMBER(SEARCH(ETUD_SHEARCH_ECO_PREC,R85)),MAX($Q$1:Q84)+1,0)</f>
        <v>0</v>
      </c>
      <c r="R85" t="s">
        <v>5175</v>
      </c>
      <c r="S85">
        <v>7410</v>
      </c>
      <c r="U85" s="123" t="s">
        <v>6682</v>
      </c>
      <c r="V85" s="122">
        <v>555</v>
      </c>
      <c r="Y85" t="str">
        <f>IFERROR(VLOOKUP(ROWS($Y$2:Y85),$Z$2:$AA$3007,2,0),"")</f>
        <v/>
      </c>
      <c r="Z85" s="91">
        <f>IF(ISNUMBER(SEARCH(PROF_SEARCH_ECO_PREC,AA85)),MAX($Z$1:Z84)+1,0)</f>
        <v>0</v>
      </c>
      <c r="AA85" t="s">
        <v>5175</v>
      </c>
      <c r="AB85">
        <v>7410</v>
      </c>
    </row>
    <row r="86" spans="3:28" ht="15.75">
      <c r="C86" t="s">
        <v>6437</v>
      </c>
      <c r="D86" t="s">
        <v>6123</v>
      </c>
      <c r="G86" s="25" t="s">
        <v>6305</v>
      </c>
      <c r="H86" s="25">
        <v>16</v>
      </c>
      <c r="K86" s="29" t="s">
        <v>6351</v>
      </c>
      <c r="L86" s="29">
        <v>14</v>
      </c>
      <c r="P86" t="str">
        <f>IFERROR(VLOOKUP(ROWS($P$2:P86),$Q$2:$R$3007,2,0),"")</f>
        <v/>
      </c>
      <c r="Q86" s="91">
        <f>IF(ISNUMBER(SEARCH(ETUD_SHEARCH_ECO_PREC,R86)),MAX($Q$1:Q85)+1,0)</f>
        <v>0</v>
      </c>
      <c r="R86" t="s">
        <v>5672</v>
      </c>
      <c r="S86">
        <v>7922</v>
      </c>
      <c r="U86" s="121" t="s">
        <v>6683</v>
      </c>
      <c r="V86" s="120">
        <v>246</v>
      </c>
      <c r="Y86" t="str">
        <f>IFERROR(VLOOKUP(ROWS($Y$2:Y86),$Z$2:$AA$3007,2,0),"")</f>
        <v/>
      </c>
      <c r="Z86" s="91">
        <f>IF(ISNUMBER(SEARCH(PROF_SEARCH_ECO_PREC,AA86)),MAX($Z$1:Z85)+1,0)</f>
        <v>0</v>
      </c>
      <c r="AA86" t="s">
        <v>5672</v>
      </c>
      <c r="AB86">
        <v>7922</v>
      </c>
    </row>
    <row r="87" spans="3:28" ht="15.75">
      <c r="C87" t="s">
        <v>6438</v>
      </c>
      <c r="D87" t="s">
        <v>6123</v>
      </c>
      <c r="G87" s="25" t="s">
        <v>6306</v>
      </c>
      <c r="H87" s="25">
        <v>29</v>
      </c>
      <c r="K87" s="29" t="s">
        <v>6921</v>
      </c>
      <c r="L87" s="29">
        <v>37</v>
      </c>
      <c r="P87" t="str">
        <f>IFERROR(VLOOKUP(ROWS($P$2:P87),$Q$2:$R$3007,2,0),"")</f>
        <v/>
      </c>
      <c r="Q87" s="91">
        <f>IF(ISNUMBER(SEARCH(ETUD_SHEARCH_ECO_PREC,R87)),MAX($Q$1:Q86)+1,0)</f>
        <v>0</v>
      </c>
      <c r="R87" t="s">
        <v>5083</v>
      </c>
      <c r="S87">
        <v>5430</v>
      </c>
      <c r="U87" s="121" t="s">
        <v>6684</v>
      </c>
      <c r="V87" s="120">
        <v>832</v>
      </c>
      <c r="Y87" t="str">
        <f>IFERROR(VLOOKUP(ROWS($Y$2:Y87),$Z$2:$AA$3007,2,0),"")</f>
        <v/>
      </c>
      <c r="Z87" s="91">
        <f>IF(ISNUMBER(SEARCH(PROF_SEARCH_ECO_PREC,AA87)),MAX($Z$1:Z86)+1,0)</f>
        <v>0</v>
      </c>
      <c r="AA87" t="s">
        <v>5083</v>
      </c>
      <c r="AB87">
        <v>5430</v>
      </c>
    </row>
    <row r="88" spans="3:28" ht="30">
      <c r="C88" t="s">
        <v>6439</v>
      </c>
      <c r="D88" t="s">
        <v>6124</v>
      </c>
      <c r="G88" s="25" t="s">
        <v>6307</v>
      </c>
      <c r="H88" s="25">
        <v>18</v>
      </c>
      <c r="K88" s="29" t="s">
        <v>6922</v>
      </c>
      <c r="L88" s="29">
        <v>41</v>
      </c>
      <c r="P88" t="str">
        <f>IFERROR(VLOOKUP(ROWS($P$2:P88),$Q$2:$R$3007,2,0),"")</f>
        <v/>
      </c>
      <c r="Q88" s="91">
        <f>IF(ISNUMBER(SEARCH(ETUD_SHEARCH_ECO_PREC,R88)),MAX($Q$1:Q87)+1,0)</f>
        <v>0</v>
      </c>
      <c r="R88" t="s">
        <v>4581</v>
      </c>
      <c r="S88">
        <v>8385</v>
      </c>
      <c r="U88" s="121" t="s">
        <v>6685</v>
      </c>
      <c r="V88" s="120">
        <v>1227</v>
      </c>
      <c r="Y88" t="str">
        <f>IFERROR(VLOOKUP(ROWS($Y$2:Y88),$Z$2:$AA$3007,2,0),"")</f>
        <v/>
      </c>
      <c r="Z88" s="91">
        <f>IF(ISNUMBER(SEARCH(PROF_SEARCH_ECO_PREC,AA88)),MAX($Z$1:Z87)+1,0)</f>
        <v>0</v>
      </c>
      <c r="AA88" t="s">
        <v>4581</v>
      </c>
      <c r="AB88">
        <v>8385</v>
      </c>
    </row>
    <row r="89" spans="3:28" ht="30">
      <c r="C89" t="s">
        <v>6440</v>
      </c>
      <c r="D89" t="s">
        <v>6124</v>
      </c>
      <c r="G89" s="25" t="s">
        <v>6308</v>
      </c>
      <c r="H89" s="25">
        <v>13</v>
      </c>
      <c r="K89" s="29" t="s">
        <v>6923</v>
      </c>
      <c r="L89" s="29">
        <v>22</v>
      </c>
      <c r="P89" t="str">
        <f>IFERROR(VLOOKUP(ROWS($P$2:P89),$Q$2:$R$3007,2,0),"")</f>
        <v/>
      </c>
      <c r="Q89" s="91">
        <f>IF(ISNUMBER(SEARCH(ETUD_SHEARCH_ECO_PREC,R89)),MAX($Q$1:Q88)+1,0)</f>
        <v>0</v>
      </c>
      <c r="R89" t="s">
        <v>6026</v>
      </c>
      <c r="S89">
        <v>5550</v>
      </c>
      <c r="U89" s="121" t="s">
        <v>6686</v>
      </c>
      <c r="V89" s="120">
        <v>66</v>
      </c>
      <c r="Y89" t="str">
        <f>IFERROR(VLOOKUP(ROWS($Y$2:Y89),$Z$2:$AA$3007,2,0),"")</f>
        <v/>
      </c>
      <c r="Z89" s="91">
        <f>IF(ISNUMBER(SEARCH(PROF_SEARCH_ECO_PREC,AA89)),MAX($Z$1:Z88)+1,0)</f>
        <v>0</v>
      </c>
      <c r="AA89" t="s">
        <v>6026</v>
      </c>
      <c r="AB89">
        <v>5550</v>
      </c>
    </row>
    <row r="90" spans="3:28" ht="15.75">
      <c r="C90" t="s">
        <v>6441</v>
      </c>
      <c r="D90" t="s">
        <v>6124</v>
      </c>
      <c r="G90" s="25" t="s">
        <v>6309</v>
      </c>
      <c r="H90" s="25">
        <v>31</v>
      </c>
      <c r="K90" s="29" t="s">
        <v>6920</v>
      </c>
      <c r="L90" s="29">
        <v>23</v>
      </c>
      <c r="P90" t="str">
        <f>IFERROR(VLOOKUP(ROWS($P$2:P90),$Q$2:$R$3007,2,0),"")</f>
        <v/>
      </c>
      <c r="Q90" s="91">
        <f>IF(ISNUMBER(SEARCH(ETUD_SHEARCH_ECO_PREC,R90)),MAX($Q$1:Q89)+1,0)</f>
        <v>0</v>
      </c>
      <c r="R90" t="s">
        <v>6027</v>
      </c>
      <c r="S90">
        <v>8465</v>
      </c>
      <c r="U90" s="121" t="s">
        <v>6687</v>
      </c>
      <c r="V90" s="120">
        <v>1405</v>
      </c>
      <c r="Y90" t="str">
        <f>IFERROR(VLOOKUP(ROWS($Y$2:Y90),$Z$2:$AA$3007,2,0),"")</f>
        <v/>
      </c>
      <c r="Z90" s="91">
        <f>IF(ISNUMBER(SEARCH(PROF_SEARCH_ECO_PREC,AA90)),MAX($Z$1:Z89)+1,0)</f>
        <v>0</v>
      </c>
      <c r="AA90" t="s">
        <v>6027</v>
      </c>
      <c r="AB90">
        <v>8465</v>
      </c>
    </row>
    <row r="91" spans="3:28" ht="16.5" thickBot="1">
      <c r="C91" t="s">
        <v>6442</v>
      </c>
      <c r="D91" t="s">
        <v>6125</v>
      </c>
      <c r="G91" s="25" t="s">
        <v>6310</v>
      </c>
      <c r="H91" s="25">
        <v>32</v>
      </c>
      <c r="K91" s="29" t="s">
        <v>6925</v>
      </c>
      <c r="L91" s="29">
        <v>21</v>
      </c>
      <c r="P91" t="str">
        <f>IFERROR(VLOOKUP(ROWS($P$2:P91),$Q$2:$R$3007,2,0),"")</f>
        <v/>
      </c>
      <c r="Q91" s="91">
        <f>IF(ISNUMBER(SEARCH(ETUD_SHEARCH_ECO_PREC,R91)),MAX($Q$1:Q90)+1,0)</f>
        <v>0</v>
      </c>
      <c r="R91" t="s">
        <v>3618</v>
      </c>
      <c r="S91">
        <v>7342</v>
      </c>
      <c r="U91" s="128" t="s">
        <v>6688</v>
      </c>
      <c r="V91" s="127">
        <v>291</v>
      </c>
      <c r="Y91" t="str">
        <f>IFERROR(VLOOKUP(ROWS($Y$2:Y91),$Z$2:$AA$3007,2,0),"")</f>
        <v/>
      </c>
      <c r="Z91" s="91">
        <f>IF(ISNUMBER(SEARCH(PROF_SEARCH_ECO_PREC,AA91)),MAX($Z$1:Z90)+1,0)</f>
        <v>0</v>
      </c>
      <c r="AA91" t="s">
        <v>3618</v>
      </c>
      <c r="AB91">
        <v>7342</v>
      </c>
    </row>
    <row r="92" spans="3:28" ht="15.75">
      <c r="C92" t="s">
        <v>6443</v>
      </c>
      <c r="D92" t="s">
        <v>6125</v>
      </c>
      <c r="G92" s="25" t="s">
        <v>6311</v>
      </c>
      <c r="H92" s="25">
        <v>33</v>
      </c>
      <c r="K92" s="29" t="s">
        <v>6924</v>
      </c>
      <c r="L92" s="29">
        <v>99</v>
      </c>
      <c r="P92" t="str">
        <f>IFERROR(VLOOKUP(ROWS($P$2:P92),$Q$2:$R$3007,2,0),"")</f>
        <v/>
      </c>
      <c r="Q92" s="91">
        <f>IF(ISNUMBER(SEARCH(ETUD_SHEARCH_ECO_PREC,R92)),MAX($Q$1:Q91)+1,0)</f>
        <v>0</v>
      </c>
      <c r="R92" t="s">
        <v>3132</v>
      </c>
      <c r="S92">
        <v>7034</v>
      </c>
      <c r="U92" s="119" t="s">
        <v>6689</v>
      </c>
      <c r="V92" s="118">
        <v>234</v>
      </c>
      <c r="Y92" t="str">
        <f>IFERROR(VLOOKUP(ROWS($Y$2:Y92),$Z$2:$AA$3007,2,0),"")</f>
        <v/>
      </c>
      <c r="Z92" s="91">
        <f>IF(ISNUMBER(SEARCH(PROF_SEARCH_ECO_PREC,AA92)),MAX($Z$1:Z91)+1,0)</f>
        <v>0</v>
      </c>
      <c r="AA92" t="s">
        <v>3132</v>
      </c>
      <c r="AB92">
        <v>7034</v>
      </c>
    </row>
    <row r="93" spans="3:28" ht="15.75">
      <c r="C93" t="s">
        <v>6444</v>
      </c>
      <c r="D93" t="s">
        <v>6125</v>
      </c>
      <c r="G93" s="25" t="s">
        <v>6312</v>
      </c>
      <c r="H93" s="25">
        <v>1</v>
      </c>
      <c r="K93" s="29"/>
      <c r="L93" s="29"/>
      <c r="P93" t="str">
        <f>IFERROR(VLOOKUP(ROWS($P$2:P93),$Q$2:$R$3007,2,0),"")</f>
        <v/>
      </c>
      <c r="Q93" s="91">
        <f>IF(ISNUMBER(SEARCH(ETUD_SHEARCH_ECO_PREC,R93)),MAX($Q$1:Q92)+1,0)</f>
        <v>0</v>
      </c>
      <c r="R93" t="s">
        <v>3637</v>
      </c>
      <c r="S93">
        <v>7350</v>
      </c>
      <c r="U93" s="121" t="s">
        <v>6690</v>
      </c>
      <c r="V93" s="120">
        <v>268</v>
      </c>
      <c r="Y93" t="str">
        <f>IFERROR(VLOOKUP(ROWS($Y$2:Y93),$Z$2:$AA$3007,2,0),"")</f>
        <v/>
      </c>
      <c r="Z93" s="91">
        <f>IF(ISNUMBER(SEARCH(PROF_SEARCH_ECO_PREC,AA93)),MAX($Z$1:Z92)+1,0)</f>
        <v>0</v>
      </c>
      <c r="AA93" t="s">
        <v>3637</v>
      </c>
      <c r="AB93">
        <v>7350</v>
      </c>
    </row>
    <row r="94" spans="3:28" ht="30">
      <c r="C94" t="s">
        <v>6445</v>
      </c>
      <c r="D94" t="s">
        <v>6125</v>
      </c>
      <c r="G94" s="25" t="s">
        <v>6313</v>
      </c>
      <c r="H94" s="25">
        <v>30</v>
      </c>
      <c r="K94" s="29"/>
      <c r="L94" s="29"/>
      <c r="P94" t="str">
        <f>IFERROR(VLOOKUP(ROWS($P$2:P94),$Q$2:$R$3007,2,0),"")</f>
        <v/>
      </c>
      <c r="Q94" s="91">
        <f>IF(ISNUMBER(SEARCH(ETUD_SHEARCH_ECO_PREC,R94)),MAX($Q$1:Q93)+1,0)</f>
        <v>0</v>
      </c>
      <c r="R94" t="s">
        <v>3488</v>
      </c>
      <c r="S94">
        <v>7283</v>
      </c>
      <c r="U94" s="123" t="s">
        <v>6691</v>
      </c>
      <c r="V94" s="122">
        <v>740</v>
      </c>
      <c r="Y94" t="str">
        <f>IFERROR(VLOOKUP(ROWS($Y$2:Y94),$Z$2:$AA$3007,2,0),"")</f>
        <v/>
      </c>
      <c r="Z94" s="91">
        <f>IF(ISNUMBER(SEARCH(PROF_SEARCH_ECO_PREC,AA94)),MAX($Z$1:Z93)+1,0)</f>
        <v>0</v>
      </c>
      <c r="AA94" t="s">
        <v>3488</v>
      </c>
      <c r="AB94">
        <v>7283</v>
      </c>
    </row>
    <row r="95" spans="3:28" ht="15.75">
      <c r="C95" t="s">
        <v>6446</v>
      </c>
      <c r="D95" t="s">
        <v>6125</v>
      </c>
      <c r="G95" s="25" t="s">
        <v>6314</v>
      </c>
      <c r="H95" s="25">
        <v>2</v>
      </c>
      <c r="P95" t="str">
        <f>IFERROR(VLOOKUP(ROWS($P$2:P95),$Q$2:$R$3007,2,0),"")</f>
        <v/>
      </c>
      <c r="Q95" s="91">
        <f>IF(ISNUMBER(SEARCH(ETUD_SHEARCH_ECO_PREC,R95)),MAX($Q$1:Q94)+1,0)</f>
        <v>0</v>
      </c>
      <c r="R95" t="s">
        <v>3492</v>
      </c>
      <c r="S95">
        <v>7287</v>
      </c>
      <c r="U95" s="129" t="s">
        <v>6692</v>
      </c>
      <c r="V95" s="120">
        <v>104</v>
      </c>
      <c r="Y95" t="str">
        <f>IFERROR(VLOOKUP(ROWS($Y$2:Y95),$Z$2:$AA$3007,2,0),"")</f>
        <v/>
      </c>
      <c r="Z95" s="91">
        <f>IF(ISNUMBER(SEARCH(PROF_SEARCH_ECO_PREC,AA95)),MAX($Z$1:Z94)+1,0)</f>
        <v>0</v>
      </c>
      <c r="AA95" t="s">
        <v>3492</v>
      </c>
      <c r="AB95">
        <v>7287</v>
      </c>
    </row>
    <row r="96" spans="3:28" ht="15.75">
      <c r="C96" t="s">
        <v>6447</v>
      </c>
      <c r="D96" t="s">
        <v>6125</v>
      </c>
      <c r="K96" s="52" t="s">
        <v>3077</v>
      </c>
      <c r="P96" t="str">
        <f>IFERROR(VLOOKUP(ROWS($P$2:P96),$Q$2:$R$3007,2,0),"")</f>
        <v/>
      </c>
      <c r="Q96" s="91">
        <f>IF(ISNUMBER(SEARCH(ETUD_SHEARCH_ECO_PREC,R96)),MAX($Q$1:Q95)+1,0)</f>
        <v>0</v>
      </c>
      <c r="R96" t="s">
        <v>5091</v>
      </c>
      <c r="S96">
        <v>7739</v>
      </c>
      <c r="U96" s="121" t="s">
        <v>6693</v>
      </c>
      <c r="V96" s="120">
        <v>311</v>
      </c>
      <c r="Y96" t="str">
        <f>IFERROR(VLOOKUP(ROWS($Y$2:Y96),$Z$2:$AA$3007,2,0),"")</f>
        <v/>
      </c>
      <c r="Z96" s="91">
        <f>IF(ISNUMBER(SEARCH(PROF_SEARCH_ECO_PREC,AA96)),MAX($Z$1:Z95)+1,0)</f>
        <v>0</v>
      </c>
      <c r="AA96" t="s">
        <v>5091</v>
      </c>
      <c r="AB96">
        <v>7739</v>
      </c>
    </row>
    <row r="97" spans="1:28" ht="15.75">
      <c r="C97" t="s">
        <v>6448</v>
      </c>
      <c r="D97" t="s">
        <v>6125</v>
      </c>
      <c r="G97" s="61" t="s">
        <v>6411</v>
      </c>
      <c r="K97" s="29" t="s">
        <v>6372</v>
      </c>
      <c r="L97" s="29">
        <v>9</v>
      </c>
      <c r="P97" t="str">
        <f>IFERROR(VLOOKUP(ROWS($P$2:P97),$Q$2:$R$3007,2,0),"")</f>
        <v/>
      </c>
      <c r="Q97" s="91">
        <f>IF(ISNUMBER(SEARCH(ETUD_SHEARCH_ECO_PREC,R97)),MAX($Q$1:Q96)+1,0)</f>
        <v>0</v>
      </c>
      <c r="R97" t="s">
        <v>3587</v>
      </c>
      <c r="S97">
        <v>5084</v>
      </c>
      <c r="U97" s="123" t="s">
        <v>6694</v>
      </c>
      <c r="V97" s="122">
        <v>496</v>
      </c>
      <c r="Y97" t="str">
        <f>IFERROR(VLOOKUP(ROWS($Y$2:Y97),$Z$2:$AA$3007,2,0),"")</f>
        <v/>
      </c>
      <c r="Z97" s="91">
        <f>IF(ISNUMBER(SEARCH(PROF_SEARCH_ECO_PREC,AA97)),MAX($Z$1:Z96)+1,0)</f>
        <v>0</v>
      </c>
      <c r="AA97" t="s">
        <v>3587</v>
      </c>
      <c r="AB97">
        <v>5084</v>
      </c>
    </row>
    <row r="98" spans="1:28" ht="15.75">
      <c r="G98" s="24" t="s">
        <v>6316</v>
      </c>
      <c r="H98" s="24">
        <v>77</v>
      </c>
      <c r="K98" s="29" t="s">
        <v>6358</v>
      </c>
      <c r="L98" s="29">
        <v>12</v>
      </c>
      <c r="P98" t="str">
        <f>IFERROR(VLOOKUP(ROWS($P$2:P98),$Q$2:$R$3007,2,0),"")</f>
        <v/>
      </c>
      <c r="Q98" s="91">
        <f>IF(ISNUMBER(SEARCH(ETUD_SHEARCH_ECO_PREC,R98)),MAX($Q$1:Q97)+1,0)</f>
        <v>0</v>
      </c>
      <c r="R98" t="s">
        <v>4374</v>
      </c>
      <c r="S98">
        <v>7591</v>
      </c>
      <c r="U98" s="123" t="s">
        <v>6695</v>
      </c>
      <c r="V98" s="122">
        <v>526</v>
      </c>
      <c r="Y98" t="str">
        <f>IFERROR(VLOOKUP(ROWS($Y$2:Y98),$Z$2:$AA$3007,2,0),"")</f>
        <v/>
      </c>
      <c r="Z98" s="91">
        <f>IF(ISNUMBER(SEARCH(PROF_SEARCH_ECO_PREC,AA98)),MAX($Z$1:Z97)+1,0)</f>
        <v>0</v>
      </c>
      <c r="AA98" t="s">
        <v>4374</v>
      </c>
      <c r="AB98">
        <v>7591</v>
      </c>
    </row>
    <row r="99" spans="1:28" ht="15.75">
      <c r="G99" s="24" t="s">
        <v>6317</v>
      </c>
      <c r="H99" s="24">
        <v>88</v>
      </c>
      <c r="K99" s="29" t="s">
        <v>6917</v>
      </c>
      <c r="L99" s="29">
        <v>3</v>
      </c>
      <c r="P99" t="str">
        <f>IFERROR(VLOOKUP(ROWS($P$2:P99),$Q$2:$R$3007,2,0),"")</f>
        <v/>
      </c>
      <c r="Q99" s="91">
        <f>IF(ISNUMBER(SEARCH(ETUD_SHEARCH_ECO_PREC,R99)),MAX($Q$1:Q98)+1,0)</f>
        <v>0</v>
      </c>
      <c r="R99" t="s">
        <v>6038</v>
      </c>
      <c r="S99">
        <v>7911</v>
      </c>
      <c r="U99" s="123" t="s">
        <v>6696</v>
      </c>
      <c r="V99" s="122">
        <v>537</v>
      </c>
      <c r="Y99" t="str">
        <f>IFERROR(VLOOKUP(ROWS($Y$2:Y99),$Z$2:$AA$3007,2,0),"")</f>
        <v/>
      </c>
      <c r="Z99" s="91">
        <f>IF(ISNUMBER(SEARCH(PROF_SEARCH_ECO_PREC,AA99)),MAX($Z$1:Z98)+1,0)</f>
        <v>0</v>
      </c>
      <c r="AA99" t="s">
        <v>6038</v>
      </c>
      <c r="AB99">
        <v>7911</v>
      </c>
    </row>
    <row r="100" spans="1:28" ht="15.75">
      <c r="G100" s="24" t="s">
        <v>6318</v>
      </c>
      <c r="H100" s="24">
        <v>81</v>
      </c>
      <c r="K100" s="29" t="s">
        <v>6918</v>
      </c>
      <c r="L100" s="29">
        <v>42</v>
      </c>
      <c r="P100" t="str">
        <f>IFERROR(VLOOKUP(ROWS($P$2:P100),$Q$2:$R$3007,2,0),"")</f>
        <v/>
      </c>
      <c r="Q100" s="91">
        <f>IF(ISNUMBER(SEARCH(ETUD_SHEARCH_ECO_PREC,R100)),MAX($Q$1:Q99)+1,0)</f>
        <v>0</v>
      </c>
      <c r="R100" t="s">
        <v>4306</v>
      </c>
      <c r="S100">
        <v>410</v>
      </c>
      <c r="U100" s="121" t="s">
        <v>6697</v>
      </c>
      <c r="V100" s="120">
        <v>102</v>
      </c>
      <c r="Y100" t="str">
        <f>IFERROR(VLOOKUP(ROWS($Y$2:Y100),$Z$2:$AA$3007,2,0),"")</f>
        <v/>
      </c>
      <c r="Z100" s="91">
        <f>IF(ISNUMBER(SEARCH(PROF_SEARCH_ECO_PREC,AA100)),MAX($Z$1:Z99)+1,0)</f>
        <v>0</v>
      </c>
      <c r="AA100" t="s">
        <v>4306</v>
      </c>
      <c r="AB100">
        <v>410</v>
      </c>
    </row>
    <row r="101" spans="1:28" ht="15.75">
      <c r="A101" s="28"/>
      <c r="B101" s="28"/>
      <c r="C101" t="s">
        <v>6441</v>
      </c>
      <c r="D101" s="3">
        <v>29</v>
      </c>
      <c r="G101" s="24" t="s">
        <v>6319</v>
      </c>
      <c r="H101" s="24">
        <v>28</v>
      </c>
      <c r="K101" s="29" t="s">
        <v>6919</v>
      </c>
      <c r="L101" s="29">
        <v>1</v>
      </c>
      <c r="P101" t="str">
        <f>IFERROR(VLOOKUP(ROWS($P$2:P101),$Q$2:$R$3007,2,0),"")</f>
        <v/>
      </c>
      <c r="Q101" s="91">
        <f>IF(ISNUMBER(SEARCH(ETUD_SHEARCH_ECO_PREC,R101)),MAX($Q$1:Q100)+1,0)</f>
        <v>0</v>
      </c>
      <c r="R101" t="s">
        <v>4300</v>
      </c>
      <c r="S101">
        <v>404</v>
      </c>
      <c r="U101" s="121" t="s">
        <v>6698</v>
      </c>
      <c r="V101" s="120">
        <v>263</v>
      </c>
      <c r="Y101" t="str">
        <f>IFERROR(VLOOKUP(ROWS($Y$2:Y101),$Z$2:$AA$3007,2,0),"")</f>
        <v/>
      </c>
      <c r="Z101" s="91">
        <f>IF(ISNUMBER(SEARCH(PROF_SEARCH_ECO_PREC,AA101)),MAX($Z$1:Z100)+1,0)</f>
        <v>0</v>
      </c>
      <c r="AA101" t="s">
        <v>4300</v>
      </c>
      <c r="AB101">
        <v>404</v>
      </c>
    </row>
    <row r="102" spans="1:28" ht="15.75">
      <c r="C102" t="s">
        <v>6445</v>
      </c>
      <c r="D102" s="3">
        <v>36</v>
      </c>
      <c r="G102" s="24" t="s">
        <v>6320</v>
      </c>
      <c r="H102" s="24">
        <v>70</v>
      </c>
      <c r="K102" s="29" t="s">
        <v>6514</v>
      </c>
      <c r="L102" s="29">
        <v>16</v>
      </c>
      <c r="P102" t="str">
        <f>IFERROR(VLOOKUP(ROWS($P$2:P102),$Q$2:$R$3007,2,0),"")</f>
        <v/>
      </c>
      <c r="Q102" s="91">
        <f>IF(ISNUMBER(SEARCH(ETUD_SHEARCH_ECO_PREC,R102)),MAX($Q$1:Q101)+1,0)</f>
        <v>0</v>
      </c>
      <c r="R102" t="s">
        <v>3590</v>
      </c>
      <c r="S102">
        <v>5087</v>
      </c>
      <c r="U102" s="121" t="s">
        <v>6699</v>
      </c>
      <c r="V102" s="120">
        <v>1303</v>
      </c>
      <c r="Y102" t="str">
        <f>IFERROR(VLOOKUP(ROWS($Y$2:Y102),$Z$2:$AA$3007,2,0),"")</f>
        <v/>
      </c>
      <c r="Z102" s="91">
        <f>IF(ISNUMBER(SEARCH(PROF_SEARCH_ECO_PREC,AA102)),MAX($Z$1:Z101)+1,0)</f>
        <v>0</v>
      </c>
      <c r="AA102" t="s">
        <v>3590</v>
      </c>
      <c r="AB102">
        <v>5087</v>
      </c>
    </row>
    <row r="103" spans="1:28" ht="15.75">
      <c r="C103" t="s">
        <v>6446</v>
      </c>
      <c r="D103" s="3">
        <v>37</v>
      </c>
      <c r="G103" s="24" t="s">
        <v>6321</v>
      </c>
      <c r="H103" s="24">
        <v>78</v>
      </c>
      <c r="K103" s="29" t="s">
        <v>6351</v>
      </c>
      <c r="L103" s="29">
        <v>14</v>
      </c>
      <c r="P103" t="str">
        <f>IFERROR(VLOOKUP(ROWS($P$2:P103),$Q$2:$R$3007,2,0),"")</f>
        <v/>
      </c>
      <c r="Q103" s="91">
        <f>IF(ISNUMBER(SEARCH(ETUD_SHEARCH_ECO_PREC,R103)),MAX($Q$1:Q102)+1,0)</f>
        <v>0</v>
      </c>
      <c r="R103" t="s">
        <v>3172</v>
      </c>
      <c r="S103">
        <v>26</v>
      </c>
      <c r="U103" s="123" t="s">
        <v>6700</v>
      </c>
      <c r="V103" s="122">
        <v>1334</v>
      </c>
      <c r="Y103" t="str">
        <f>IFERROR(VLOOKUP(ROWS($Y$2:Y103),$Z$2:$AA$3007,2,0),"")</f>
        <v/>
      </c>
      <c r="Z103" s="91">
        <f>IF(ISNUMBER(SEARCH(PROF_SEARCH_ECO_PREC,AA103)),MAX($Z$1:Z102)+1,0)</f>
        <v>0</v>
      </c>
      <c r="AA103" t="s">
        <v>3172</v>
      </c>
      <c r="AB103">
        <v>26</v>
      </c>
    </row>
    <row r="104" spans="1:28" ht="15.75">
      <c r="C104" t="s">
        <v>6447</v>
      </c>
      <c r="D104" s="3">
        <v>38</v>
      </c>
      <c r="G104" s="24" t="s">
        <v>6322</v>
      </c>
      <c r="H104" s="24">
        <v>32</v>
      </c>
      <c r="K104" s="29" t="s">
        <v>6921</v>
      </c>
      <c r="L104" s="29">
        <v>37</v>
      </c>
      <c r="P104" t="str">
        <f>IFERROR(VLOOKUP(ROWS($P$2:P104),$Q$2:$R$3007,2,0),"")</f>
        <v/>
      </c>
      <c r="Q104" s="91">
        <f>IF(ISNUMBER(SEARCH(ETUD_SHEARCH_ECO_PREC,R104)),MAX($Q$1:Q103)+1,0)</f>
        <v>0</v>
      </c>
      <c r="R104" t="s">
        <v>4596</v>
      </c>
      <c r="S104">
        <v>7624</v>
      </c>
      <c r="U104" s="123" t="s">
        <v>6701</v>
      </c>
      <c r="V104" s="122">
        <v>460</v>
      </c>
      <c r="Y104" t="str">
        <f>IFERROR(VLOOKUP(ROWS($Y$2:Y104),$Z$2:$AA$3007,2,0),"")</f>
        <v/>
      </c>
      <c r="Z104" s="91">
        <f>IF(ISNUMBER(SEARCH(PROF_SEARCH_ECO_PREC,AA104)),MAX($Z$1:Z103)+1,0)</f>
        <v>0</v>
      </c>
      <c r="AA104" t="s">
        <v>4596</v>
      </c>
      <c r="AB104">
        <v>7624</v>
      </c>
    </row>
    <row r="105" spans="1:28" ht="15.75">
      <c r="C105" t="s">
        <v>6448</v>
      </c>
      <c r="D105" s="3">
        <v>39</v>
      </c>
      <c r="G105" s="24" t="s">
        <v>6323</v>
      </c>
      <c r="H105" s="24">
        <v>86</v>
      </c>
      <c r="K105" s="29" t="s">
        <v>6922</v>
      </c>
      <c r="L105" s="29">
        <v>41</v>
      </c>
      <c r="P105" t="str">
        <f>IFERROR(VLOOKUP(ROWS($P$2:P105),$Q$2:$R$3007,2,0),"")</f>
        <v/>
      </c>
      <c r="Q105" s="91">
        <f>IF(ISNUMBER(SEARCH(ETUD_SHEARCH_ECO_PREC,R105)),MAX($Q$1:Q104)+1,0)</f>
        <v>0</v>
      </c>
      <c r="R105" t="s">
        <v>5862</v>
      </c>
      <c r="S105">
        <v>5371</v>
      </c>
      <c r="U105" s="123" t="s">
        <v>6702</v>
      </c>
      <c r="V105" s="122">
        <v>492</v>
      </c>
      <c r="Y105" t="str">
        <f>IFERROR(VLOOKUP(ROWS($Y$2:Y105),$Z$2:$AA$3007,2,0),"")</f>
        <v/>
      </c>
      <c r="Z105" s="91">
        <f>IF(ISNUMBER(SEARCH(PROF_SEARCH_ECO_PREC,AA105)),MAX($Z$1:Z104)+1,0)</f>
        <v>0</v>
      </c>
      <c r="AA105" t="s">
        <v>5862</v>
      </c>
      <c r="AB105">
        <v>5371</v>
      </c>
    </row>
    <row r="106" spans="1:28" ht="15.75">
      <c r="G106" s="24" t="s">
        <v>6324</v>
      </c>
      <c r="H106" s="24">
        <v>93</v>
      </c>
      <c r="K106" s="29" t="s">
        <v>6923</v>
      </c>
      <c r="L106" s="29">
        <v>22</v>
      </c>
      <c r="P106" t="str">
        <f>IFERROR(VLOOKUP(ROWS($P$2:P106),$Q$2:$R$3007,2,0),"")</f>
        <v/>
      </c>
      <c r="Q106" s="91">
        <f>IF(ISNUMBER(SEARCH(ETUD_SHEARCH_ECO_PREC,R106)),MAX($Q$1:Q105)+1,0)</f>
        <v>0</v>
      </c>
      <c r="R106" t="s">
        <v>4476</v>
      </c>
      <c r="S106">
        <v>5408</v>
      </c>
      <c r="U106" s="123" t="s">
        <v>6703</v>
      </c>
      <c r="V106" s="122">
        <v>1494</v>
      </c>
      <c r="Y106" t="str">
        <f>IFERROR(VLOOKUP(ROWS($Y$2:Y106),$Z$2:$AA$3007,2,0),"")</f>
        <v/>
      </c>
      <c r="Z106" s="91">
        <f>IF(ISNUMBER(SEARCH(PROF_SEARCH_ECO_PREC,AA106)),MAX($Z$1:Z105)+1,0)</f>
        <v>0</v>
      </c>
      <c r="AA106" t="s">
        <v>4476</v>
      </c>
      <c r="AB106">
        <v>5408</v>
      </c>
    </row>
    <row r="107" spans="1:28" ht="15.75">
      <c r="G107" s="24" t="s">
        <v>6325</v>
      </c>
      <c r="H107" s="24">
        <v>90</v>
      </c>
      <c r="K107" s="29" t="s">
        <v>6920</v>
      </c>
      <c r="L107" s="29">
        <v>23</v>
      </c>
      <c r="P107" t="str">
        <f>IFERROR(VLOOKUP(ROWS($P$2:P107),$Q$2:$R$3007,2,0),"")</f>
        <v/>
      </c>
      <c r="Q107" s="91">
        <f>IF(ISNUMBER(SEARCH(ETUD_SHEARCH_ECO_PREC,R107)),MAX($Q$1:Q106)+1,0)</f>
        <v>0</v>
      </c>
      <c r="R107" t="s">
        <v>4287</v>
      </c>
      <c r="S107">
        <v>7570</v>
      </c>
      <c r="U107" s="123" t="s">
        <v>6704</v>
      </c>
      <c r="V107" s="122">
        <v>1463</v>
      </c>
      <c r="Y107" t="str">
        <f>IFERROR(VLOOKUP(ROWS($Y$2:Y107),$Z$2:$AA$3007,2,0),"")</f>
        <v/>
      </c>
      <c r="Z107" s="91">
        <f>IF(ISNUMBER(SEARCH(PROF_SEARCH_ECO_PREC,AA107)),MAX($Z$1:Z106)+1,0)</f>
        <v>0</v>
      </c>
      <c r="AA107" t="s">
        <v>4287</v>
      </c>
      <c r="AB107">
        <v>7570</v>
      </c>
    </row>
    <row r="108" spans="1:28" ht="16.5" thickBot="1">
      <c r="C108" s="107"/>
      <c r="D108" s="107"/>
      <c r="G108" s="24" t="s">
        <v>6326</v>
      </c>
      <c r="H108" s="24">
        <v>52</v>
      </c>
      <c r="K108" s="29" t="s">
        <v>6925</v>
      </c>
      <c r="L108" s="29">
        <v>21</v>
      </c>
      <c r="P108" t="str">
        <f>IFERROR(VLOOKUP(ROWS($P$2:P108),$Q$2:$R$3007,2,0),"")</f>
        <v/>
      </c>
      <c r="Q108" s="91">
        <f>IF(ISNUMBER(SEARCH(ETUD_SHEARCH_ECO_PREC,R108)),MAX($Q$1:Q107)+1,0)</f>
        <v>0</v>
      </c>
      <c r="R108" t="s">
        <v>3248</v>
      </c>
      <c r="S108">
        <v>7104</v>
      </c>
      <c r="U108" s="130" t="s">
        <v>6705</v>
      </c>
      <c r="V108" s="130">
        <v>518</v>
      </c>
      <c r="Y108" t="str">
        <f>IFERROR(VLOOKUP(ROWS($Y$2:Y108),$Z$2:$AA$3007,2,0),"")</f>
        <v/>
      </c>
      <c r="Z108" s="91">
        <f>IF(ISNUMBER(SEARCH(PROF_SEARCH_ECO_PREC,AA108)),MAX($Z$1:Z107)+1,0)</f>
        <v>0</v>
      </c>
      <c r="AA108" t="s">
        <v>3248</v>
      </c>
      <c r="AB108">
        <v>7104</v>
      </c>
    </row>
    <row r="109" spans="1:28" ht="15.75">
      <c r="C109" s="107"/>
      <c r="D109" s="107"/>
      <c r="G109" s="24" t="s">
        <v>6327</v>
      </c>
      <c r="H109" s="24">
        <v>35</v>
      </c>
      <c r="K109" s="29" t="s">
        <v>6924</v>
      </c>
      <c r="L109" s="29">
        <v>99</v>
      </c>
      <c r="P109" t="str">
        <f>IFERROR(VLOOKUP(ROWS($P$2:P109),$Q$2:$R$3007,2,0),"")</f>
        <v/>
      </c>
      <c r="Q109" s="91">
        <f>IF(ISNUMBER(SEARCH(ETUD_SHEARCH_ECO_PREC,R109)),MAX($Q$1:Q108)+1,0)</f>
        <v>0</v>
      </c>
      <c r="R109" t="s">
        <v>3090</v>
      </c>
      <c r="S109">
        <v>7006</v>
      </c>
      <c r="U109" s="118" t="s">
        <v>6706</v>
      </c>
      <c r="V109" s="131">
        <v>973</v>
      </c>
      <c r="Y109" t="str">
        <f>IFERROR(VLOOKUP(ROWS($Y$2:Y109),$Z$2:$AA$3007,2,0),"")</f>
        <v/>
      </c>
      <c r="Z109" s="91">
        <f>IF(ISNUMBER(SEARCH(PROF_SEARCH_ECO_PREC,AA109)),MAX($Z$1:Z108)+1,0)</f>
        <v>0</v>
      </c>
      <c r="AA109" t="s">
        <v>3090</v>
      </c>
      <c r="AB109">
        <v>7006</v>
      </c>
    </row>
    <row r="110" spans="1:28" ht="15.75">
      <c r="C110" s="107"/>
      <c r="D110" s="107"/>
      <c r="G110" s="24" t="s">
        <v>6328</v>
      </c>
      <c r="H110" s="24">
        <v>29</v>
      </c>
      <c r="K110" s="29"/>
      <c r="L110" s="29"/>
      <c r="P110" t="str">
        <f>IFERROR(VLOOKUP(ROWS($P$2:P110),$Q$2:$R$3007,2,0),"")</f>
        <v/>
      </c>
      <c r="Q110" s="91">
        <f>IF(ISNUMBER(SEARCH(ETUD_SHEARCH_ECO_PREC,R110)),MAX($Q$1:Q109)+1,0)</f>
        <v>0</v>
      </c>
      <c r="R110" t="s">
        <v>3659</v>
      </c>
      <c r="S110">
        <v>5092</v>
      </c>
      <c r="U110" s="122" t="s">
        <v>6707</v>
      </c>
      <c r="V110" s="132">
        <v>757</v>
      </c>
      <c r="Y110" t="str">
        <f>IFERROR(VLOOKUP(ROWS($Y$2:Y110),$Z$2:$AA$3007,2,0),"")</f>
        <v/>
      </c>
      <c r="Z110" s="91">
        <f>IF(ISNUMBER(SEARCH(PROF_SEARCH_ECO_PREC,AA110)),MAX($Z$1:Z109)+1,0)</f>
        <v>0</v>
      </c>
      <c r="AA110" t="s">
        <v>3659</v>
      </c>
      <c r="AB110">
        <v>5092</v>
      </c>
    </row>
    <row r="111" spans="1:28" ht="15.75">
      <c r="C111" s="107"/>
      <c r="D111" s="107"/>
      <c r="G111" s="24" t="s">
        <v>6329</v>
      </c>
      <c r="H111" s="24">
        <v>59</v>
      </c>
      <c r="K111" s="29"/>
      <c r="L111" s="29"/>
      <c r="P111" t="str">
        <f>IFERROR(VLOOKUP(ROWS($P$2:P111),$Q$2:$R$3007,2,0),"")</f>
        <v/>
      </c>
      <c r="Q111" s="91">
        <f>IF(ISNUMBER(SEARCH(ETUD_SHEARCH_ECO_PREC,R111)),MAX($Q$1:Q110)+1,0)</f>
        <v>0</v>
      </c>
      <c r="R111" t="s">
        <v>5097</v>
      </c>
      <c r="S111">
        <v>5246</v>
      </c>
      <c r="U111" s="120" t="s">
        <v>6708</v>
      </c>
      <c r="V111" s="125">
        <v>1358</v>
      </c>
      <c r="Y111" t="str">
        <f>IFERROR(VLOOKUP(ROWS($Y$2:Y111),$Z$2:$AA$3007,2,0),"")</f>
        <v/>
      </c>
      <c r="Z111" s="91">
        <f>IF(ISNUMBER(SEARCH(PROF_SEARCH_ECO_PREC,AA111)),MAX($Z$1:Z110)+1,0)</f>
        <v>0</v>
      </c>
      <c r="AA111" t="s">
        <v>5097</v>
      </c>
      <c r="AB111">
        <v>5246</v>
      </c>
    </row>
    <row r="112" spans="1:28" ht="15.75">
      <c r="C112" s="107"/>
      <c r="D112" s="107"/>
      <c r="G112" s="24" t="s">
        <v>6330</v>
      </c>
      <c r="H112" s="24">
        <v>5</v>
      </c>
      <c r="P112" t="str">
        <f>IFERROR(VLOOKUP(ROWS($P$2:P112),$Q$2:$R$3007,2,0),"")</f>
        <v/>
      </c>
      <c r="Q112" s="91">
        <f>IF(ISNUMBER(SEARCH(ETUD_SHEARCH_ECO_PREC,R112)),MAX($Q$1:Q111)+1,0)</f>
        <v>0</v>
      </c>
      <c r="R112" t="s">
        <v>5211</v>
      </c>
      <c r="S112">
        <v>5276</v>
      </c>
      <c r="U112" s="120" t="s">
        <v>6709</v>
      </c>
      <c r="V112" s="125">
        <v>225</v>
      </c>
      <c r="Y112" t="str">
        <f>IFERROR(VLOOKUP(ROWS($Y$2:Y112),$Z$2:$AA$3007,2,0),"")</f>
        <v/>
      </c>
      <c r="Z112" s="91">
        <f>IF(ISNUMBER(SEARCH(PROF_SEARCH_ECO_PREC,AA112)),MAX($Z$1:Z111)+1,0)</f>
        <v>0</v>
      </c>
      <c r="AA112" t="s">
        <v>5211</v>
      </c>
      <c r="AB112">
        <v>5276</v>
      </c>
    </row>
    <row r="113" spans="3:28" ht="15.75">
      <c r="C113" s="107"/>
      <c r="D113" s="107"/>
      <c r="G113" s="24" t="s">
        <v>6331</v>
      </c>
      <c r="H113" s="24">
        <v>61</v>
      </c>
      <c r="K113" s="52" t="s">
        <v>3078</v>
      </c>
      <c r="P113" t="str">
        <f>IFERROR(VLOOKUP(ROWS($P$2:P113),$Q$2:$R$3007,2,0),"")</f>
        <v/>
      </c>
      <c r="Q113" s="91">
        <f>IF(ISNUMBER(SEARCH(ETUD_SHEARCH_ECO_PREC,R113)),MAX($Q$1:Q112)+1,0)</f>
        <v>0</v>
      </c>
      <c r="R113" t="s">
        <v>5435</v>
      </c>
      <c r="S113">
        <v>5324</v>
      </c>
      <c r="U113" s="120" t="s">
        <v>6710</v>
      </c>
      <c r="V113" s="125">
        <v>1476</v>
      </c>
      <c r="Y113" t="str">
        <f>IFERROR(VLOOKUP(ROWS($Y$2:Y113),$Z$2:$AA$3007,2,0),"")</f>
        <v/>
      </c>
      <c r="Z113" s="91">
        <f>IF(ISNUMBER(SEARCH(PROF_SEARCH_ECO_PREC,AA113)),MAX($Z$1:Z112)+1,0)</f>
        <v>0</v>
      </c>
      <c r="AA113" t="s">
        <v>5435</v>
      </c>
      <c r="AB113">
        <v>5324</v>
      </c>
    </row>
    <row r="114" spans="3:28" ht="15.75">
      <c r="C114" s="107"/>
      <c r="D114" s="107"/>
      <c r="G114" s="24" t="s">
        <v>6332</v>
      </c>
      <c r="H114" s="24">
        <v>67</v>
      </c>
      <c r="K114" s="29" t="s">
        <v>6516</v>
      </c>
      <c r="L114" s="29">
        <v>7</v>
      </c>
      <c r="P114" t="str">
        <f>IFERROR(VLOOKUP(ROWS($P$2:P114),$Q$2:$R$3007,2,0),"")</f>
        <v/>
      </c>
      <c r="Q114" s="91">
        <f>IF(ISNUMBER(SEARCH(ETUD_SHEARCH_ECO_PREC,R114)),MAX($Q$1:Q113)+1,0)</f>
        <v>0</v>
      </c>
      <c r="R114" t="s">
        <v>5215</v>
      </c>
      <c r="S114">
        <v>5277</v>
      </c>
      <c r="U114" s="120" t="s">
        <v>6711</v>
      </c>
      <c r="V114" s="125">
        <v>1028</v>
      </c>
      <c r="Y114" t="str">
        <f>IFERROR(VLOOKUP(ROWS($Y$2:Y114),$Z$2:$AA$3007,2,0),"")</f>
        <v/>
      </c>
      <c r="Z114" s="91">
        <f>IF(ISNUMBER(SEARCH(PROF_SEARCH_ECO_PREC,AA114)),MAX($Z$1:Z113)+1,0)</f>
        <v>0</v>
      </c>
      <c r="AA114" t="s">
        <v>5215</v>
      </c>
      <c r="AB114">
        <v>5277</v>
      </c>
    </row>
    <row r="115" spans="3:28" ht="15.75">
      <c r="C115" s="107"/>
      <c r="D115" s="107"/>
      <c r="G115" s="24" t="s">
        <v>6333</v>
      </c>
      <c r="H115" s="24">
        <v>66</v>
      </c>
      <c r="K115" s="29" t="s">
        <v>6358</v>
      </c>
      <c r="L115" s="29">
        <v>12</v>
      </c>
      <c r="P115" t="str">
        <f>IFERROR(VLOOKUP(ROWS($P$2:P115),$Q$2:$R$3007,2,0),"")</f>
        <v/>
      </c>
      <c r="Q115" s="91">
        <f>IF(ISNUMBER(SEARCH(ETUD_SHEARCH_ECO_PREC,R115)),MAX($Q$1:Q114)+1,0)</f>
        <v>0</v>
      </c>
      <c r="R115" t="s">
        <v>5983</v>
      </c>
      <c r="S115">
        <v>8334</v>
      </c>
      <c r="U115" s="120" t="s">
        <v>6712</v>
      </c>
      <c r="V115" s="125">
        <v>1181</v>
      </c>
      <c r="Y115" t="str">
        <f>IFERROR(VLOOKUP(ROWS($Y$2:Y115),$Z$2:$AA$3007,2,0),"")</f>
        <v/>
      </c>
      <c r="Z115" s="91">
        <f>IF(ISNUMBER(SEARCH(PROF_SEARCH_ECO_PREC,AA115)),MAX($Z$1:Z114)+1,0)</f>
        <v>0</v>
      </c>
      <c r="AA115" t="s">
        <v>5983</v>
      </c>
      <c r="AB115">
        <v>8334</v>
      </c>
    </row>
    <row r="116" spans="3:28" ht="15.75">
      <c r="C116" s="107"/>
      <c r="D116" s="107"/>
      <c r="G116" s="24" t="s">
        <v>6334</v>
      </c>
      <c r="H116" s="24">
        <v>71</v>
      </c>
      <c r="K116" s="39" t="s">
        <v>6397</v>
      </c>
      <c r="L116" s="29">
        <v>10</v>
      </c>
      <c r="P116" t="str">
        <f>IFERROR(VLOOKUP(ROWS($P$2:P116),$Q$2:$R$3007,2,0),"")</f>
        <v/>
      </c>
      <c r="Q116" s="91">
        <f>IF(ISNUMBER(SEARCH(ETUD_SHEARCH_ECO_PREC,R116)),MAX($Q$1:Q115)+1,0)</f>
        <v>0</v>
      </c>
      <c r="R116" t="s">
        <v>4019</v>
      </c>
      <c r="S116">
        <v>7498</v>
      </c>
      <c r="U116" s="120" t="s">
        <v>6713</v>
      </c>
      <c r="V116" s="125">
        <v>836</v>
      </c>
      <c r="Y116" t="str">
        <f>IFERROR(VLOOKUP(ROWS($Y$2:Y116),$Z$2:$AA$3007,2,0),"")</f>
        <v/>
      </c>
      <c r="Z116" s="91">
        <f>IF(ISNUMBER(SEARCH(PROF_SEARCH_ECO_PREC,AA116)),MAX($Z$1:Z115)+1,0)</f>
        <v>0</v>
      </c>
      <c r="AA116" t="s">
        <v>4019</v>
      </c>
      <c r="AB116">
        <v>7498</v>
      </c>
    </row>
    <row r="117" spans="3:28" ht="15.75">
      <c r="C117" s="107"/>
      <c r="D117" s="107"/>
      <c r="G117" s="24" t="s">
        <v>6335</v>
      </c>
      <c r="H117" s="24">
        <v>14</v>
      </c>
      <c r="K117" s="40" t="s">
        <v>6394</v>
      </c>
      <c r="L117" s="29">
        <v>11</v>
      </c>
      <c r="P117" t="str">
        <f>IFERROR(VLOOKUP(ROWS($P$2:P117),$Q$2:$R$3007,2,0),"")</f>
        <v/>
      </c>
      <c r="Q117" s="91">
        <f>IF(ISNUMBER(SEARCH(ETUD_SHEARCH_ECO_PREC,R117)),MAX($Q$1:Q116)+1,0)</f>
        <v>0</v>
      </c>
      <c r="R117" t="s">
        <v>5982</v>
      </c>
      <c r="S117">
        <v>5483</v>
      </c>
      <c r="U117" s="120" t="s">
        <v>6714</v>
      </c>
      <c r="V117" s="125">
        <v>1571</v>
      </c>
      <c r="Y117" t="str">
        <f>IFERROR(VLOOKUP(ROWS($Y$2:Y117),$Z$2:$AA$3007,2,0),"")</f>
        <v/>
      </c>
      <c r="Z117" s="91">
        <f>IF(ISNUMBER(SEARCH(PROF_SEARCH_ECO_PREC,AA117)),MAX($Z$1:Z116)+1,0)</f>
        <v>0</v>
      </c>
      <c r="AA117" t="s">
        <v>5982</v>
      </c>
      <c r="AB117">
        <v>5483</v>
      </c>
    </row>
    <row r="118" spans="3:28" ht="15.75">
      <c r="C118" s="107"/>
      <c r="D118" s="107"/>
      <c r="G118" s="24" t="s">
        <v>6336</v>
      </c>
      <c r="H118" s="24">
        <v>40</v>
      </c>
      <c r="K118" s="29" t="s">
        <v>6917</v>
      </c>
      <c r="L118" s="29">
        <v>3</v>
      </c>
      <c r="P118" t="str">
        <f>IFERROR(VLOOKUP(ROWS($P$2:P118),$Q$2:$R$3007,2,0),"")</f>
        <v/>
      </c>
      <c r="Q118" s="91">
        <f>IF(ISNUMBER(SEARCH(ETUD_SHEARCH_ECO_PREC,R118)),MAX($Q$1:Q117)+1,0)</f>
        <v>0</v>
      </c>
      <c r="R118" t="s">
        <v>3095</v>
      </c>
      <c r="S118">
        <v>4</v>
      </c>
      <c r="U118" s="120" t="s">
        <v>6715</v>
      </c>
      <c r="V118" s="125">
        <v>50</v>
      </c>
      <c r="Y118" t="str">
        <f>IFERROR(VLOOKUP(ROWS($Y$2:Y118),$Z$2:$AA$3007,2,0),"")</f>
        <v/>
      </c>
      <c r="Z118" s="91">
        <f>IF(ISNUMBER(SEARCH(PROF_SEARCH_ECO_PREC,AA118)),MAX($Z$1:Z117)+1,0)</f>
        <v>0</v>
      </c>
      <c r="AA118" t="s">
        <v>3095</v>
      </c>
      <c r="AB118">
        <v>4</v>
      </c>
    </row>
    <row r="119" spans="3:28" ht="15.75">
      <c r="C119" s="107"/>
      <c r="D119" s="107"/>
      <c r="G119" s="24" t="s">
        <v>6337</v>
      </c>
      <c r="H119" s="24">
        <v>42</v>
      </c>
      <c r="K119" s="29" t="s">
        <v>6918</v>
      </c>
      <c r="L119" s="29">
        <v>42</v>
      </c>
      <c r="P119" t="str">
        <f>IFERROR(VLOOKUP(ROWS($P$2:P119),$Q$2:$R$3007,2,0),"")</f>
        <v/>
      </c>
      <c r="Q119" s="91">
        <f>IF(ISNUMBER(SEARCH(ETUD_SHEARCH_ECO_PREC,R119)),MAX($Q$1:Q118)+1,0)</f>
        <v>0</v>
      </c>
      <c r="R119" t="s">
        <v>5507</v>
      </c>
      <c r="S119">
        <v>1047</v>
      </c>
      <c r="U119" s="120" t="s">
        <v>6716</v>
      </c>
      <c r="V119" s="125">
        <v>987</v>
      </c>
      <c r="Y119" t="str">
        <f>IFERROR(VLOOKUP(ROWS($Y$2:Y119),$Z$2:$AA$3007,2,0),"")</f>
        <v/>
      </c>
      <c r="Z119" s="91">
        <f>IF(ISNUMBER(SEARCH(PROF_SEARCH_ECO_PREC,AA119)),MAX($Z$1:Z118)+1,0)</f>
        <v>0</v>
      </c>
      <c r="AA119" t="s">
        <v>5507</v>
      </c>
      <c r="AB119">
        <v>1047</v>
      </c>
    </row>
    <row r="120" spans="3:28" ht="15.75">
      <c r="C120" s="107"/>
      <c r="D120" s="107"/>
      <c r="G120" s="24" t="s">
        <v>6338</v>
      </c>
      <c r="H120" s="24">
        <v>31</v>
      </c>
      <c r="K120" s="29" t="s">
        <v>6919</v>
      </c>
      <c r="L120" s="29">
        <v>1</v>
      </c>
      <c r="P120" t="str">
        <f>IFERROR(VLOOKUP(ROWS($P$2:P120),$Q$2:$R$3007,2,0),"")</f>
        <v/>
      </c>
      <c r="Q120" s="91">
        <f>IF(ISNUMBER(SEARCH(ETUD_SHEARCH_ECO_PREC,R120)),MAX($Q$1:Q119)+1,0)</f>
        <v>0</v>
      </c>
      <c r="R120" t="s">
        <v>4707</v>
      </c>
      <c r="S120">
        <v>7642</v>
      </c>
      <c r="U120" s="120" t="s">
        <v>6717</v>
      </c>
      <c r="V120" s="125">
        <v>1154</v>
      </c>
      <c r="Y120" t="str">
        <f>IFERROR(VLOOKUP(ROWS($Y$2:Y120),$Z$2:$AA$3007,2,0),"")</f>
        <v/>
      </c>
      <c r="Z120" s="91">
        <f>IF(ISNUMBER(SEARCH(PROF_SEARCH_ECO_PREC,AA120)),MAX($Z$1:Z119)+1,0)</f>
        <v>0</v>
      </c>
      <c r="AA120" t="s">
        <v>4707</v>
      </c>
      <c r="AB120">
        <v>7642</v>
      </c>
    </row>
    <row r="121" spans="3:28" ht="15.75">
      <c r="C121" s="107"/>
      <c r="D121" s="107"/>
      <c r="G121" s="24" t="s">
        <v>6339</v>
      </c>
      <c r="H121" s="24">
        <v>48</v>
      </c>
      <c r="K121" s="29" t="s">
        <v>6514</v>
      </c>
      <c r="L121" s="29">
        <v>16</v>
      </c>
      <c r="P121" t="str">
        <f>IFERROR(VLOOKUP(ROWS($P$2:P121),$Q$2:$R$3007,2,0),"")</f>
        <v/>
      </c>
      <c r="Q121" s="91">
        <f>IF(ISNUMBER(SEARCH(ETUD_SHEARCH_ECO_PREC,R121)),MAX($Q$1:Q120)+1,0)</f>
        <v>0</v>
      </c>
      <c r="R121" t="s">
        <v>4323</v>
      </c>
      <c r="S121">
        <v>7581</v>
      </c>
      <c r="U121" s="120" t="s">
        <v>6718</v>
      </c>
      <c r="V121" s="125">
        <v>167</v>
      </c>
      <c r="Y121" t="str">
        <f>IFERROR(VLOOKUP(ROWS($Y$2:Y121),$Z$2:$AA$3007,2,0),"")</f>
        <v/>
      </c>
      <c r="Z121" s="91">
        <f>IF(ISNUMBER(SEARCH(PROF_SEARCH_ECO_PREC,AA121)),MAX($Z$1:Z120)+1,0)</f>
        <v>0</v>
      </c>
      <c r="AA121" t="s">
        <v>4323</v>
      </c>
      <c r="AB121">
        <v>7581</v>
      </c>
    </row>
    <row r="122" spans="3:28" ht="15.75">
      <c r="C122" s="107"/>
      <c r="D122" s="107"/>
      <c r="G122" s="24" t="s">
        <v>6340</v>
      </c>
      <c r="H122" s="24">
        <v>73</v>
      </c>
      <c r="K122" s="29" t="s">
        <v>6351</v>
      </c>
      <c r="L122" s="29">
        <v>14</v>
      </c>
      <c r="P122" t="str">
        <f>IFERROR(VLOOKUP(ROWS($P$2:P122),$Q$2:$R$3007,2,0),"")</f>
        <v/>
      </c>
      <c r="Q122" s="91">
        <f>IF(ISNUMBER(SEARCH(ETUD_SHEARCH_ECO_PREC,R122)),MAX($Q$1:Q121)+1,0)</f>
        <v>0</v>
      </c>
      <c r="R122" t="s">
        <v>5831</v>
      </c>
      <c r="S122">
        <v>5385</v>
      </c>
      <c r="U122" s="120" t="s">
        <v>6719</v>
      </c>
      <c r="V122" s="125">
        <v>168</v>
      </c>
      <c r="Y122" t="str">
        <f>IFERROR(VLOOKUP(ROWS($Y$2:Y122),$Z$2:$AA$3007,2,0),"")</f>
        <v/>
      </c>
      <c r="Z122" s="91">
        <f>IF(ISNUMBER(SEARCH(PROF_SEARCH_ECO_PREC,AA122)),MAX($Z$1:Z121)+1,0)</f>
        <v>0</v>
      </c>
      <c r="AA122" t="s">
        <v>5831</v>
      </c>
      <c r="AB122">
        <v>5385</v>
      </c>
    </row>
    <row r="123" spans="3:28" ht="15.75">
      <c r="C123" s="107"/>
      <c r="D123" s="107"/>
      <c r="G123" s="24" t="s">
        <v>6341</v>
      </c>
      <c r="H123" s="24">
        <v>49</v>
      </c>
      <c r="K123" s="29" t="s">
        <v>6921</v>
      </c>
      <c r="L123" s="29">
        <v>37</v>
      </c>
      <c r="P123" t="str">
        <f>IFERROR(VLOOKUP(ROWS($P$2:P123),$Q$2:$R$3007,2,0),"")</f>
        <v/>
      </c>
      <c r="Q123" s="91">
        <f>IF(ISNUMBER(SEARCH(ETUD_SHEARCH_ECO_PREC,R123)),MAX($Q$1:Q122)+1,0)</f>
        <v>0</v>
      </c>
      <c r="R123" t="s">
        <v>5975</v>
      </c>
      <c r="S123">
        <v>5402</v>
      </c>
      <c r="U123" s="122" t="s">
        <v>6720</v>
      </c>
      <c r="V123" s="132">
        <v>563</v>
      </c>
      <c r="Y123" t="str">
        <f>IFERROR(VLOOKUP(ROWS($Y$2:Y123),$Z$2:$AA$3007,2,0),"")</f>
        <v/>
      </c>
      <c r="Z123" s="91">
        <f>IF(ISNUMBER(SEARCH(PROF_SEARCH_ECO_PREC,AA123)),MAX($Z$1:Z122)+1,0)</f>
        <v>0</v>
      </c>
      <c r="AA123" t="s">
        <v>5975</v>
      </c>
      <c r="AB123">
        <v>5402</v>
      </c>
    </row>
    <row r="124" spans="3:28" ht="15.75">
      <c r="C124" s="107"/>
      <c r="D124" s="107"/>
      <c r="G124" s="24" t="s">
        <v>6342</v>
      </c>
      <c r="H124" s="24">
        <v>50</v>
      </c>
      <c r="K124" s="29" t="s">
        <v>6922</v>
      </c>
      <c r="L124" s="29">
        <v>41</v>
      </c>
      <c r="P124" t="str">
        <f>IFERROR(VLOOKUP(ROWS($P$2:P124),$Q$2:$R$3007,2,0),"")</f>
        <v/>
      </c>
      <c r="Q124" s="91">
        <f>IF(ISNUMBER(SEARCH(ETUD_SHEARCH_ECO_PREC,R124)),MAX($Q$1:Q123)+1,0)</f>
        <v>0</v>
      </c>
      <c r="R124" t="s">
        <v>5363</v>
      </c>
      <c r="S124">
        <v>5310</v>
      </c>
      <c r="U124" s="120" t="s">
        <v>6721</v>
      </c>
      <c r="V124" s="125">
        <v>1196</v>
      </c>
      <c r="Y124" t="str">
        <f>IFERROR(VLOOKUP(ROWS($Y$2:Y124),$Z$2:$AA$3007,2,0),"")</f>
        <v/>
      </c>
      <c r="Z124" s="91">
        <f>IF(ISNUMBER(SEARCH(PROF_SEARCH_ECO_PREC,AA124)),MAX($Z$1:Z123)+1,0)</f>
        <v>0</v>
      </c>
      <c r="AA124" t="s">
        <v>5363</v>
      </c>
      <c r="AB124">
        <v>5310</v>
      </c>
    </row>
    <row r="125" spans="3:28" ht="15.75">
      <c r="C125" s="107"/>
      <c r="D125" s="107"/>
      <c r="G125" s="24" t="s">
        <v>6343</v>
      </c>
      <c r="H125" s="24">
        <v>56</v>
      </c>
      <c r="K125" s="29" t="s">
        <v>6923</v>
      </c>
      <c r="L125" s="29">
        <v>22</v>
      </c>
      <c r="P125" t="str">
        <f>IFERROR(VLOOKUP(ROWS($P$2:P125),$Q$2:$R$3007,2,0),"")</f>
        <v/>
      </c>
      <c r="Q125" s="91">
        <f>IF(ISNUMBER(SEARCH(ETUD_SHEARCH_ECO_PREC,R125)),MAX($Q$1:Q124)+1,0)</f>
        <v>0</v>
      </c>
      <c r="R125" t="s">
        <v>3345</v>
      </c>
      <c r="S125">
        <v>7185</v>
      </c>
      <c r="U125" s="120" t="s">
        <v>6722</v>
      </c>
      <c r="V125" s="125">
        <v>1119</v>
      </c>
      <c r="Y125" t="str">
        <f>IFERROR(VLOOKUP(ROWS($Y$2:Y125),$Z$2:$AA$3007,2,0),"")</f>
        <v/>
      </c>
      <c r="Z125" s="91">
        <f>IF(ISNUMBER(SEARCH(PROF_SEARCH_ECO_PREC,AA125)),MAX($Z$1:Z124)+1,0)</f>
        <v>0</v>
      </c>
      <c r="AA125" t="s">
        <v>3345</v>
      </c>
      <c r="AB125">
        <v>7185</v>
      </c>
    </row>
    <row r="126" spans="3:28" ht="15.75">
      <c r="C126" s="107"/>
      <c r="D126" s="107"/>
      <c r="G126" s="24" t="s">
        <v>6344</v>
      </c>
      <c r="H126" s="24">
        <v>94</v>
      </c>
      <c r="K126" s="29" t="s">
        <v>6920</v>
      </c>
      <c r="L126" s="29">
        <v>23</v>
      </c>
      <c r="P126" t="str">
        <f>IFERROR(VLOOKUP(ROWS($P$2:P126),$Q$2:$R$3007,2,0),"")</f>
        <v/>
      </c>
      <c r="Q126" s="91">
        <f>IF(ISNUMBER(SEARCH(ETUD_SHEARCH_ECO_PREC,R126)),MAX($Q$1:Q125)+1,0)</f>
        <v>0</v>
      </c>
      <c r="R126" t="s">
        <v>3158</v>
      </c>
      <c r="S126">
        <v>7054</v>
      </c>
      <c r="U126" s="127" t="s">
        <v>6723</v>
      </c>
      <c r="V126" s="133">
        <v>1317</v>
      </c>
      <c r="Y126" t="str">
        <f>IFERROR(VLOOKUP(ROWS($Y$2:Y126),$Z$2:$AA$3007,2,0),"")</f>
        <v/>
      </c>
      <c r="Z126" s="91">
        <f>IF(ISNUMBER(SEARCH(PROF_SEARCH_ECO_PREC,AA126)),MAX($Z$1:Z125)+1,0)</f>
        <v>0</v>
      </c>
      <c r="AA126" t="s">
        <v>3158</v>
      </c>
      <c r="AB126">
        <v>7054</v>
      </c>
    </row>
    <row r="127" spans="3:28" ht="15.75">
      <c r="C127" s="107"/>
      <c r="D127" s="107"/>
      <c r="G127" s="24" t="s">
        <v>6345</v>
      </c>
      <c r="H127" s="24">
        <v>87</v>
      </c>
      <c r="K127" s="29" t="s">
        <v>6925</v>
      </c>
      <c r="L127" s="29">
        <v>21</v>
      </c>
      <c r="P127" t="str">
        <f>IFERROR(VLOOKUP(ROWS($P$2:P127),$Q$2:$R$3007,2,0),"")</f>
        <v/>
      </c>
      <c r="Q127" s="91">
        <f>IF(ISNUMBER(SEARCH(ETUD_SHEARCH_ECO_PREC,R127)),MAX($Q$1:Q126)+1,0)</f>
        <v>0</v>
      </c>
      <c r="R127" t="s">
        <v>5909</v>
      </c>
      <c r="S127">
        <v>5366</v>
      </c>
      <c r="U127" s="125" t="s">
        <v>6724</v>
      </c>
      <c r="V127" s="125">
        <v>353</v>
      </c>
      <c r="Y127" t="str">
        <f>IFERROR(VLOOKUP(ROWS($Y$2:Y127),$Z$2:$AA$3007,2,0),"")</f>
        <v/>
      </c>
      <c r="Z127" s="91">
        <f>IF(ISNUMBER(SEARCH(PROF_SEARCH_ECO_PREC,AA127)),MAX($Z$1:Z126)+1,0)</f>
        <v>0</v>
      </c>
      <c r="AA127" t="s">
        <v>5909</v>
      </c>
      <c r="AB127">
        <v>5366</v>
      </c>
    </row>
    <row r="128" spans="3:28" ht="15.75">
      <c r="C128" s="107"/>
      <c r="D128" s="107"/>
      <c r="G128" s="24" t="s">
        <v>6346</v>
      </c>
      <c r="H128" s="24">
        <v>84</v>
      </c>
      <c r="K128" s="29" t="s">
        <v>6924</v>
      </c>
      <c r="L128" s="29">
        <v>99</v>
      </c>
      <c r="P128" t="str">
        <f>IFERROR(VLOOKUP(ROWS($P$2:P128),$Q$2:$R$3007,2,0),"")</f>
        <v/>
      </c>
      <c r="Q128" s="91">
        <f>IF(ISNUMBER(SEARCH(ETUD_SHEARCH_ECO_PREC,R128)),MAX($Q$1:Q127)+1,0)</f>
        <v>0</v>
      </c>
      <c r="R128" t="s">
        <v>5863</v>
      </c>
      <c r="S128">
        <v>5554</v>
      </c>
      <c r="U128" s="121" t="s">
        <v>6725</v>
      </c>
      <c r="V128" s="120">
        <v>123</v>
      </c>
      <c r="Y128" t="str">
        <f>IFERROR(VLOOKUP(ROWS($Y$2:Y128),$Z$2:$AA$3007,2,0),"")</f>
        <v/>
      </c>
      <c r="Z128" s="91">
        <f>IF(ISNUMBER(SEARCH(PROF_SEARCH_ECO_PREC,AA128)),MAX($Z$1:Z127)+1,0)</f>
        <v>0</v>
      </c>
      <c r="AA128" t="s">
        <v>5863</v>
      </c>
      <c r="AB128">
        <v>5554</v>
      </c>
    </row>
    <row r="129" spans="3:28" ht="15.75">
      <c r="C129" s="107"/>
      <c r="D129" s="107"/>
      <c r="G129" s="24" t="s">
        <v>6347</v>
      </c>
      <c r="H129" s="24">
        <v>91</v>
      </c>
      <c r="P129" t="str">
        <f>IFERROR(VLOOKUP(ROWS($P$2:P129),$Q$2:$R$3007,2,0),"")</f>
        <v/>
      </c>
      <c r="Q129" s="91">
        <f>IF(ISNUMBER(SEARCH(ETUD_SHEARCH_ECO_PREC,R129)),MAX($Q$1:Q128)+1,0)</f>
        <v>0</v>
      </c>
      <c r="R129" t="s">
        <v>4560</v>
      </c>
      <c r="S129">
        <v>8578</v>
      </c>
      <c r="U129" s="121" t="s">
        <v>6726</v>
      </c>
      <c r="V129" s="120">
        <v>1058</v>
      </c>
      <c r="Y129" t="str">
        <f>IFERROR(VLOOKUP(ROWS($Y$2:Y129),$Z$2:$AA$3007,2,0),"")</f>
        <v/>
      </c>
      <c r="Z129" s="91">
        <f>IF(ISNUMBER(SEARCH(PROF_SEARCH_ECO_PREC,AA129)),MAX($Z$1:Z128)+1,0)</f>
        <v>0</v>
      </c>
      <c r="AA129" t="s">
        <v>4560</v>
      </c>
      <c r="AB129">
        <v>8578</v>
      </c>
    </row>
    <row r="130" spans="3:28" ht="15.75">
      <c r="C130" s="107"/>
      <c r="D130" s="107"/>
      <c r="G130" s="24" t="s">
        <v>6348</v>
      </c>
      <c r="H130" s="24">
        <v>16</v>
      </c>
      <c r="K130" s="52" t="s">
        <v>6479</v>
      </c>
      <c r="P130" t="str">
        <f>IFERROR(VLOOKUP(ROWS($P$2:P130),$Q$2:$R$3007,2,0),"")</f>
        <v/>
      </c>
      <c r="Q130" s="91">
        <f>IF(ISNUMBER(SEARCH(ETUD_SHEARCH_ECO_PREC,R130)),MAX($Q$1:Q129)+1,0)</f>
        <v>0</v>
      </c>
      <c r="R130" t="s">
        <v>5817</v>
      </c>
      <c r="S130">
        <v>8556</v>
      </c>
      <c r="U130" s="121" t="s">
        <v>6727</v>
      </c>
      <c r="V130" s="120">
        <v>1174</v>
      </c>
      <c r="Y130" t="str">
        <f>IFERROR(VLOOKUP(ROWS($Y$2:Y130),$Z$2:$AA$3007,2,0),"")</f>
        <v/>
      </c>
      <c r="Z130" s="91">
        <f>IF(ISNUMBER(SEARCH(PROF_SEARCH_ECO_PREC,AA130)),MAX($Z$1:Z129)+1,0)</f>
        <v>0</v>
      </c>
      <c r="AA130" t="s">
        <v>5817</v>
      </c>
      <c r="AB130">
        <v>8556</v>
      </c>
    </row>
    <row r="131" spans="3:28" ht="15.75">
      <c r="C131" s="107"/>
      <c r="D131" s="107"/>
      <c r="G131" s="24" t="s">
        <v>6349</v>
      </c>
      <c r="H131" s="24">
        <v>95</v>
      </c>
      <c r="K131" s="29" t="s">
        <v>6516</v>
      </c>
      <c r="L131" s="29">
        <v>7</v>
      </c>
      <c r="P131" t="str">
        <f>IFERROR(VLOOKUP(ROWS($P$2:P131),$Q$2:$R$3007,2,0),"")</f>
        <v/>
      </c>
      <c r="Q131" s="91">
        <f>IF(ISNUMBER(SEARCH(ETUD_SHEARCH_ECO_PREC,R131)),MAX($Q$1:Q130)+1,0)</f>
        <v>0</v>
      </c>
      <c r="R131" t="s">
        <v>3481</v>
      </c>
      <c r="S131">
        <v>8482</v>
      </c>
      <c r="U131" s="121" t="s">
        <v>6728</v>
      </c>
      <c r="V131" s="120">
        <v>1136</v>
      </c>
      <c r="Y131" t="str">
        <f>IFERROR(VLOOKUP(ROWS($Y$2:Y131),$Z$2:$AA$3007,2,0),"")</f>
        <v/>
      </c>
      <c r="Z131" s="91">
        <f>IF(ISNUMBER(SEARCH(PROF_SEARCH_ECO_PREC,AA131)),MAX($Z$1:Z130)+1,0)</f>
        <v>0</v>
      </c>
      <c r="AA131" t="s">
        <v>3481</v>
      </c>
      <c r="AB131">
        <v>8482</v>
      </c>
    </row>
    <row r="132" spans="3:28" ht="15.75">
      <c r="C132" s="107"/>
      <c r="D132" s="107"/>
      <c r="G132" s="24" t="s">
        <v>6350</v>
      </c>
      <c r="H132" s="24">
        <v>36</v>
      </c>
      <c r="K132" s="29" t="s">
        <v>6358</v>
      </c>
      <c r="L132" s="29">
        <v>12</v>
      </c>
      <c r="P132" t="str">
        <f>IFERROR(VLOOKUP(ROWS($P$2:P132),$Q$2:$R$3007,2,0),"")</f>
        <v/>
      </c>
      <c r="Q132" s="91">
        <f>IF(ISNUMBER(SEARCH(ETUD_SHEARCH_ECO_PREC,R132)),MAX($Q$1:Q131)+1,0)</f>
        <v>0</v>
      </c>
      <c r="R132" t="s">
        <v>3478</v>
      </c>
      <c r="S132">
        <v>8055</v>
      </c>
      <c r="U132" s="123" t="s">
        <v>6729</v>
      </c>
      <c r="V132" s="122">
        <v>629</v>
      </c>
      <c r="Y132" t="str">
        <f>IFERROR(VLOOKUP(ROWS($Y$2:Y132),$Z$2:$AA$3007,2,0),"")</f>
        <v/>
      </c>
      <c r="Z132" s="91">
        <f>IF(ISNUMBER(SEARCH(PROF_SEARCH_ECO_PREC,AA132)),MAX($Z$1:Z131)+1,0)</f>
        <v>0</v>
      </c>
      <c r="AA132" t="s">
        <v>3478</v>
      </c>
      <c r="AB132">
        <v>8055</v>
      </c>
    </row>
    <row r="133" spans="3:28" ht="15.75">
      <c r="C133" s="107"/>
      <c r="D133" s="107"/>
      <c r="G133" s="24" t="s">
        <v>6351</v>
      </c>
      <c r="H133" s="24">
        <v>41</v>
      </c>
      <c r="K133" s="39" t="s">
        <v>6397</v>
      </c>
      <c r="L133" s="29">
        <v>10</v>
      </c>
      <c r="P133" t="str">
        <f>IFERROR(VLOOKUP(ROWS($P$2:P133),$Q$2:$R$3007,2,0),"")</f>
        <v/>
      </c>
      <c r="Q133" s="91">
        <f>IF(ISNUMBER(SEARCH(ETUD_SHEARCH_ECO_PREC,R133)),MAX($Q$1:Q132)+1,0)</f>
        <v>0</v>
      </c>
      <c r="R133" t="s">
        <v>5451</v>
      </c>
      <c r="S133">
        <v>8197</v>
      </c>
      <c r="U133" s="121" t="s">
        <v>6730</v>
      </c>
      <c r="V133" s="120">
        <v>342</v>
      </c>
      <c r="Y133" t="str">
        <f>IFERROR(VLOOKUP(ROWS($Y$2:Y133),$Z$2:$AA$3007,2,0),"")</f>
        <v/>
      </c>
      <c r="Z133" s="91">
        <f>IF(ISNUMBER(SEARCH(PROF_SEARCH_ECO_PREC,AA133)),MAX($Z$1:Z132)+1,0)</f>
        <v>0</v>
      </c>
      <c r="AA133" t="s">
        <v>5451</v>
      </c>
      <c r="AB133">
        <v>8197</v>
      </c>
    </row>
    <row r="134" spans="3:28" ht="15.75">
      <c r="C134" s="107"/>
      <c r="D134" s="107"/>
      <c r="G134" s="24" t="s">
        <v>6352</v>
      </c>
      <c r="H134" s="24">
        <v>23</v>
      </c>
      <c r="K134" s="40" t="s">
        <v>6394</v>
      </c>
      <c r="L134" s="29">
        <v>11</v>
      </c>
      <c r="P134" t="str">
        <f>IFERROR(VLOOKUP(ROWS($P$2:P134),$Q$2:$R$3007,2,0),"")</f>
        <v/>
      </c>
      <c r="Q134" s="91">
        <f>IF(ISNUMBER(SEARCH(ETUD_SHEARCH_ECO_PREC,R134)),MAX($Q$1:Q133)+1,0)</f>
        <v>0</v>
      </c>
      <c r="R134" t="s">
        <v>5350</v>
      </c>
      <c r="S134">
        <v>8160</v>
      </c>
      <c r="U134" s="123" t="s">
        <v>6731</v>
      </c>
      <c r="V134" s="122">
        <v>527</v>
      </c>
      <c r="Y134" t="str">
        <f>IFERROR(VLOOKUP(ROWS($Y$2:Y134),$Z$2:$AA$3007,2,0),"")</f>
        <v/>
      </c>
      <c r="Z134" s="91">
        <f>IF(ISNUMBER(SEARCH(PROF_SEARCH_ECO_PREC,AA134)),MAX($Z$1:Z133)+1,0)</f>
        <v>0</v>
      </c>
      <c r="AA134" t="s">
        <v>5350</v>
      </c>
      <c r="AB134">
        <v>8160</v>
      </c>
    </row>
    <row r="135" spans="3:28" ht="15.75">
      <c r="C135" s="107"/>
      <c r="D135" s="107"/>
      <c r="G135" s="24" t="s">
        <v>6353</v>
      </c>
      <c r="H135" s="24">
        <v>38</v>
      </c>
      <c r="K135" s="29" t="s">
        <v>6917</v>
      </c>
      <c r="L135" s="29">
        <v>3</v>
      </c>
      <c r="P135" t="str">
        <f>IFERROR(VLOOKUP(ROWS($P$2:P135),$Q$2:$R$3007,2,0),"")</f>
        <v/>
      </c>
      <c r="Q135" s="91">
        <f>IF(ISNUMBER(SEARCH(ETUD_SHEARCH_ECO_PREC,R135)),MAX($Q$1:Q134)+1,0)</f>
        <v>0</v>
      </c>
      <c r="R135" t="s">
        <v>5314</v>
      </c>
      <c r="S135">
        <v>7785</v>
      </c>
      <c r="U135" s="123" t="s">
        <v>6732</v>
      </c>
      <c r="V135" s="122">
        <v>528</v>
      </c>
      <c r="Y135" t="str">
        <f>IFERROR(VLOOKUP(ROWS($Y$2:Y135),$Z$2:$AA$3007,2,0),"")</f>
        <v/>
      </c>
      <c r="Z135" s="91">
        <f>IF(ISNUMBER(SEARCH(PROF_SEARCH_ECO_PREC,AA135)),MAX($Z$1:Z134)+1,0)</f>
        <v>0</v>
      </c>
      <c r="AA135" t="s">
        <v>5314</v>
      </c>
      <c r="AB135">
        <v>7785</v>
      </c>
    </row>
    <row r="136" spans="3:28" ht="15.75">
      <c r="C136" s="107"/>
      <c r="D136" s="107"/>
      <c r="G136" s="24" t="s">
        <v>6354</v>
      </c>
      <c r="H136" s="24">
        <v>64</v>
      </c>
      <c r="K136" s="29" t="s">
        <v>6918</v>
      </c>
      <c r="L136" s="29">
        <v>42</v>
      </c>
      <c r="P136" t="str">
        <f>IFERROR(VLOOKUP(ROWS($P$2:P136),$Q$2:$R$3007,2,0),"")</f>
        <v/>
      </c>
      <c r="Q136" s="91">
        <f>IF(ISNUMBER(SEARCH(ETUD_SHEARCH_ECO_PREC,R136)),MAX($Q$1:Q135)+1,0)</f>
        <v>0</v>
      </c>
      <c r="R136" t="s">
        <v>5953</v>
      </c>
      <c r="S136">
        <v>7995</v>
      </c>
      <c r="U136" s="121" t="s">
        <v>6733</v>
      </c>
      <c r="V136" s="120">
        <v>1192</v>
      </c>
      <c r="Y136" t="str">
        <f>IFERROR(VLOOKUP(ROWS($Y$2:Y136),$Z$2:$AA$3007,2,0),"")</f>
        <v/>
      </c>
      <c r="Z136" s="91">
        <f>IF(ISNUMBER(SEARCH(PROF_SEARCH_ECO_PREC,AA136)),MAX($Z$1:Z135)+1,0)</f>
        <v>0</v>
      </c>
      <c r="AA136" t="s">
        <v>5953</v>
      </c>
      <c r="AB136">
        <v>7995</v>
      </c>
    </row>
    <row r="137" spans="3:28" ht="15.75">
      <c r="C137" s="107"/>
      <c r="D137" s="107"/>
      <c r="G137" s="24" t="s">
        <v>6355</v>
      </c>
      <c r="H137" s="24">
        <v>65</v>
      </c>
      <c r="K137" s="29" t="s">
        <v>6919</v>
      </c>
      <c r="L137" s="29">
        <v>1</v>
      </c>
      <c r="P137" t="str">
        <f>IFERROR(VLOOKUP(ROWS($P$2:P137),$Q$2:$R$3007,2,0),"")</f>
        <v/>
      </c>
      <c r="Q137" s="91">
        <f>IF(ISNUMBER(SEARCH(ETUD_SHEARCH_ECO_PREC,R137)),MAX($Q$1:Q136)+1,0)</f>
        <v>0</v>
      </c>
      <c r="R137" t="s">
        <v>5901</v>
      </c>
      <c r="S137">
        <v>7896</v>
      </c>
      <c r="U137" s="121" t="s">
        <v>6734</v>
      </c>
      <c r="V137" s="120">
        <v>1281</v>
      </c>
      <c r="Y137" t="str">
        <f>IFERROR(VLOOKUP(ROWS($Y$2:Y137),$Z$2:$AA$3007,2,0),"")</f>
        <v/>
      </c>
      <c r="Z137" s="91">
        <f>IF(ISNUMBER(SEARCH(PROF_SEARCH_ECO_PREC,AA137)),MAX($Z$1:Z136)+1,0)</f>
        <v>0</v>
      </c>
      <c r="AA137" t="s">
        <v>5901</v>
      </c>
      <c r="AB137">
        <v>7896</v>
      </c>
    </row>
    <row r="138" spans="3:28" ht="15.75">
      <c r="C138" s="107"/>
      <c r="D138" s="107"/>
      <c r="G138" s="24" t="s">
        <v>6356</v>
      </c>
      <c r="H138" s="24">
        <v>8</v>
      </c>
      <c r="K138" s="29" t="s">
        <v>6514</v>
      </c>
      <c r="L138" s="29">
        <v>16</v>
      </c>
      <c r="P138" t="str">
        <f>IFERROR(VLOOKUP(ROWS($P$2:P138),$Q$2:$R$3007,2,0),"")</f>
        <v/>
      </c>
      <c r="Q138" s="91">
        <f>IF(ISNUMBER(SEARCH(ETUD_SHEARCH_ECO_PREC,R138)),MAX($Q$1:Q137)+1,0)</f>
        <v>0</v>
      </c>
      <c r="R138" t="s">
        <v>5741</v>
      </c>
      <c r="S138">
        <v>5461</v>
      </c>
      <c r="U138" s="121" t="s">
        <v>6735</v>
      </c>
      <c r="V138" s="120">
        <v>1356</v>
      </c>
      <c r="Y138" t="str">
        <f>IFERROR(VLOOKUP(ROWS($Y$2:Y138),$Z$2:$AA$3007,2,0),"")</f>
        <v/>
      </c>
      <c r="Z138" s="91">
        <f>IF(ISNUMBER(SEARCH(PROF_SEARCH_ECO_PREC,AA138)),MAX($Z$1:Z137)+1,0)</f>
        <v>0</v>
      </c>
      <c r="AA138" t="s">
        <v>5741</v>
      </c>
      <c r="AB138">
        <v>5461</v>
      </c>
    </row>
    <row r="139" spans="3:28" ht="15.75">
      <c r="C139" s="107"/>
      <c r="D139" s="107"/>
      <c r="G139" s="24" t="s">
        <v>6357</v>
      </c>
      <c r="H139" s="24">
        <v>11</v>
      </c>
      <c r="K139" s="29" t="s">
        <v>6351</v>
      </c>
      <c r="L139" s="29">
        <v>14</v>
      </c>
      <c r="P139" t="str">
        <f>IFERROR(VLOOKUP(ROWS($P$2:P139),$Q$2:$R$3007,2,0),"")</f>
        <v/>
      </c>
      <c r="Q139" s="91">
        <f>IF(ISNUMBER(SEARCH(ETUD_SHEARCH_ECO_PREC,R139)),MAX($Q$1:Q138)+1,0)</f>
        <v>0</v>
      </c>
      <c r="R139" t="s">
        <v>5920</v>
      </c>
      <c r="S139">
        <v>5413</v>
      </c>
      <c r="U139" s="132" t="s">
        <v>6736</v>
      </c>
      <c r="V139" s="132">
        <v>1378</v>
      </c>
      <c r="Y139" t="str">
        <f>IFERROR(VLOOKUP(ROWS($Y$2:Y139),$Z$2:$AA$3007,2,0),"")</f>
        <v/>
      </c>
      <c r="Z139" s="91">
        <f>IF(ISNUMBER(SEARCH(PROF_SEARCH_ECO_PREC,AA139)),MAX($Z$1:Z138)+1,0)</f>
        <v>0</v>
      </c>
      <c r="AA139" t="s">
        <v>5920</v>
      </c>
      <c r="AB139">
        <v>5413</v>
      </c>
    </row>
    <row r="140" spans="3:28" ht="15.75">
      <c r="C140" s="107"/>
      <c r="D140" s="107"/>
      <c r="G140" s="24" t="s">
        <v>6358</v>
      </c>
      <c r="H140" s="24">
        <v>26</v>
      </c>
      <c r="K140" s="29" t="s">
        <v>6921</v>
      </c>
      <c r="L140" s="29">
        <v>37</v>
      </c>
      <c r="P140" t="str">
        <f>IFERROR(VLOOKUP(ROWS($P$2:P140),$Q$2:$R$3007,2,0),"")</f>
        <v/>
      </c>
      <c r="Q140" s="91">
        <f>IF(ISNUMBER(SEARCH(ETUD_SHEARCH_ECO_PREC,R140)),MAX($Q$1:Q139)+1,0)</f>
        <v>0</v>
      </c>
      <c r="R140" t="s">
        <v>5161</v>
      </c>
      <c r="S140">
        <v>7759</v>
      </c>
      <c r="U140" s="125" t="s">
        <v>6737</v>
      </c>
      <c r="V140" s="134">
        <v>1339</v>
      </c>
      <c r="Y140" t="str">
        <f>IFERROR(VLOOKUP(ROWS($Y$2:Y140),$Z$2:$AA$3007,2,0),"")</f>
        <v/>
      </c>
      <c r="Z140" s="91">
        <f>IF(ISNUMBER(SEARCH(PROF_SEARCH_ECO_PREC,AA140)),MAX($Z$1:Z139)+1,0)</f>
        <v>0</v>
      </c>
      <c r="AA140" t="s">
        <v>5161</v>
      </c>
      <c r="AB140">
        <v>7759</v>
      </c>
    </row>
    <row r="141" spans="3:28" ht="15.75">
      <c r="C141" s="107"/>
      <c r="D141" s="107"/>
      <c r="G141" s="24" t="s">
        <v>6359</v>
      </c>
      <c r="H141" s="24">
        <v>76</v>
      </c>
      <c r="K141" s="29" t="s">
        <v>6922</v>
      </c>
      <c r="L141" s="29">
        <v>41</v>
      </c>
      <c r="P141" t="str">
        <f>IFERROR(VLOOKUP(ROWS($P$2:P141),$Q$2:$R$3007,2,0),"")</f>
        <v/>
      </c>
      <c r="Q141" s="91">
        <f>IF(ISNUMBER(SEARCH(ETUD_SHEARCH_ECO_PREC,R141)),MAX($Q$1:Q140)+1,0)</f>
        <v>0</v>
      </c>
      <c r="R141" t="s">
        <v>5347</v>
      </c>
      <c r="S141">
        <v>5308</v>
      </c>
      <c r="U141" s="130" t="s">
        <v>6738</v>
      </c>
      <c r="V141" s="132">
        <v>588</v>
      </c>
      <c r="Y141" t="str">
        <f>IFERROR(VLOOKUP(ROWS($Y$2:Y141),$Z$2:$AA$3007,2,0),"")</f>
        <v/>
      </c>
      <c r="Z141" s="91">
        <f>IF(ISNUMBER(SEARCH(PROF_SEARCH_ECO_PREC,AA141)),MAX($Z$1:Z140)+1,0)</f>
        <v>0</v>
      </c>
      <c r="AA141" t="s">
        <v>5347</v>
      </c>
      <c r="AB141">
        <v>5308</v>
      </c>
    </row>
    <row r="142" spans="3:28" ht="15.75">
      <c r="C142" s="107"/>
      <c r="D142" s="107"/>
      <c r="G142" s="24" t="s">
        <v>6360</v>
      </c>
      <c r="H142" s="24">
        <v>7</v>
      </c>
      <c r="K142" s="29" t="s">
        <v>6923</v>
      </c>
      <c r="L142" s="29">
        <v>22</v>
      </c>
      <c r="P142" t="str">
        <f>IFERROR(VLOOKUP(ROWS($P$2:P142),$Q$2:$R$3007,2,0),"")</f>
        <v/>
      </c>
      <c r="Q142" s="91">
        <f>IF(ISNUMBER(SEARCH(ETUD_SHEARCH_ECO_PREC,R142)),MAX($Q$1:Q141)+1,0)</f>
        <v>0</v>
      </c>
      <c r="R142" t="s">
        <v>5723</v>
      </c>
      <c r="S142">
        <v>7937</v>
      </c>
      <c r="U142" s="125" t="s">
        <v>6739</v>
      </c>
      <c r="V142" s="134">
        <v>1502</v>
      </c>
      <c r="Y142" t="str">
        <f>IFERROR(VLOOKUP(ROWS($Y$2:Y142),$Z$2:$AA$3007,2,0),"")</f>
        <v/>
      </c>
      <c r="Z142" s="91">
        <f>IF(ISNUMBER(SEARCH(PROF_SEARCH_ECO_PREC,AA142)),MAX($Z$1:Z141)+1,0)</f>
        <v>0</v>
      </c>
      <c r="AA142" t="s">
        <v>5723</v>
      </c>
      <c r="AB142">
        <v>7937</v>
      </c>
    </row>
    <row r="143" spans="3:28" ht="15.75">
      <c r="C143" s="107"/>
      <c r="D143" s="107"/>
      <c r="G143" s="24" t="s">
        <v>6361</v>
      </c>
      <c r="H143" s="24">
        <v>57</v>
      </c>
      <c r="K143" s="29" t="s">
        <v>6920</v>
      </c>
      <c r="L143" s="29">
        <v>23</v>
      </c>
      <c r="P143" t="str">
        <f>IFERROR(VLOOKUP(ROWS($P$2:P143),$Q$2:$R$3007,2,0),"")</f>
        <v/>
      </c>
      <c r="Q143" s="91">
        <f>IF(ISNUMBER(SEARCH(ETUD_SHEARCH_ECO_PREC,R143)),MAX($Q$1:Q142)+1,0)</f>
        <v>0</v>
      </c>
      <c r="R143" t="s">
        <v>5620</v>
      </c>
      <c r="S143">
        <v>5347</v>
      </c>
      <c r="U143" s="121" t="s">
        <v>6740</v>
      </c>
      <c r="V143" s="120">
        <v>296</v>
      </c>
      <c r="Y143" t="str">
        <f>IFERROR(VLOOKUP(ROWS($Y$2:Y143),$Z$2:$AA$3007,2,0),"")</f>
        <v/>
      </c>
      <c r="Z143" s="91">
        <f>IF(ISNUMBER(SEARCH(PROF_SEARCH_ECO_PREC,AA143)),MAX($Z$1:Z142)+1,0)</f>
        <v>0</v>
      </c>
      <c r="AA143" t="s">
        <v>5620</v>
      </c>
      <c r="AB143">
        <v>5347</v>
      </c>
    </row>
    <row r="144" spans="3:28" ht="15.75">
      <c r="C144" s="107"/>
      <c r="D144" s="107"/>
      <c r="G144" s="24" t="s">
        <v>6362</v>
      </c>
      <c r="H144" s="24">
        <v>34</v>
      </c>
      <c r="K144" s="29" t="s">
        <v>6925</v>
      </c>
      <c r="L144" s="29">
        <v>21</v>
      </c>
      <c r="P144" t="str">
        <f>IFERROR(VLOOKUP(ROWS($P$2:P144),$Q$2:$R$3007,2,0),"")</f>
        <v/>
      </c>
      <c r="Q144" s="91">
        <f>IF(ISNUMBER(SEARCH(ETUD_SHEARCH_ECO_PREC,R144)),MAX($Q$1:Q143)+1,0)</f>
        <v>0</v>
      </c>
      <c r="R144" t="s">
        <v>5156</v>
      </c>
      <c r="S144">
        <v>5258</v>
      </c>
      <c r="U144" s="123" t="s">
        <v>6741</v>
      </c>
      <c r="V144" s="122">
        <v>709</v>
      </c>
      <c r="Y144" t="str">
        <f>IFERROR(VLOOKUP(ROWS($Y$2:Y144),$Z$2:$AA$3007,2,0),"")</f>
        <v/>
      </c>
      <c r="Z144" s="91">
        <f>IF(ISNUMBER(SEARCH(PROF_SEARCH_ECO_PREC,AA144)),MAX($Z$1:Z143)+1,0)</f>
        <v>0</v>
      </c>
      <c r="AA144" t="s">
        <v>5156</v>
      </c>
      <c r="AB144">
        <v>5258</v>
      </c>
    </row>
    <row r="145" spans="3:28" ht="15.75">
      <c r="C145" s="107"/>
      <c r="D145" s="107"/>
      <c r="G145" s="24" t="s">
        <v>6363</v>
      </c>
      <c r="H145" s="24">
        <v>15</v>
      </c>
      <c r="K145" s="29" t="s">
        <v>6924</v>
      </c>
      <c r="L145" s="29">
        <v>99</v>
      </c>
      <c r="P145" t="str">
        <f>IFERROR(VLOOKUP(ROWS($P$2:P145),$Q$2:$R$3007,2,0),"")</f>
        <v/>
      </c>
      <c r="Q145" s="91">
        <f>IF(ISNUMBER(SEARCH(ETUD_SHEARCH_ECO_PREC,R145)),MAX($Q$1:Q144)+1,0)</f>
        <v>0</v>
      </c>
      <c r="R145" t="s">
        <v>4669</v>
      </c>
      <c r="S145">
        <v>8153</v>
      </c>
      <c r="U145" s="121" t="s">
        <v>6742</v>
      </c>
      <c r="V145" s="120">
        <v>207</v>
      </c>
      <c r="Y145" t="str">
        <f>IFERROR(VLOOKUP(ROWS($Y$2:Y145),$Z$2:$AA$3007,2,0),"")</f>
        <v/>
      </c>
      <c r="Z145" s="91">
        <f>IF(ISNUMBER(SEARCH(PROF_SEARCH_ECO_PREC,AA145)),MAX($Z$1:Z144)+1,0)</f>
        <v>0</v>
      </c>
      <c r="AA145" t="s">
        <v>4669</v>
      </c>
      <c r="AB145">
        <v>8153</v>
      </c>
    </row>
    <row r="146" spans="3:28" ht="15.75">
      <c r="C146" s="107"/>
      <c r="D146" s="107"/>
      <c r="G146" s="24" t="s">
        <v>6364</v>
      </c>
      <c r="H146" s="24">
        <v>13</v>
      </c>
      <c r="P146" t="str">
        <f>IFERROR(VLOOKUP(ROWS($P$2:P146),$Q$2:$R$3007,2,0),"")</f>
        <v/>
      </c>
      <c r="Q146" s="91">
        <f>IF(ISNUMBER(SEARCH(ETUD_SHEARCH_ECO_PREC,R146)),MAX($Q$1:Q145)+1,0)</f>
        <v>0</v>
      </c>
      <c r="R146" t="s">
        <v>4835</v>
      </c>
      <c r="S146">
        <v>7662</v>
      </c>
      <c r="U146" s="121" t="s">
        <v>6743</v>
      </c>
      <c r="V146" s="120">
        <v>177</v>
      </c>
      <c r="Y146" t="str">
        <f>IFERROR(VLOOKUP(ROWS($Y$2:Y146),$Z$2:$AA$3007,2,0),"")</f>
        <v/>
      </c>
      <c r="Z146" s="91">
        <f>IF(ISNUMBER(SEARCH(PROF_SEARCH_ECO_PREC,AA146)),MAX($Z$1:Z145)+1,0)</f>
        <v>0</v>
      </c>
      <c r="AA146" t="s">
        <v>4835</v>
      </c>
      <c r="AB146">
        <v>7662</v>
      </c>
    </row>
    <row r="147" spans="3:28" ht="15.75">
      <c r="C147" s="107"/>
      <c r="D147" s="107"/>
      <c r="G147" s="24" t="s">
        <v>6365</v>
      </c>
      <c r="H147" s="24">
        <v>68</v>
      </c>
      <c r="K147" s="52" t="s">
        <v>6480</v>
      </c>
      <c r="P147" t="str">
        <f>IFERROR(VLOOKUP(ROWS($P$2:P147),$Q$2:$R$3007,2,0),"")</f>
        <v/>
      </c>
      <c r="Q147" s="91">
        <f>IF(ISNUMBER(SEARCH(ETUD_SHEARCH_ECO_PREC,R147)),MAX($Q$1:Q146)+1,0)</f>
        <v>0</v>
      </c>
      <c r="R147" t="s">
        <v>5341</v>
      </c>
      <c r="S147">
        <v>5110</v>
      </c>
      <c r="U147" s="121" t="s">
        <v>6744</v>
      </c>
      <c r="V147" s="120">
        <v>306</v>
      </c>
      <c r="Y147" t="str">
        <f>IFERROR(VLOOKUP(ROWS($Y$2:Y147),$Z$2:$AA$3007,2,0),"")</f>
        <v/>
      </c>
      <c r="Z147" s="91">
        <f>IF(ISNUMBER(SEARCH(PROF_SEARCH_ECO_PREC,AA147)),MAX($Z$1:Z146)+1,0)</f>
        <v>0</v>
      </c>
      <c r="AA147" t="s">
        <v>5341</v>
      </c>
      <c r="AB147">
        <v>5110</v>
      </c>
    </row>
    <row r="148" spans="3:28" ht="15.75">
      <c r="C148" s="107"/>
      <c r="D148" s="107"/>
      <c r="G148" s="24" t="s">
        <v>6366</v>
      </c>
      <c r="H148" s="24">
        <v>51</v>
      </c>
      <c r="K148" s="29" t="s">
        <v>6516</v>
      </c>
      <c r="L148" s="29">
        <v>7</v>
      </c>
      <c r="P148" t="str">
        <f>IFERROR(VLOOKUP(ROWS($P$2:P148),$Q$2:$R$3007,2,0),"")</f>
        <v/>
      </c>
      <c r="Q148" s="91">
        <f>IF(ISNUMBER(SEARCH(ETUD_SHEARCH_ECO_PREC,R148)),MAX($Q$1:Q147)+1,0)</f>
        <v>0</v>
      </c>
      <c r="R148" t="s">
        <v>4370</v>
      </c>
      <c r="S148">
        <v>5169</v>
      </c>
      <c r="U148" s="135" t="s">
        <v>6745</v>
      </c>
      <c r="V148" s="122">
        <v>550</v>
      </c>
      <c r="Y148" t="str">
        <f>IFERROR(VLOOKUP(ROWS($Y$2:Y148),$Z$2:$AA$3007,2,0),"")</f>
        <v/>
      </c>
      <c r="Z148" s="91">
        <f>IF(ISNUMBER(SEARCH(PROF_SEARCH_ECO_PREC,AA148)),MAX($Z$1:Z147)+1,0)</f>
        <v>0</v>
      </c>
      <c r="AA148" t="s">
        <v>4370</v>
      </c>
      <c r="AB148">
        <v>5169</v>
      </c>
    </row>
    <row r="149" spans="3:28" ht="15.75">
      <c r="C149" s="107"/>
      <c r="D149" s="107"/>
      <c r="G149" s="24" t="s">
        <v>6367</v>
      </c>
      <c r="H149" s="24">
        <v>18</v>
      </c>
      <c r="K149" s="29" t="s">
        <v>6358</v>
      </c>
      <c r="L149" s="29">
        <v>12</v>
      </c>
      <c r="P149" t="str">
        <f>IFERROR(VLOOKUP(ROWS($P$2:P149),$Q$2:$R$3007,2,0),"")</f>
        <v/>
      </c>
      <c r="Q149" s="91">
        <f>IF(ISNUMBER(SEARCH(ETUD_SHEARCH_ECO_PREC,R149)),MAX($Q$1:Q148)+1,0)</f>
        <v>0</v>
      </c>
      <c r="R149" t="s">
        <v>3498</v>
      </c>
      <c r="S149">
        <v>5523</v>
      </c>
      <c r="U149" s="121" t="s">
        <v>6746</v>
      </c>
      <c r="V149" s="120">
        <v>1276</v>
      </c>
      <c r="Y149" t="str">
        <f>IFERROR(VLOOKUP(ROWS($Y$2:Y149),$Z$2:$AA$3007,2,0),"")</f>
        <v/>
      </c>
      <c r="Z149" s="91">
        <f>IF(ISNUMBER(SEARCH(PROF_SEARCH_ECO_PREC,AA149)),MAX($Z$1:Z148)+1,0)</f>
        <v>0</v>
      </c>
      <c r="AA149" t="s">
        <v>3498</v>
      </c>
      <c r="AB149">
        <v>5523</v>
      </c>
    </row>
    <row r="150" spans="3:28" ht="15.75">
      <c r="C150" s="107"/>
      <c r="D150" s="107"/>
      <c r="G150" s="24" t="s">
        <v>6368</v>
      </c>
      <c r="H150" s="24">
        <v>58</v>
      </c>
      <c r="K150" s="39" t="s">
        <v>6397</v>
      </c>
      <c r="L150" s="29">
        <v>10</v>
      </c>
      <c r="P150" t="str">
        <f>IFERROR(VLOOKUP(ROWS($P$2:P150),$Q$2:$R$3007,2,0),"")</f>
        <v/>
      </c>
      <c r="Q150" s="91">
        <f>IF(ISNUMBER(SEARCH(ETUD_SHEARCH_ECO_PREC,R150)),MAX($Q$1:Q149)+1,0)</f>
        <v>0</v>
      </c>
      <c r="R150" t="s">
        <v>3272</v>
      </c>
      <c r="S150">
        <v>1525</v>
      </c>
      <c r="U150" s="123" t="s">
        <v>6747</v>
      </c>
      <c r="V150" s="122">
        <v>551</v>
      </c>
      <c r="Y150" t="str">
        <f>IFERROR(VLOOKUP(ROWS($Y$2:Y150),$Z$2:$AA$3007,2,0),"")</f>
        <v/>
      </c>
      <c r="Z150" s="91">
        <f>IF(ISNUMBER(SEARCH(PROF_SEARCH_ECO_PREC,AA150)),MAX($Z$1:Z149)+1,0)</f>
        <v>0</v>
      </c>
      <c r="AA150" t="s">
        <v>3272</v>
      </c>
      <c r="AB150">
        <v>1525</v>
      </c>
    </row>
    <row r="151" spans="3:28" ht="15.75">
      <c r="C151" s="107"/>
      <c r="D151" s="107"/>
      <c r="G151" s="24" t="s">
        <v>6369</v>
      </c>
      <c r="H151" s="24">
        <v>53</v>
      </c>
      <c r="K151" s="40" t="s">
        <v>6394</v>
      </c>
      <c r="L151" s="29">
        <v>11</v>
      </c>
      <c r="P151" t="str">
        <f>IFERROR(VLOOKUP(ROWS($P$2:P151),$Q$2:$R$3007,2,0),"")</f>
        <v/>
      </c>
      <c r="Q151" s="91">
        <f>IF(ISNUMBER(SEARCH(ETUD_SHEARCH_ECO_PREC,R151)),MAX($Q$1:Q150)+1,0)</f>
        <v>0</v>
      </c>
      <c r="R151" t="s">
        <v>4243</v>
      </c>
      <c r="S151">
        <v>370</v>
      </c>
      <c r="U151" s="123" t="s">
        <v>6748</v>
      </c>
      <c r="V151" s="122">
        <v>564</v>
      </c>
      <c r="Y151" t="str">
        <f>IFERROR(VLOOKUP(ROWS($Y$2:Y151),$Z$2:$AA$3007,2,0),"")</f>
        <v/>
      </c>
      <c r="Z151" s="91">
        <f>IF(ISNUMBER(SEARCH(PROF_SEARCH_ECO_PREC,AA151)),MAX($Z$1:Z150)+1,0)</f>
        <v>0</v>
      </c>
      <c r="AA151" t="s">
        <v>4243</v>
      </c>
      <c r="AB151">
        <v>370</v>
      </c>
    </row>
    <row r="152" spans="3:28" ht="15.75">
      <c r="C152" s="107"/>
      <c r="D152" s="107"/>
      <c r="G152" s="24" t="s">
        <v>6370</v>
      </c>
      <c r="H152" s="24">
        <v>19</v>
      </c>
      <c r="K152" s="29" t="s">
        <v>6917</v>
      </c>
      <c r="L152" s="29">
        <v>3</v>
      </c>
      <c r="P152" t="str">
        <f>IFERROR(VLOOKUP(ROWS($P$2:P152),$Q$2:$R$3007,2,0),"")</f>
        <v/>
      </c>
      <c r="Q152" s="91">
        <f>IF(ISNUMBER(SEARCH(ETUD_SHEARCH_ECO_PREC,R152)),MAX($Q$1:Q151)+1,0)</f>
        <v>0</v>
      </c>
      <c r="R152" t="s">
        <v>4307</v>
      </c>
      <c r="S152">
        <v>411</v>
      </c>
      <c r="U152" s="121" t="s">
        <v>6749</v>
      </c>
      <c r="V152" s="120">
        <v>54</v>
      </c>
      <c r="Y152" t="str">
        <f>IFERROR(VLOOKUP(ROWS($Y$2:Y152),$Z$2:$AA$3007,2,0),"")</f>
        <v/>
      </c>
      <c r="Z152" s="91">
        <f>IF(ISNUMBER(SEARCH(PROF_SEARCH_ECO_PREC,AA152)),MAX($Z$1:Z151)+1,0)</f>
        <v>0</v>
      </c>
      <c r="AA152" t="s">
        <v>4307</v>
      </c>
      <c r="AB152">
        <v>411</v>
      </c>
    </row>
    <row r="153" spans="3:28" ht="15.75">
      <c r="C153" s="107"/>
      <c r="D153" s="107"/>
      <c r="G153" s="24" t="s">
        <v>6371</v>
      </c>
      <c r="H153" s="24">
        <v>47</v>
      </c>
      <c r="K153" s="29" t="s">
        <v>6918</v>
      </c>
      <c r="L153" s="29">
        <v>42</v>
      </c>
      <c r="P153" t="str">
        <f>IFERROR(VLOOKUP(ROWS($P$2:P153),$Q$2:$R$3007,2,0),"")</f>
        <v/>
      </c>
      <c r="Q153" s="91">
        <f>IF(ISNUMBER(SEARCH(ETUD_SHEARCH_ECO_PREC,R153)),MAX($Q$1:Q152)+1,0)</f>
        <v>0</v>
      </c>
      <c r="R153" t="s">
        <v>5583</v>
      </c>
      <c r="S153">
        <v>7861</v>
      </c>
      <c r="U153" s="121" t="s">
        <v>6750</v>
      </c>
      <c r="V153" s="120">
        <v>88</v>
      </c>
      <c r="Y153" t="str">
        <f>IFERROR(VLOOKUP(ROWS($Y$2:Y153),$Z$2:$AA$3007,2,0),"")</f>
        <v/>
      </c>
      <c r="Z153" s="91">
        <f>IF(ISNUMBER(SEARCH(PROF_SEARCH_ECO_PREC,AA153)),MAX($Z$1:Z152)+1,0)</f>
        <v>0</v>
      </c>
      <c r="AA153" t="s">
        <v>5583</v>
      </c>
      <c r="AB153">
        <v>7861</v>
      </c>
    </row>
    <row r="154" spans="3:28" ht="15.75">
      <c r="C154" s="107"/>
      <c r="D154" s="107"/>
      <c r="G154" s="24" t="s">
        <v>6372</v>
      </c>
      <c r="H154" s="24">
        <v>69</v>
      </c>
      <c r="K154" s="29" t="s">
        <v>6919</v>
      </c>
      <c r="L154" s="29">
        <v>1</v>
      </c>
      <c r="P154" t="str">
        <f>IFERROR(VLOOKUP(ROWS($P$2:P154),$Q$2:$R$3007,2,0),"")</f>
        <v/>
      </c>
      <c r="Q154" s="91">
        <f>IF(ISNUMBER(SEARCH(ETUD_SHEARCH_ECO_PREC,R154)),MAX($Q$1:Q153)+1,0)</f>
        <v>0</v>
      </c>
      <c r="R154" t="s">
        <v>5071</v>
      </c>
      <c r="S154">
        <v>8216</v>
      </c>
      <c r="U154" s="121" t="s">
        <v>6751</v>
      </c>
      <c r="V154" s="120">
        <v>1526</v>
      </c>
      <c r="Y154" t="str">
        <f>IFERROR(VLOOKUP(ROWS($Y$2:Y154),$Z$2:$AA$3007,2,0),"")</f>
        <v/>
      </c>
      <c r="Z154" s="91">
        <f>IF(ISNUMBER(SEARCH(PROF_SEARCH_ECO_PREC,AA154)),MAX($Z$1:Z153)+1,0)</f>
        <v>0</v>
      </c>
      <c r="AA154" t="s">
        <v>5071</v>
      </c>
      <c r="AB154">
        <v>8216</v>
      </c>
    </row>
    <row r="155" spans="3:28" ht="15.75">
      <c r="C155" s="107"/>
      <c r="D155" s="107"/>
      <c r="G155" s="24" t="s">
        <v>6373</v>
      </c>
      <c r="H155" s="24">
        <v>89</v>
      </c>
      <c r="K155" s="29" t="s">
        <v>6514</v>
      </c>
      <c r="L155" s="29">
        <v>16</v>
      </c>
      <c r="P155" t="str">
        <f>IFERROR(VLOOKUP(ROWS($P$2:P155),$Q$2:$R$3007,2,0),"")</f>
        <v/>
      </c>
      <c r="Q155" s="91">
        <f>IF(ISNUMBER(SEARCH(ETUD_SHEARCH_ECO_PREC,R155)),MAX($Q$1:Q154)+1,0)</f>
        <v>0</v>
      </c>
      <c r="R155" t="s">
        <v>6066</v>
      </c>
      <c r="S155">
        <v>5383</v>
      </c>
      <c r="U155" s="121" t="s">
        <v>6752</v>
      </c>
      <c r="V155" s="120">
        <v>252</v>
      </c>
      <c r="Y155" t="str">
        <f>IFERROR(VLOOKUP(ROWS($Y$2:Y155),$Z$2:$AA$3007,2,0),"")</f>
        <v/>
      </c>
      <c r="Z155" s="91">
        <f>IF(ISNUMBER(SEARCH(PROF_SEARCH_ECO_PREC,AA155)),MAX($Z$1:Z154)+1,0)</f>
        <v>0</v>
      </c>
      <c r="AA155" t="s">
        <v>6066</v>
      </c>
      <c r="AB155">
        <v>5383</v>
      </c>
    </row>
    <row r="156" spans="3:28" ht="15.75">
      <c r="C156" s="107"/>
      <c r="D156" s="107"/>
      <c r="G156" s="24" t="s">
        <v>6374</v>
      </c>
      <c r="H156" s="24">
        <v>39</v>
      </c>
      <c r="K156" s="29" t="s">
        <v>6351</v>
      </c>
      <c r="L156" s="29">
        <v>14</v>
      </c>
      <c r="P156" t="str">
        <f>IFERROR(VLOOKUP(ROWS($P$2:P156),$Q$2:$R$3007,2,0),"")</f>
        <v/>
      </c>
      <c r="Q156" s="91">
        <f>IF(ISNUMBER(SEARCH(ETUD_SHEARCH_ECO_PREC,R156)),MAX($Q$1:Q155)+1,0)</f>
        <v>0</v>
      </c>
      <c r="R156" t="s">
        <v>4907</v>
      </c>
      <c r="S156">
        <v>7681</v>
      </c>
      <c r="U156" s="121" t="s">
        <v>6753</v>
      </c>
      <c r="V156" s="120">
        <v>815</v>
      </c>
      <c r="Y156" t="str">
        <f>IFERROR(VLOOKUP(ROWS($Y$2:Y156),$Z$2:$AA$3007,2,0),"")</f>
        <v/>
      </c>
      <c r="Z156" s="91">
        <f>IF(ISNUMBER(SEARCH(PROF_SEARCH_ECO_PREC,AA156)),MAX($Z$1:Z155)+1,0)</f>
        <v>0</v>
      </c>
      <c r="AA156" t="s">
        <v>4907</v>
      </c>
      <c r="AB156">
        <v>7681</v>
      </c>
    </row>
    <row r="157" spans="3:28" ht="15.75">
      <c r="C157" s="107"/>
      <c r="D157" s="107"/>
      <c r="G157" s="24" t="s">
        <v>6375</v>
      </c>
      <c r="H157" s="24">
        <v>25</v>
      </c>
      <c r="K157" s="29" t="s">
        <v>6921</v>
      </c>
      <c r="L157" s="29">
        <v>37</v>
      </c>
      <c r="P157" t="str">
        <f>IFERROR(VLOOKUP(ROWS($P$2:P157),$Q$2:$R$3007,2,0),"")</f>
        <v/>
      </c>
      <c r="Q157" s="91">
        <f>IF(ISNUMBER(SEARCH(ETUD_SHEARCH_ECO_PREC,R157)),MAX($Q$1:Q156)+1,0)</f>
        <v>0</v>
      </c>
      <c r="R157" t="s">
        <v>5106</v>
      </c>
      <c r="S157">
        <v>7746</v>
      </c>
      <c r="U157" s="121" t="s">
        <v>6754</v>
      </c>
      <c r="V157" s="120">
        <v>95</v>
      </c>
      <c r="Y157" t="str">
        <f>IFERROR(VLOOKUP(ROWS($Y$2:Y157),$Z$2:$AA$3007,2,0),"")</f>
        <v/>
      </c>
      <c r="Z157" s="91">
        <f>IF(ISNUMBER(SEARCH(PROF_SEARCH_ECO_PREC,AA157)),MAX($Z$1:Z156)+1,0)</f>
        <v>0</v>
      </c>
      <c r="AA157" t="s">
        <v>5106</v>
      </c>
      <c r="AB157">
        <v>7746</v>
      </c>
    </row>
    <row r="158" spans="3:28" ht="15.75">
      <c r="C158" s="107"/>
      <c r="D158" s="107"/>
      <c r="G158" s="24" t="s">
        <v>6376</v>
      </c>
      <c r="H158" s="24">
        <v>62</v>
      </c>
      <c r="K158" s="29" t="s">
        <v>6922</v>
      </c>
      <c r="L158" s="29">
        <v>41</v>
      </c>
      <c r="P158" t="str">
        <f>IFERROR(VLOOKUP(ROWS($P$2:P158),$Q$2:$R$3007,2,0),"")</f>
        <v/>
      </c>
      <c r="Q158" s="91">
        <f>IF(ISNUMBER(SEARCH(ETUD_SHEARCH_ECO_PREC,R158)),MAX($Q$1:Q157)+1,0)</f>
        <v>0</v>
      </c>
      <c r="R158" t="s">
        <v>5110</v>
      </c>
      <c r="S158">
        <v>5251</v>
      </c>
      <c r="U158" s="121" t="s">
        <v>6755</v>
      </c>
      <c r="V158" s="120">
        <v>94</v>
      </c>
      <c r="Y158" t="str">
        <f>IFERROR(VLOOKUP(ROWS($Y$2:Y158),$Z$2:$AA$3007,2,0),"")</f>
        <v/>
      </c>
      <c r="Z158" s="91">
        <f>IF(ISNUMBER(SEARCH(PROF_SEARCH_ECO_PREC,AA158)),MAX($Z$1:Z157)+1,0)</f>
        <v>0</v>
      </c>
      <c r="AA158" t="s">
        <v>5110</v>
      </c>
      <c r="AB158">
        <v>5251</v>
      </c>
    </row>
    <row r="159" spans="3:28" ht="15.75">
      <c r="C159" s="107"/>
      <c r="D159" s="107"/>
      <c r="G159" s="24" t="s">
        <v>6377</v>
      </c>
      <c r="H159" s="24">
        <v>80</v>
      </c>
      <c r="K159" s="29" t="s">
        <v>6923</v>
      </c>
      <c r="L159" s="29">
        <v>22</v>
      </c>
      <c r="P159" t="str">
        <f>IFERROR(VLOOKUP(ROWS($P$2:P159),$Q$2:$R$3007,2,0),"")</f>
        <v/>
      </c>
      <c r="Q159" s="91">
        <f>IF(ISNUMBER(SEARCH(ETUD_SHEARCH_ECO_PREC,R159)),MAX($Q$1:Q158)+1,0)</f>
        <v>0</v>
      </c>
      <c r="R159" t="s">
        <v>3473</v>
      </c>
      <c r="S159">
        <v>7270</v>
      </c>
      <c r="U159" s="121" t="s">
        <v>6756</v>
      </c>
      <c r="V159" s="120">
        <v>959</v>
      </c>
      <c r="Y159" t="str">
        <f>IFERROR(VLOOKUP(ROWS($Y$2:Y159),$Z$2:$AA$3007,2,0),"")</f>
        <v/>
      </c>
      <c r="Z159" s="91">
        <f>IF(ISNUMBER(SEARCH(PROF_SEARCH_ECO_PREC,AA159)),MAX($Z$1:Z158)+1,0)</f>
        <v>0</v>
      </c>
      <c r="AA159" t="s">
        <v>3473</v>
      </c>
      <c r="AB159">
        <v>7270</v>
      </c>
    </row>
    <row r="160" spans="3:28" ht="15.75">
      <c r="C160" s="107"/>
      <c r="D160" s="107"/>
      <c r="G160" s="24" t="s">
        <v>6378</v>
      </c>
      <c r="H160" s="24">
        <v>83</v>
      </c>
      <c r="K160" s="29" t="s">
        <v>6920</v>
      </c>
      <c r="L160" s="29">
        <v>23</v>
      </c>
      <c r="P160" t="str">
        <f>IFERROR(VLOOKUP(ROWS($P$2:P160),$Q$2:$R$3007,2,0),"")</f>
        <v/>
      </c>
      <c r="Q160" s="91">
        <f>IF(ISNUMBER(SEARCH(ETUD_SHEARCH_ECO_PREC,R160)),MAX($Q$1:Q159)+1,0)</f>
        <v>0</v>
      </c>
      <c r="R160" t="s">
        <v>5671</v>
      </c>
      <c r="S160">
        <v>7921</v>
      </c>
      <c r="U160" s="121" t="s">
        <v>6758</v>
      </c>
      <c r="V160" s="136" t="s">
        <v>6757</v>
      </c>
      <c r="Y160" t="str">
        <f>IFERROR(VLOOKUP(ROWS($Y$2:Y160),$Z$2:$AA$3007,2,0),"")</f>
        <v/>
      </c>
      <c r="Z160" s="91">
        <f>IF(ISNUMBER(SEARCH(PROF_SEARCH_ECO_PREC,AA160)),MAX($Z$1:Z159)+1,0)</f>
        <v>0</v>
      </c>
      <c r="AA160" t="s">
        <v>5671</v>
      </c>
      <c r="AB160">
        <v>7921</v>
      </c>
    </row>
    <row r="161" spans="3:28" ht="15.75">
      <c r="C161" s="107"/>
      <c r="D161" s="107"/>
      <c r="G161" s="24" t="s">
        <v>6379</v>
      </c>
      <c r="H161" s="24">
        <v>24</v>
      </c>
      <c r="K161" s="29" t="s">
        <v>6925</v>
      </c>
      <c r="L161" s="29">
        <v>21</v>
      </c>
      <c r="P161" t="str">
        <f>IFERROR(VLOOKUP(ROWS($P$2:P161),$Q$2:$R$3007,2,0),"")</f>
        <v/>
      </c>
      <c r="Q161" s="91">
        <f>IF(ISNUMBER(SEARCH(ETUD_SHEARCH_ECO_PREC,R161)),MAX($Q$1:Q160)+1,0)</f>
        <v>0</v>
      </c>
      <c r="R161" t="s">
        <v>4160</v>
      </c>
      <c r="S161">
        <v>8059</v>
      </c>
      <c r="U161" s="123" t="s">
        <v>6759</v>
      </c>
      <c r="V161" s="122">
        <v>427</v>
      </c>
      <c r="Y161" t="str">
        <f>IFERROR(VLOOKUP(ROWS($Y$2:Y161),$Z$2:$AA$3007,2,0),"")</f>
        <v/>
      </c>
      <c r="Z161" s="91">
        <f>IF(ISNUMBER(SEARCH(PROF_SEARCH_ECO_PREC,AA161)),MAX($Z$1:Z160)+1,0)</f>
        <v>0</v>
      </c>
      <c r="AA161" t="s">
        <v>4160</v>
      </c>
      <c r="AB161">
        <v>8059</v>
      </c>
    </row>
    <row r="162" spans="3:28" ht="15.75">
      <c r="C162" s="107"/>
      <c r="D162" s="107"/>
      <c r="G162" s="24" t="s">
        <v>6380</v>
      </c>
      <c r="H162" s="24">
        <v>12</v>
      </c>
      <c r="K162" s="29" t="s">
        <v>6924</v>
      </c>
      <c r="L162" s="29">
        <v>99</v>
      </c>
      <c r="P162" t="str">
        <f>IFERROR(VLOOKUP(ROWS($P$2:P162),$Q$2:$R$3007,2,0),"")</f>
        <v/>
      </c>
      <c r="Q162" s="91">
        <f>IF(ISNUMBER(SEARCH(ETUD_SHEARCH_ECO_PREC,R162)),MAX($Q$1:Q161)+1,0)</f>
        <v>0</v>
      </c>
      <c r="R162" t="s">
        <v>5855</v>
      </c>
      <c r="S162">
        <v>7887</v>
      </c>
      <c r="U162" s="121" t="s">
        <v>6760</v>
      </c>
      <c r="V162" s="120">
        <v>67</v>
      </c>
      <c r="Y162" t="str">
        <f>IFERROR(VLOOKUP(ROWS($Y$2:Y162),$Z$2:$AA$3007,2,0),"")</f>
        <v/>
      </c>
      <c r="Z162" s="91">
        <f>IF(ISNUMBER(SEARCH(PROF_SEARCH_ECO_PREC,AA162)),MAX($Z$1:Z161)+1,0)</f>
        <v>0</v>
      </c>
      <c r="AA162" t="s">
        <v>5855</v>
      </c>
      <c r="AB162">
        <v>7887</v>
      </c>
    </row>
    <row r="163" spans="3:28" ht="15.75">
      <c r="C163" s="107"/>
      <c r="D163" s="107"/>
      <c r="G163" s="24" t="s">
        <v>6381</v>
      </c>
      <c r="H163" s="24">
        <v>37</v>
      </c>
      <c r="P163" t="str">
        <f>IFERROR(VLOOKUP(ROWS($P$2:P163),$Q$2:$R$3007,2,0),"")</f>
        <v/>
      </c>
      <c r="Q163" s="91">
        <f>IF(ISNUMBER(SEARCH(ETUD_SHEARCH_ECO_PREC,R163)),MAX($Q$1:Q162)+1,0)</f>
        <v>0</v>
      </c>
      <c r="R163" t="s">
        <v>5440</v>
      </c>
      <c r="S163">
        <v>7828</v>
      </c>
      <c r="U163" s="121" t="s">
        <v>6761</v>
      </c>
      <c r="V163" s="120">
        <v>1180</v>
      </c>
      <c r="Y163" t="str">
        <f>IFERROR(VLOOKUP(ROWS($Y$2:Y163),$Z$2:$AA$3007,2,0),"")</f>
        <v/>
      </c>
      <c r="Z163" s="91">
        <f>IF(ISNUMBER(SEARCH(PROF_SEARCH_ECO_PREC,AA163)),MAX($Z$1:Z162)+1,0)</f>
        <v>0</v>
      </c>
      <c r="AA163" t="s">
        <v>5440</v>
      </c>
      <c r="AB163">
        <v>7828</v>
      </c>
    </row>
    <row r="164" spans="3:28" ht="15.75">
      <c r="C164" s="107"/>
      <c r="D164" s="107"/>
      <c r="G164" s="24" t="s">
        <v>6382</v>
      </c>
      <c r="H164" s="24">
        <v>27</v>
      </c>
      <c r="K164" s="52" t="s">
        <v>6481</v>
      </c>
      <c r="P164" t="str">
        <f>IFERROR(VLOOKUP(ROWS($P$2:P164),$Q$2:$R$3007,2,0),"")</f>
        <v/>
      </c>
      <c r="Q164" s="91">
        <f>IF(ISNUMBER(SEARCH(ETUD_SHEARCH_ECO_PREC,R164)),MAX($Q$1:Q163)+1,0)</f>
        <v>0</v>
      </c>
      <c r="R164" t="s">
        <v>5125</v>
      </c>
      <c r="S164">
        <v>7754</v>
      </c>
      <c r="U164" s="121" t="s">
        <v>6762</v>
      </c>
      <c r="V164" s="120">
        <v>339</v>
      </c>
      <c r="Y164" t="str">
        <f>IFERROR(VLOOKUP(ROWS($Y$2:Y164),$Z$2:$AA$3007,2,0),"")</f>
        <v/>
      </c>
      <c r="Z164" s="91">
        <f>IF(ISNUMBER(SEARCH(PROF_SEARCH_ECO_PREC,AA164)),MAX($Z$1:Z163)+1,0)</f>
        <v>0</v>
      </c>
      <c r="AA164" t="s">
        <v>5125</v>
      </c>
      <c r="AB164">
        <v>7754</v>
      </c>
    </row>
    <row r="165" spans="3:28" ht="15.75">
      <c r="C165" s="107"/>
      <c r="D165" s="107"/>
      <c r="G165" s="24" t="s">
        <v>6383</v>
      </c>
      <c r="H165" s="24">
        <v>79</v>
      </c>
      <c r="K165" s="29" t="s">
        <v>6516</v>
      </c>
      <c r="L165" s="29">
        <v>7</v>
      </c>
      <c r="P165" t="str">
        <f>IFERROR(VLOOKUP(ROWS($P$2:P165),$Q$2:$R$3007,2,0),"")</f>
        <v/>
      </c>
      <c r="Q165" s="91">
        <f>IF(ISNUMBER(SEARCH(ETUD_SHEARCH_ECO_PREC,R165)),MAX($Q$1:Q164)+1,0)</f>
        <v>0</v>
      </c>
      <c r="R165" t="s">
        <v>5360</v>
      </c>
      <c r="S165">
        <v>966</v>
      </c>
      <c r="U165" s="121" t="s">
        <v>6763</v>
      </c>
      <c r="V165" s="120">
        <v>334</v>
      </c>
      <c r="Y165" t="str">
        <f>IFERROR(VLOOKUP(ROWS($Y$2:Y165),$Z$2:$AA$3007,2,0),"")</f>
        <v/>
      </c>
      <c r="Z165" s="91">
        <f>IF(ISNUMBER(SEARCH(PROF_SEARCH_ECO_PREC,AA165)),MAX($Z$1:Z164)+1,0)</f>
        <v>0</v>
      </c>
      <c r="AA165" t="s">
        <v>5360</v>
      </c>
      <c r="AB165">
        <v>966</v>
      </c>
    </row>
    <row r="166" spans="3:28" ht="15.75">
      <c r="C166" s="107"/>
      <c r="D166" s="107"/>
      <c r="G166" s="24" t="s">
        <v>6384</v>
      </c>
      <c r="H166" s="24">
        <v>17</v>
      </c>
      <c r="K166" s="29" t="s">
        <v>6358</v>
      </c>
      <c r="L166" s="29">
        <v>12</v>
      </c>
      <c r="P166" t="str">
        <f>IFERROR(VLOOKUP(ROWS($P$2:P166),$Q$2:$R$3007,2,0),"")</f>
        <v/>
      </c>
      <c r="Q166" s="91">
        <f>IF(ISNUMBER(SEARCH(ETUD_SHEARCH_ECO_PREC,R166)),MAX($Q$1:Q165)+1,0)</f>
        <v>0</v>
      </c>
      <c r="R166" t="s">
        <v>5058</v>
      </c>
      <c r="S166">
        <v>7729</v>
      </c>
      <c r="U166" s="121" t="s">
        <v>6764</v>
      </c>
      <c r="V166" s="120">
        <v>900</v>
      </c>
      <c r="Y166" t="str">
        <f>IFERROR(VLOOKUP(ROWS($Y$2:Y166),$Z$2:$AA$3007,2,0),"")</f>
        <v/>
      </c>
      <c r="Z166" s="91">
        <f>IF(ISNUMBER(SEARCH(PROF_SEARCH_ECO_PREC,AA166)),MAX($Z$1:Z165)+1,0)</f>
        <v>0</v>
      </c>
      <c r="AA166" t="s">
        <v>5058</v>
      </c>
      <c r="AB166">
        <v>7729</v>
      </c>
    </row>
    <row r="167" spans="3:28" ht="15.75">
      <c r="C167" s="107"/>
      <c r="D167" s="107"/>
      <c r="G167" s="24" t="s">
        <v>6385</v>
      </c>
      <c r="H167" s="24">
        <v>85</v>
      </c>
      <c r="K167" s="39" t="s">
        <v>6397</v>
      </c>
      <c r="L167" s="29">
        <v>10</v>
      </c>
      <c r="P167" t="str">
        <f>IFERROR(VLOOKUP(ROWS($P$2:P167),$Q$2:$R$3007,2,0),"")</f>
        <v/>
      </c>
      <c r="Q167" s="91">
        <f>IF(ISNUMBER(SEARCH(ETUD_SHEARCH_ECO_PREC,R167)),MAX($Q$1:Q166)+1,0)</f>
        <v>0</v>
      </c>
      <c r="R167" t="s">
        <v>4819</v>
      </c>
      <c r="S167">
        <v>5455</v>
      </c>
      <c r="U167" s="121" t="s">
        <v>6765</v>
      </c>
      <c r="V167" s="120">
        <v>1501</v>
      </c>
      <c r="Y167" t="str">
        <f>IFERROR(VLOOKUP(ROWS($Y$2:Y167),$Z$2:$AA$3007,2,0),"")</f>
        <v/>
      </c>
      <c r="Z167" s="91">
        <f>IF(ISNUMBER(SEARCH(PROF_SEARCH_ECO_PREC,AA167)),MAX($Z$1:Z166)+1,0)</f>
        <v>0</v>
      </c>
      <c r="AA167" t="s">
        <v>4819</v>
      </c>
      <c r="AB167">
        <v>5455</v>
      </c>
    </row>
    <row r="168" spans="3:28" ht="15.75">
      <c r="C168" s="107"/>
      <c r="D168" s="107"/>
      <c r="G168" s="24" t="s">
        <v>6386</v>
      </c>
      <c r="H168" s="24">
        <v>74</v>
      </c>
      <c r="K168" s="40" t="s">
        <v>6394</v>
      </c>
      <c r="L168" s="29">
        <v>11</v>
      </c>
      <c r="P168" t="str">
        <f>IFERROR(VLOOKUP(ROWS($P$2:P168),$Q$2:$R$3007,2,0),"")</f>
        <v/>
      </c>
      <c r="Q168" s="91">
        <f>IF(ISNUMBER(SEARCH(ETUD_SHEARCH_ECO_PREC,R168)),MAX($Q$1:Q167)+1,0)</f>
        <v>0</v>
      </c>
      <c r="R168" t="s">
        <v>3882</v>
      </c>
      <c r="S168">
        <v>8210</v>
      </c>
      <c r="U168" s="123" t="s">
        <v>6766</v>
      </c>
      <c r="V168" s="122">
        <v>750</v>
      </c>
      <c r="Y168" t="str">
        <f>IFERROR(VLOOKUP(ROWS($Y$2:Y168),$Z$2:$AA$3007,2,0),"")</f>
        <v/>
      </c>
      <c r="Z168" s="91">
        <f>IF(ISNUMBER(SEARCH(PROF_SEARCH_ECO_PREC,AA168)),MAX($Z$1:Z167)+1,0)</f>
        <v>0</v>
      </c>
      <c r="AA168" t="s">
        <v>3882</v>
      </c>
      <c r="AB168">
        <v>8210</v>
      </c>
    </row>
    <row r="169" spans="3:28" ht="15.75">
      <c r="C169" s="107"/>
      <c r="D169" s="107"/>
      <c r="G169" s="24" t="s">
        <v>43</v>
      </c>
      <c r="H169" s="24">
        <v>99</v>
      </c>
      <c r="K169" s="29" t="s">
        <v>6917</v>
      </c>
      <c r="L169" s="29">
        <v>3</v>
      </c>
      <c r="P169" t="str">
        <f>IFERROR(VLOOKUP(ROWS($P$2:P169),$Q$2:$R$3007,2,0),"")</f>
        <v/>
      </c>
      <c r="Q169" s="91">
        <f>IF(ISNUMBER(SEARCH(ETUD_SHEARCH_ECO_PREC,R169)),MAX($Q$1:Q168)+1,0)</f>
        <v>0</v>
      </c>
      <c r="R169" t="s">
        <v>5696</v>
      </c>
      <c r="S169">
        <v>7931</v>
      </c>
      <c r="U169" s="121" t="s">
        <v>6767</v>
      </c>
      <c r="V169" s="120">
        <v>939</v>
      </c>
      <c r="Y169" t="str">
        <f>IFERROR(VLOOKUP(ROWS($Y$2:Y169),$Z$2:$AA$3007,2,0),"")</f>
        <v/>
      </c>
      <c r="Z169" s="91">
        <f>IF(ISNUMBER(SEARCH(PROF_SEARCH_ECO_PREC,AA169)),MAX($Z$1:Z168)+1,0)</f>
        <v>0</v>
      </c>
      <c r="AA169" t="s">
        <v>5696</v>
      </c>
      <c r="AB169">
        <v>7931</v>
      </c>
    </row>
    <row r="170" spans="3:28" ht="15.75">
      <c r="C170" s="107"/>
      <c r="D170" s="107"/>
      <c r="G170" s="24" t="s">
        <v>6387</v>
      </c>
      <c r="H170" s="24">
        <v>72</v>
      </c>
      <c r="K170" s="29" t="s">
        <v>6918</v>
      </c>
      <c r="L170" s="29">
        <v>42</v>
      </c>
      <c r="P170" t="str">
        <f>IFERROR(VLOOKUP(ROWS($P$2:P170),$Q$2:$R$3007,2,0),"")</f>
        <v/>
      </c>
      <c r="Q170" s="91">
        <f>IF(ISNUMBER(SEARCH(ETUD_SHEARCH_ECO_PREC,R170)),MAX($Q$1:Q169)+1,0)</f>
        <v>0</v>
      </c>
      <c r="R170" t="s">
        <v>3395</v>
      </c>
      <c r="S170">
        <v>7219</v>
      </c>
      <c r="U170" s="121" t="s">
        <v>6768</v>
      </c>
      <c r="V170" s="120">
        <v>1169</v>
      </c>
      <c r="Y170" t="str">
        <f>IFERROR(VLOOKUP(ROWS($Y$2:Y170),$Z$2:$AA$3007,2,0),"")</f>
        <v/>
      </c>
      <c r="Z170" s="91">
        <f>IF(ISNUMBER(SEARCH(PROF_SEARCH_ECO_PREC,AA170)),MAX($Z$1:Z169)+1,0)</f>
        <v>0</v>
      </c>
      <c r="AA170" t="s">
        <v>3395</v>
      </c>
      <c r="AB170">
        <v>7219</v>
      </c>
    </row>
    <row r="171" spans="3:28" ht="15.75">
      <c r="C171" s="107"/>
      <c r="D171" s="107"/>
      <c r="G171" s="24" t="s">
        <v>6388</v>
      </c>
      <c r="H171" s="24">
        <v>46</v>
      </c>
      <c r="K171" s="29" t="s">
        <v>6919</v>
      </c>
      <c r="L171" s="29">
        <v>1</v>
      </c>
      <c r="P171" t="str">
        <f>IFERROR(VLOOKUP(ROWS($P$2:P171),$Q$2:$R$3007,2,0),"")</f>
        <v/>
      </c>
      <c r="Q171" s="91">
        <f>IF(ISNUMBER(SEARCH(ETUD_SHEARCH_ECO_PREC,R171)),MAX($Q$1:Q170)+1,0)</f>
        <v>0</v>
      </c>
      <c r="R171" t="s">
        <v>3393</v>
      </c>
      <c r="S171">
        <v>5064</v>
      </c>
      <c r="U171" s="121" t="s">
        <v>6769</v>
      </c>
      <c r="V171" s="120">
        <v>137</v>
      </c>
      <c r="Y171" t="str">
        <f>IFERROR(VLOOKUP(ROWS($Y$2:Y171),$Z$2:$AA$3007,2,0),"")</f>
        <v/>
      </c>
      <c r="Z171" s="91">
        <f>IF(ISNUMBER(SEARCH(PROF_SEARCH_ECO_PREC,AA171)),MAX($Z$1:Z170)+1,0)</f>
        <v>0</v>
      </c>
      <c r="AA171" t="s">
        <v>3393</v>
      </c>
      <c r="AB171">
        <v>5064</v>
      </c>
    </row>
    <row r="172" spans="3:28" ht="15.75">
      <c r="C172" s="107"/>
      <c r="D172" s="107"/>
      <c r="G172" s="24" t="s">
        <v>6389</v>
      </c>
      <c r="H172" s="24">
        <v>33</v>
      </c>
      <c r="K172" s="29" t="s">
        <v>6514</v>
      </c>
      <c r="L172" s="29">
        <v>16</v>
      </c>
      <c r="P172" t="str">
        <f>IFERROR(VLOOKUP(ROWS($P$2:P172),$Q$2:$R$3007,2,0),"")</f>
        <v/>
      </c>
      <c r="Q172" s="91">
        <f>IF(ISNUMBER(SEARCH(ETUD_SHEARCH_ECO_PREC,R172)),MAX($Q$1:Q171)+1,0)</f>
        <v>0</v>
      </c>
      <c r="R172" t="s">
        <v>3144</v>
      </c>
      <c r="S172">
        <v>7030</v>
      </c>
      <c r="U172" s="121" t="s">
        <v>6770</v>
      </c>
      <c r="V172" s="120">
        <v>1094</v>
      </c>
      <c r="Y172" t="str">
        <f>IFERROR(VLOOKUP(ROWS($Y$2:Y172),$Z$2:$AA$3007,2,0),"")</f>
        <v/>
      </c>
      <c r="Z172" s="91">
        <f>IF(ISNUMBER(SEARCH(PROF_SEARCH_ECO_PREC,AA172)),MAX($Z$1:Z171)+1,0)</f>
        <v>0</v>
      </c>
      <c r="AA172" t="s">
        <v>3144</v>
      </c>
      <c r="AB172">
        <v>7030</v>
      </c>
    </row>
    <row r="173" spans="3:28" ht="15.75">
      <c r="C173" s="107"/>
      <c r="D173" s="107"/>
      <c r="G173" s="24" t="s">
        <v>6390</v>
      </c>
      <c r="H173" s="24">
        <v>63</v>
      </c>
      <c r="K173" s="29" t="s">
        <v>6351</v>
      </c>
      <c r="L173" s="29">
        <v>14</v>
      </c>
      <c r="P173" t="str">
        <f>IFERROR(VLOOKUP(ROWS($P$2:P173),$Q$2:$R$3007,2,0),"")</f>
        <v/>
      </c>
      <c r="Q173" s="91">
        <f>IF(ISNUMBER(SEARCH(ETUD_SHEARCH_ECO_PREC,R173)),MAX($Q$1:Q172)+1,0)</f>
        <v>0</v>
      </c>
      <c r="R173" t="s">
        <v>3584</v>
      </c>
      <c r="S173">
        <v>5081</v>
      </c>
      <c r="U173" s="121" t="s">
        <v>6771</v>
      </c>
      <c r="V173" s="120">
        <v>1223</v>
      </c>
      <c r="Y173" t="str">
        <f>IFERROR(VLOOKUP(ROWS($Y$2:Y173),$Z$2:$AA$3007,2,0),"")</f>
        <v/>
      </c>
      <c r="Z173" s="91">
        <f>IF(ISNUMBER(SEARCH(PROF_SEARCH_ECO_PREC,AA173)),MAX($Z$1:Z172)+1,0)</f>
        <v>0</v>
      </c>
      <c r="AA173" t="s">
        <v>3584</v>
      </c>
      <c r="AB173">
        <v>5081</v>
      </c>
    </row>
    <row r="174" spans="3:28" ht="15.75">
      <c r="C174" s="107"/>
      <c r="D174" s="107"/>
      <c r="G174" s="24" t="s">
        <v>6391</v>
      </c>
      <c r="H174" s="24">
        <v>60</v>
      </c>
      <c r="K174" s="29" t="s">
        <v>6921</v>
      </c>
      <c r="L174" s="29">
        <v>37</v>
      </c>
      <c r="P174" t="str">
        <f>IFERROR(VLOOKUP(ROWS($P$2:P174),$Q$2:$R$3007,2,0),"")</f>
        <v/>
      </c>
      <c r="Q174" s="91">
        <f>IF(ISNUMBER(SEARCH(ETUD_SHEARCH_ECO_PREC,R174)),MAX($Q$1:Q173)+1,0)</f>
        <v>0</v>
      </c>
      <c r="R174" t="s">
        <v>3107</v>
      </c>
      <c r="S174">
        <v>1</v>
      </c>
      <c r="U174" s="123" t="s">
        <v>6772</v>
      </c>
      <c r="V174" s="122">
        <v>697</v>
      </c>
      <c r="Y174" t="str">
        <f>IFERROR(VLOOKUP(ROWS($Y$2:Y174),$Z$2:$AA$3007,2,0),"")</f>
        <v/>
      </c>
      <c r="Z174" s="91">
        <f>IF(ISNUMBER(SEARCH(PROF_SEARCH_ECO_PREC,AA174)),MAX($Z$1:Z173)+1,0)</f>
        <v>0</v>
      </c>
      <c r="AA174" t="s">
        <v>3107</v>
      </c>
      <c r="AB174">
        <v>1</v>
      </c>
    </row>
    <row r="175" spans="3:28" ht="15.75">
      <c r="C175" s="107"/>
      <c r="D175" s="107"/>
      <c r="G175" s="24" t="s">
        <v>6392</v>
      </c>
      <c r="H175" s="24">
        <v>55</v>
      </c>
      <c r="K175" s="29" t="s">
        <v>6922</v>
      </c>
      <c r="L175" s="29">
        <v>41</v>
      </c>
      <c r="P175" t="str">
        <f>IFERROR(VLOOKUP(ROWS($P$2:P175),$Q$2:$R$3007,2,0),"")</f>
        <v/>
      </c>
      <c r="Q175" s="91">
        <f>IF(ISNUMBER(SEARCH(ETUD_SHEARCH_ECO_PREC,R175)),MAX($Q$1:Q174)+1,0)</f>
        <v>0</v>
      </c>
      <c r="R175" t="s">
        <v>3336</v>
      </c>
      <c r="S175">
        <v>5062</v>
      </c>
      <c r="U175" s="121" t="s">
        <v>6773</v>
      </c>
      <c r="V175" s="120">
        <v>1168</v>
      </c>
      <c r="Y175" t="str">
        <f>IFERROR(VLOOKUP(ROWS($Y$2:Y175),$Z$2:$AA$3007,2,0),"")</f>
        <v/>
      </c>
      <c r="Z175" s="91">
        <f>IF(ISNUMBER(SEARCH(PROF_SEARCH_ECO_PREC,AA175)),MAX($Z$1:Z174)+1,0)</f>
        <v>0</v>
      </c>
      <c r="AA175" t="s">
        <v>3336</v>
      </c>
      <c r="AB175">
        <v>5062</v>
      </c>
    </row>
    <row r="176" spans="3:28" ht="15.75">
      <c r="C176" s="107"/>
      <c r="D176" s="107"/>
      <c r="G176" s="24" t="s">
        <v>6393</v>
      </c>
      <c r="H176" s="24">
        <v>54</v>
      </c>
      <c r="K176" s="29" t="s">
        <v>6923</v>
      </c>
      <c r="L176" s="29">
        <v>22</v>
      </c>
      <c r="P176" t="str">
        <f>IFERROR(VLOOKUP(ROWS($P$2:P176),$Q$2:$R$3007,2,0),"")</f>
        <v/>
      </c>
      <c r="Q176" s="91">
        <f>IF(ISNUMBER(SEARCH(ETUD_SHEARCH_ECO_PREC,R176)),MAX($Q$1:Q175)+1,0)</f>
        <v>0</v>
      </c>
      <c r="R176" t="s">
        <v>4320</v>
      </c>
      <c r="S176">
        <v>7576</v>
      </c>
      <c r="U176" s="123" t="s">
        <v>6774</v>
      </c>
      <c r="V176" s="122">
        <v>389</v>
      </c>
      <c r="Y176" t="str">
        <f>IFERROR(VLOOKUP(ROWS($Y$2:Y176),$Z$2:$AA$3007,2,0),"")</f>
        <v/>
      </c>
      <c r="Z176" s="91">
        <f>IF(ISNUMBER(SEARCH(PROF_SEARCH_ECO_PREC,AA176)),MAX($Z$1:Z175)+1,0)</f>
        <v>0</v>
      </c>
      <c r="AA176" t="s">
        <v>4320</v>
      </c>
      <c r="AB176">
        <v>7576</v>
      </c>
    </row>
    <row r="177" spans="3:28" ht="15.75">
      <c r="C177" s="107"/>
      <c r="D177" s="107"/>
      <c r="G177" s="24" t="s">
        <v>6394</v>
      </c>
      <c r="H177" s="24">
        <v>22</v>
      </c>
      <c r="K177" s="29" t="s">
        <v>6920</v>
      </c>
      <c r="L177" s="29">
        <v>23</v>
      </c>
      <c r="P177" t="str">
        <f>IFERROR(VLOOKUP(ROWS($P$2:P177),$Q$2:$R$3007,2,0),"")</f>
        <v/>
      </c>
      <c r="Q177" s="91">
        <f>IF(ISNUMBER(SEARCH(ETUD_SHEARCH_ECO_PREC,R177)),MAX($Q$1:Q176)+1,0)</f>
        <v>0</v>
      </c>
      <c r="R177" t="s">
        <v>4463</v>
      </c>
      <c r="S177">
        <v>7606</v>
      </c>
      <c r="U177" s="121" t="s">
        <v>6775</v>
      </c>
      <c r="V177" s="120">
        <v>153</v>
      </c>
      <c r="Y177" t="str">
        <f>IFERROR(VLOOKUP(ROWS($Y$2:Y177),$Z$2:$AA$3007,2,0),"")</f>
        <v/>
      </c>
      <c r="Z177" s="91">
        <f>IF(ISNUMBER(SEARCH(PROF_SEARCH_ECO_PREC,AA177)),MAX($Z$1:Z176)+1,0)</f>
        <v>0</v>
      </c>
      <c r="AA177" t="s">
        <v>4463</v>
      </c>
      <c r="AB177">
        <v>7606</v>
      </c>
    </row>
    <row r="178" spans="3:28" ht="15.75">
      <c r="C178" s="107"/>
      <c r="D178" s="107"/>
      <c r="G178" s="24" t="s">
        <v>6395</v>
      </c>
      <c r="H178" s="24">
        <v>9</v>
      </c>
      <c r="K178" s="29" t="s">
        <v>6925</v>
      </c>
      <c r="L178" s="29">
        <v>21</v>
      </c>
      <c r="P178" t="str">
        <f>IFERROR(VLOOKUP(ROWS($P$2:P178),$Q$2:$R$3007,2,0),"")</f>
        <v/>
      </c>
      <c r="Q178" s="91">
        <f>IF(ISNUMBER(SEARCH(ETUD_SHEARCH_ECO_PREC,R178)),MAX($Q$1:Q177)+1,0)</f>
        <v>0</v>
      </c>
      <c r="R178" t="s">
        <v>5520</v>
      </c>
      <c r="S178">
        <v>7847</v>
      </c>
      <c r="U178" s="121" t="s">
        <v>6776</v>
      </c>
      <c r="V178" s="120">
        <v>150</v>
      </c>
      <c r="Y178" t="str">
        <f>IFERROR(VLOOKUP(ROWS($Y$2:Y178),$Z$2:$AA$3007,2,0),"")</f>
        <v/>
      </c>
      <c r="Z178" s="91">
        <f>IF(ISNUMBER(SEARCH(PROF_SEARCH_ECO_PREC,AA178)),MAX($Z$1:Z177)+1,0)</f>
        <v>0</v>
      </c>
      <c r="AA178" t="s">
        <v>5520</v>
      </c>
      <c r="AB178">
        <v>7847</v>
      </c>
    </row>
    <row r="179" spans="3:28" ht="15.75">
      <c r="C179" s="107"/>
      <c r="D179" s="107"/>
      <c r="G179" s="24" t="s">
        <v>6396</v>
      </c>
      <c r="H179" s="24">
        <v>4</v>
      </c>
      <c r="K179" s="29" t="s">
        <v>6924</v>
      </c>
      <c r="L179" s="29">
        <v>99</v>
      </c>
      <c r="P179" t="str">
        <f>IFERROR(VLOOKUP(ROWS($P$2:P179),$Q$2:$R$3007,2,0),"")</f>
        <v/>
      </c>
      <c r="Q179" s="91">
        <f>IF(ISNUMBER(SEARCH(ETUD_SHEARCH_ECO_PREC,R179)),MAX($Q$1:Q178)+1,0)</f>
        <v>0</v>
      </c>
      <c r="R179" t="s">
        <v>3744</v>
      </c>
      <c r="S179">
        <v>8176</v>
      </c>
      <c r="U179" s="123" t="s">
        <v>6777</v>
      </c>
      <c r="V179" s="122">
        <v>615</v>
      </c>
      <c r="Y179" t="str">
        <f>IFERROR(VLOOKUP(ROWS($Y$2:Y179),$Z$2:$AA$3007,2,0),"")</f>
        <v/>
      </c>
      <c r="Z179" s="91">
        <f>IF(ISNUMBER(SEARCH(PROF_SEARCH_ECO_PREC,AA179)),MAX($Z$1:Z178)+1,0)</f>
        <v>0</v>
      </c>
      <c r="AA179" t="s">
        <v>3744</v>
      </c>
      <c r="AB179">
        <v>8176</v>
      </c>
    </row>
    <row r="180" spans="3:28" ht="15.75">
      <c r="C180" s="107"/>
      <c r="D180" s="107"/>
      <c r="G180" s="24" t="s">
        <v>6397</v>
      </c>
      <c r="H180" s="24">
        <v>21</v>
      </c>
      <c r="P180" t="str">
        <f>IFERROR(VLOOKUP(ROWS($P$2:P180),$Q$2:$R$3007,2,0),"")</f>
        <v/>
      </c>
      <c r="Q180" s="91">
        <f>IF(ISNUMBER(SEARCH(ETUD_SHEARCH_ECO_PREC,R180)),MAX($Q$1:Q179)+1,0)</f>
        <v>0</v>
      </c>
      <c r="R180" t="s">
        <v>4093</v>
      </c>
      <c r="S180">
        <v>7523</v>
      </c>
      <c r="U180" s="121" t="s">
        <v>6778</v>
      </c>
      <c r="V180" s="120">
        <v>192</v>
      </c>
      <c r="Y180" t="str">
        <f>IFERROR(VLOOKUP(ROWS($Y$2:Y180),$Z$2:$AA$3007,2,0),"")</f>
        <v/>
      </c>
      <c r="Z180" s="91">
        <f>IF(ISNUMBER(SEARCH(PROF_SEARCH_ECO_PREC,AA180)),MAX($Z$1:Z179)+1,0)</f>
        <v>0</v>
      </c>
      <c r="AA180" t="s">
        <v>4093</v>
      </c>
      <c r="AB180">
        <v>7523</v>
      </c>
    </row>
    <row r="181" spans="3:28" ht="15.75">
      <c r="C181" s="107"/>
      <c r="D181" s="107"/>
      <c r="G181" s="24" t="s">
        <v>6398</v>
      </c>
      <c r="H181" s="24">
        <v>82</v>
      </c>
      <c r="K181" s="52" t="s">
        <v>6483</v>
      </c>
      <c r="P181" t="str">
        <f>IFERROR(VLOOKUP(ROWS($P$2:P181),$Q$2:$R$3007,2,0),"")</f>
        <v/>
      </c>
      <c r="Q181" s="91">
        <f>IF(ISNUMBER(SEARCH(ETUD_SHEARCH_ECO_PREC,R181)),MAX($Q$1:Q180)+1,0)</f>
        <v>0</v>
      </c>
      <c r="R181" t="s">
        <v>5519</v>
      </c>
      <c r="S181">
        <v>7846</v>
      </c>
      <c r="U181" s="121" t="s">
        <v>6779</v>
      </c>
      <c r="V181" s="120">
        <v>1201</v>
      </c>
      <c r="Y181" t="str">
        <f>IFERROR(VLOOKUP(ROWS($Y$2:Y181),$Z$2:$AA$3007,2,0),"")</f>
        <v/>
      </c>
      <c r="Z181" s="91">
        <f>IF(ISNUMBER(SEARCH(PROF_SEARCH_ECO_PREC,AA181)),MAX($Z$1:Z180)+1,0)</f>
        <v>0</v>
      </c>
      <c r="AA181" t="s">
        <v>5519</v>
      </c>
      <c r="AB181">
        <v>7846</v>
      </c>
    </row>
    <row r="182" spans="3:28" ht="15.75">
      <c r="C182" s="107"/>
      <c r="D182" s="107"/>
      <c r="G182" s="24" t="s">
        <v>6399</v>
      </c>
      <c r="H182" s="24">
        <v>45</v>
      </c>
      <c r="K182" s="29" t="s">
        <v>6482</v>
      </c>
      <c r="L182" s="29">
        <v>19</v>
      </c>
      <c r="P182" t="str">
        <f>IFERROR(VLOOKUP(ROWS($P$2:P182),$Q$2:$R$3007,2,0),"")</f>
        <v/>
      </c>
      <c r="Q182" s="91">
        <f>IF(ISNUMBER(SEARCH(ETUD_SHEARCH_ECO_PREC,R182)),MAX($Q$1:Q181)+1,0)</f>
        <v>0</v>
      </c>
      <c r="R182" t="s">
        <v>4752</v>
      </c>
      <c r="S182">
        <v>8187</v>
      </c>
      <c r="U182" s="121" t="s">
        <v>6780</v>
      </c>
      <c r="V182" s="120">
        <v>1523</v>
      </c>
      <c r="Y182" t="str">
        <f>IFERROR(VLOOKUP(ROWS($Y$2:Y182),$Z$2:$AA$3007,2,0),"")</f>
        <v/>
      </c>
      <c r="Z182" s="91">
        <f>IF(ISNUMBER(SEARCH(PROF_SEARCH_ECO_PREC,AA182)),MAX($Z$1:Z181)+1,0)</f>
        <v>0</v>
      </c>
      <c r="AA182" t="s">
        <v>4752</v>
      </c>
      <c r="AB182">
        <v>8187</v>
      </c>
    </row>
    <row r="183" spans="3:28" ht="15.75">
      <c r="G183" s="24" t="s">
        <v>6400</v>
      </c>
      <c r="H183" s="24">
        <v>43</v>
      </c>
      <c r="K183" s="29" t="s">
        <v>6328</v>
      </c>
      <c r="L183" s="29">
        <v>43</v>
      </c>
      <c r="P183" t="str">
        <f>IFERROR(VLOOKUP(ROWS($P$2:P183),$Q$2:$R$3007,2,0),"")</f>
        <v/>
      </c>
      <c r="Q183" s="91">
        <f>IF(ISNUMBER(SEARCH(ETUD_SHEARCH_ECO_PREC,R183)),MAX($Q$1:Q182)+1,0)</f>
        <v>0</v>
      </c>
      <c r="R183" t="s">
        <v>5814</v>
      </c>
      <c r="S183">
        <v>8489</v>
      </c>
      <c r="U183" s="121" t="s">
        <v>6781</v>
      </c>
      <c r="V183" s="120">
        <v>1531</v>
      </c>
      <c r="Y183" t="str">
        <f>IFERROR(VLOOKUP(ROWS($Y$2:Y183),$Z$2:$AA$3007,2,0),"")</f>
        <v/>
      </c>
      <c r="Z183" s="91">
        <f>IF(ISNUMBER(SEARCH(PROF_SEARCH_ECO_PREC,AA183)),MAX($Z$1:Z182)+1,0)</f>
        <v>0</v>
      </c>
      <c r="AA183" t="s">
        <v>5814</v>
      </c>
      <c r="AB183">
        <v>8489</v>
      </c>
    </row>
    <row r="184" spans="3:28" ht="15.75">
      <c r="G184" s="24" t="s">
        <v>6401</v>
      </c>
      <c r="H184" s="24">
        <v>44</v>
      </c>
      <c r="K184" s="29" t="s">
        <v>6514</v>
      </c>
      <c r="L184" s="29">
        <v>16</v>
      </c>
      <c r="P184" t="str">
        <f>IFERROR(VLOOKUP(ROWS($P$2:P184),$Q$2:$R$3007,2,0),"")</f>
        <v/>
      </c>
      <c r="Q184" s="91">
        <f>IF(ISNUMBER(SEARCH(ETUD_SHEARCH_ECO_PREC,R184)),MAX($Q$1:Q183)+1,0)</f>
        <v>0</v>
      </c>
      <c r="R184" t="s">
        <v>5636</v>
      </c>
      <c r="S184">
        <v>1100</v>
      </c>
      <c r="U184" s="121" t="s">
        <v>6782</v>
      </c>
      <c r="V184" s="120">
        <v>178</v>
      </c>
      <c r="Y184" t="str">
        <f>IFERROR(VLOOKUP(ROWS($Y$2:Y184),$Z$2:$AA$3007,2,0),"")</f>
        <v/>
      </c>
      <c r="Z184" s="91">
        <f>IF(ISNUMBER(SEARCH(PROF_SEARCH_ECO_PREC,AA184)),MAX($Z$1:Z183)+1,0)</f>
        <v>0</v>
      </c>
      <c r="AA184" t="s">
        <v>5636</v>
      </c>
      <c r="AB184">
        <v>1100</v>
      </c>
    </row>
    <row r="185" spans="3:28" ht="15.75">
      <c r="G185" s="24" t="s">
        <v>6402</v>
      </c>
      <c r="H185" s="24">
        <v>30</v>
      </c>
      <c r="K185" s="29" t="s">
        <v>6351</v>
      </c>
      <c r="L185" s="29">
        <v>14</v>
      </c>
      <c r="P185" t="str">
        <f>IFERROR(VLOOKUP(ROWS($P$2:P185),$Q$2:$R$3007,2,0),"")</f>
        <v/>
      </c>
      <c r="Q185" s="91">
        <f>IF(ISNUMBER(SEARCH(ETUD_SHEARCH_ECO_PREC,R185)),MAX($Q$1:Q184)+1,0)</f>
        <v>0</v>
      </c>
      <c r="R185" t="s">
        <v>4161</v>
      </c>
      <c r="S185">
        <v>327</v>
      </c>
      <c r="U185" s="121" t="s">
        <v>6783</v>
      </c>
      <c r="V185" s="120">
        <v>1343</v>
      </c>
      <c r="Y185" t="str">
        <f>IFERROR(VLOOKUP(ROWS($Y$2:Y185),$Z$2:$AA$3007,2,0),"")</f>
        <v/>
      </c>
      <c r="Z185" s="91">
        <f>IF(ISNUMBER(SEARCH(PROF_SEARCH_ECO_PREC,AA185)),MAX($Z$1:Z184)+1,0)</f>
        <v>0</v>
      </c>
      <c r="AA185" t="s">
        <v>4161</v>
      </c>
      <c r="AB185">
        <v>327</v>
      </c>
    </row>
    <row r="186" spans="3:28" ht="15.75">
      <c r="G186" s="24" t="s">
        <v>6403</v>
      </c>
      <c r="H186" s="24">
        <v>2</v>
      </c>
      <c r="K186" s="29" t="s">
        <v>6424</v>
      </c>
      <c r="L186" s="29">
        <v>42</v>
      </c>
      <c r="P186" t="str">
        <f>IFERROR(VLOOKUP(ROWS($P$2:P186),$Q$2:$R$3007,2,0),"")</f>
        <v/>
      </c>
      <c r="Q186" s="91">
        <f>IF(ISNUMBER(SEARCH(ETUD_SHEARCH_ECO_PREC,R186)),MAX($Q$1:Q185)+1,0)</f>
        <v>0</v>
      </c>
      <c r="R186" t="s">
        <v>5770</v>
      </c>
      <c r="S186">
        <v>1261</v>
      </c>
      <c r="U186" s="123" t="s">
        <v>6784</v>
      </c>
      <c r="V186" s="122">
        <v>644</v>
      </c>
      <c r="Y186" t="str">
        <f>IFERROR(VLOOKUP(ROWS($Y$2:Y186),$Z$2:$AA$3007,2,0),"")</f>
        <v/>
      </c>
      <c r="Z186" s="91">
        <f>IF(ISNUMBER(SEARCH(PROF_SEARCH_ECO_PREC,AA186)),MAX($Z$1:Z185)+1,0)</f>
        <v>0</v>
      </c>
      <c r="AA186" t="s">
        <v>5770</v>
      </c>
      <c r="AB186">
        <v>1261</v>
      </c>
    </row>
    <row r="187" spans="3:28" ht="15.75">
      <c r="G187" s="24" t="s">
        <v>6404</v>
      </c>
      <c r="H187" s="24">
        <v>10</v>
      </c>
      <c r="J187" s="91" t="s">
        <v>6927</v>
      </c>
      <c r="K187" s="29" t="s">
        <v>6358</v>
      </c>
      <c r="L187" s="29">
        <v>12</v>
      </c>
      <c r="P187" t="str">
        <f>IFERROR(VLOOKUP(ROWS($P$2:P187),$Q$2:$R$3007,2,0),"")</f>
        <v/>
      </c>
      <c r="Q187" s="91">
        <f>IF(ISNUMBER(SEARCH(ETUD_SHEARCH_ECO_PREC,R187)),MAX($Q$1:Q186)+1,0)</f>
        <v>0</v>
      </c>
      <c r="R187" t="s">
        <v>5771</v>
      </c>
      <c r="S187">
        <v>1262</v>
      </c>
      <c r="U187" s="121" t="s">
        <v>6785</v>
      </c>
      <c r="V187" s="120">
        <v>315</v>
      </c>
      <c r="Y187" t="str">
        <f>IFERROR(VLOOKUP(ROWS($Y$2:Y187),$Z$2:$AA$3007,2,0),"")</f>
        <v/>
      </c>
      <c r="Z187" s="91">
        <f>IF(ISNUMBER(SEARCH(PROF_SEARCH_ECO_PREC,AA187)),MAX($Z$1:Z186)+1,0)</f>
        <v>0</v>
      </c>
      <c r="AA187" t="s">
        <v>5771</v>
      </c>
      <c r="AB187">
        <v>1262</v>
      </c>
    </row>
    <row r="188" spans="3:28" ht="16.5" thickBot="1">
      <c r="G188" s="24" t="s">
        <v>6405</v>
      </c>
      <c r="H188" s="24">
        <v>20</v>
      </c>
      <c r="K188" s="29" t="s">
        <v>6517</v>
      </c>
      <c r="L188" s="29">
        <v>8</v>
      </c>
      <c r="P188" t="str">
        <f>IFERROR(VLOOKUP(ROWS($P$2:P188),$Q$2:$R$3007,2,0),"")</f>
        <v/>
      </c>
      <c r="Q188" s="91">
        <f>IF(ISNUMBER(SEARCH(ETUD_SHEARCH_ECO_PREC,R188)),MAX($Q$1:Q187)+1,0)</f>
        <v>0</v>
      </c>
      <c r="R188" t="s">
        <v>5267</v>
      </c>
      <c r="S188">
        <v>5295</v>
      </c>
      <c r="U188" s="128" t="s">
        <v>6786</v>
      </c>
      <c r="V188" s="127">
        <v>1144</v>
      </c>
      <c r="Y188" t="str">
        <f>IFERROR(VLOOKUP(ROWS($Y$2:Y188),$Z$2:$AA$3007,2,0),"")</f>
        <v/>
      </c>
      <c r="Z188" s="91">
        <f>IF(ISNUMBER(SEARCH(PROF_SEARCH_ECO_PREC,AA188)),MAX($Z$1:Z187)+1,0)</f>
        <v>0</v>
      </c>
      <c r="AA188" t="s">
        <v>5267</v>
      </c>
      <c r="AB188">
        <v>5295</v>
      </c>
    </row>
    <row r="189" spans="3:28" ht="15.75">
      <c r="G189" s="24" t="s">
        <v>6406</v>
      </c>
      <c r="H189" s="24">
        <v>92</v>
      </c>
      <c r="K189" s="29" t="s">
        <v>6397</v>
      </c>
      <c r="L189" s="29">
        <v>10</v>
      </c>
      <c r="P189" t="str">
        <f>IFERROR(VLOOKUP(ROWS($P$2:P189),$Q$2:$R$3007,2,0),"")</f>
        <v/>
      </c>
      <c r="Q189" s="91">
        <f>IF(ISNUMBER(SEARCH(ETUD_SHEARCH_ECO_PREC,R189)),MAX($Q$1:Q188)+1,0)</f>
        <v>0</v>
      </c>
      <c r="R189" t="s">
        <v>4962</v>
      </c>
      <c r="S189">
        <v>755</v>
      </c>
      <c r="U189" s="138" t="s">
        <v>6787</v>
      </c>
      <c r="V189" s="137">
        <v>621</v>
      </c>
      <c r="Y189" t="str">
        <f>IFERROR(VLOOKUP(ROWS($Y$2:Y189),$Z$2:$AA$3007,2,0),"")</f>
        <v/>
      </c>
      <c r="Z189" s="91">
        <f>IF(ISNUMBER(SEARCH(PROF_SEARCH_ECO_PREC,AA189)),MAX($Z$1:Z188)+1,0)</f>
        <v>0</v>
      </c>
      <c r="AA189" t="s">
        <v>4962</v>
      </c>
      <c r="AB189">
        <v>755</v>
      </c>
    </row>
    <row r="190" spans="3:28" ht="15.75">
      <c r="G190" s="24" t="s">
        <v>6407</v>
      </c>
      <c r="H190" s="24">
        <v>1</v>
      </c>
      <c r="K190" s="29" t="s">
        <v>6917</v>
      </c>
      <c r="L190" s="29">
        <v>3</v>
      </c>
      <c r="P190" t="str">
        <f>IFERROR(VLOOKUP(ROWS($P$2:P190),$Q$2:$R$3007,2,0),"")</f>
        <v/>
      </c>
      <c r="Q190" s="91">
        <f>IF(ISNUMBER(SEARCH(ETUD_SHEARCH_ECO_PREC,R190)),MAX($Q$1:Q189)+1,0)</f>
        <v>0</v>
      </c>
      <c r="R190" t="s">
        <v>3355</v>
      </c>
      <c r="S190">
        <v>7211</v>
      </c>
      <c r="U190" s="121" t="s">
        <v>6788</v>
      </c>
      <c r="V190" s="120">
        <v>837</v>
      </c>
      <c r="Y190" t="str">
        <f>IFERROR(VLOOKUP(ROWS($Y$2:Y190),$Z$2:$AA$3007,2,0),"")</f>
        <v/>
      </c>
      <c r="Z190" s="91">
        <f>IF(ISNUMBER(SEARCH(PROF_SEARCH_ECO_PREC,AA190)),MAX($Z$1:Z189)+1,0)</f>
        <v>0</v>
      </c>
      <c r="AA190" t="s">
        <v>3355</v>
      </c>
      <c r="AB190">
        <v>7211</v>
      </c>
    </row>
    <row r="191" spans="3:28" ht="15.75">
      <c r="G191" s="24" t="s">
        <v>6408</v>
      </c>
      <c r="H191" s="24">
        <v>6</v>
      </c>
      <c r="K191" s="29" t="s">
        <v>6918</v>
      </c>
      <c r="L191" s="29">
        <v>42</v>
      </c>
      <c r="P191" t="str">
        <f>IFERROR(VLOOKUP(ROWS($P$2:P191),$Q$2:$R$3007,2,0),"")</f>
        <v/>
      </c>
      <c r="Q191" s="91">
        <f>IF(ISNUMBER(SEARCH(ETUD_SHEARCH_ECO_PREC,R191)),MAX($Q$1:Q190)+1,0)</f>
        <v>0</v>
      </c>
      <c r="R191" t="s">
        <v>4394</v>
      </c>
      <c r="S191">
        <v>1419</v>
      </c>
      <c r="U191" s="123" t="s">
        <v>6789</v>
      </c>
      <c r="V191" s="122">
        <v>560</v>
      </c>
      <c r="Y191" t="str">
        <f>IFERROR(VLOOKUP(ROWS($Y$2:Y191),$Z$2:$AA$3007,2,0),"")</f>
        <v/>
      </c>
      <c r="Z191" s="91">
        <f>IF(ISNUMBER(SEARCH(PROF_SEARCH_ECO_PREC,AA191)),MAX($Z$1:Z190)+1,0)</f>
        <v>0</v>
      </c>
      <c r="AA191" t="s">
        <v>4394</v>
      </c>
      <c r="AB191">
        <v>1419</v>
      </c>
    </row>
    <row r="192" spans="3:28" ht="15.75">
      <c r="G192" s="24" t="s">
        <v>6409</v>
      </c>
      <c r="H192" s="24">
        <v>3</v>
      </c>
      <c r="K192" s="29" t="s">
        <v>6919</v>
      </c>
      <c r="L192" s="29">
        <v>1</v>
      </c>
      <c r="P192" t="str">
        <f>IFERROR(VLOOKUP(ROWS($P$2:P192),$Q$2:$R$3007,2,0),"")</f>
        <v/>
      </c>
      <c r="Q192" s="91">
        <f>IF(ISNUMBER(SEARCH(ETUD_SHEARCH_ECO_PREC,R192)),MAX($Q$1:Q191)+1,0)</f>
        <v>0</v>
      </c>
      <c r="R192" t="s">
        <v>4389</v>
      </c>
      <c r="S192">
        <v>8221</v>
      </c>
      <c r="U192" s="121" t="s">
        <v>6790</v>
      </c>
      <c r="V192" s="120">
        <v>247</v>
      </c>
      <c r="Y192" t="str">
        <f>IFERROR(VLOOKUP(ROWS($Y$2:Y192),$Z$2:$AA$3007,2,0),"")</f>
        <v/>
      </c>
      <c r="Z192" s="91">
        <f>IF(ISNUMBER(SEARCH(PROF_SEARCH_ECO_PREC,AA192)),MAX($Z$1:Z191)+1,0)</f>
        <v>0</v>
      </c>
      <c r="AA192" t="s">
        <v>4389</v>
      </c>
      <c r="AB192">
        <v>8221</v>
      </c>
    </row>
    <row r="193" spans="4:28" ht="15.75">
      <c r="G193" s="24" t="s">
        <v>6410</v>
      </c>
      <c r="H193" s="24">
        <v>75</v>
      </c>
      <c r="K193" s="40" t="s">
        <v>6394</v>
      </c>
      <c r="L193" s="29">
        <v>11</v>
      </c>
      <c r="P193" t="str">
        <f>IFERROR(VLOOKUP(ROWS($P$2:P193),$Q$2:$R$3007,2,0),"")</f>
        <v/>
      </c>
      <c r="Q193" s="91">
        <f>IF(ISNUMBER(SEARCH(ETUD_SHEARCH_ECO_PREC,R193)),MAX($Q$1:Q192)+1,0)</f>
        <v>0</v>
      </c>
      <c r="R193" t="s">
        <v>4396</v>
      </c>
      <c r="S193">
        <v>441</v>
      </c>
      <c r="U193" s="121" t="s">
        <v>6791</v>
      </c>
      <c r="V193" s="120">
        <v>990</v>
      </c>
      <c r="Y193" t="str">
        <f>IFERROR(VLOOKUP(ROWS($Y$2:Y193),$Z$2:$AA$3007,2,0),"")</f>
        <v/>
      </c>
      <c r="Z193" s="91">
        <f>IF(ISNUMBER(SEARCH(PROF_SEARCH_ECO_PREC,AA193)),MAX($Z$1:Z192)+1,0)</f>
        <v>0</v>
      </c>
      <c r="AA193" t="s">
        <v>4396</v>
      </c>
      <c r="AB193">
        <v>441</v>
      </c>
    </row>
    <row r="194" spans="4:28" ht="15.75">
      <c r="K194" s="29"/>
      <c r="L194" s="29"/>
      <c r="P194" t="str">
        <f>IFERROR(VLOOKUP(ROWS($P$2:P194),$Q$2:$R$3007,2,0),"")</f>
        <v/>
      </c>
      <c r="Q194" s="91">
        <f>IF(ISNUMBER(SEARCH(ETUD_SHEARCH_ECO_PREC,R194)),MAX($Q$1:Q193)+1,0)</f>
        <v>0</v>
      </c>
      <c r="R194" t="s">
        <v>4397</v>
      </c>
      <c r="S194">
        <v>442</v>
      </c>
      <c r="U194" s="121" t="s">
        <v>6792</v>
      </c>
      <c r="V194" s="120">
        <v>348</v>
      </c>
      <c r="Y194" t="str">
        <f>IFERROR(VLOOKUP(ROWS($Y$2:Y194),$Z$2:$AA$3007,2,0),"")</f>
        <v/>
      </c>
      <c r="Z194" s="91">
        <f>IF(ISNUMBER(SEARCH(PROF_SEARCH_ECO_PREC,AA194)),MAX($Z$1:Z193)+1,0)</f>
        <v>0</v>
      </c>
      <c r="AA194" t="s">
        <v>4397</v>
      </c>
      <c r="AB194">
        <v>442</v>
      </c>
    </row>
    <row r="195" spans="4:28" ht="15.75">
      <c r="K195" s="29"/>
      <c r="L195" s="29"/>
      <c r="P195" t="str">
        <f>IFERROR(VLOOKUP(ROWS($P$2:P195),$Q$2:$R$3007,2,0),"")</f>
        <v/>
      </c>
      <c r="Q195" s="91">
        <f>IF(ISNUMBER(SEARCH(ETUD_SHEARCH_ECO_PREC,R195)),MAX($Q$1:Q194)+1,0)</f>
        <v>0</v>
      </c>
      <c r="R195" t="s">
        <v>4751</v>
      </c>
      <c r="S195">
        <v>7652</v>
      </c>
      <c r="U195" s="123" t="s">
        <v>6793</v>
      </c>
      <c r="V195" s="122">
        <v>1402</v>
      </c>
      <c r="Y195" t="str">
        <f>IFERROR(VLOOKUP(ROWS($Y$2:Y195),$Z$2:$AA$3007,2,0),"")</f>
        <v/>
      </c>
      <c r="Z195" s="91">
        <f>IF(ISNUMBER(SEARCH(PROF_SEARCH_ECO_PREC,AA195)),MAX($Z$1:Z194)+1,0)</f>
        <v>0</v>
      </c>
      <c r="AA195" t="s">
        <v>4751</v>
      </c>
      <c r="AB195">
        <v>7652</v>
      </c>
    </row>
    <row r="196" spans="4:28" ht="15.75">
      <c r="G196" s="60" t="s">
        <v>6509</v>
      </c>
      <c r="K196" s="29"/>
      <c r="L196" s="29"/>
      <c r="P196" t="str">
        <f>IFERROR(VLOOKUP(ROWS($P$2:P196),$Q$2:$R$3007,2,0),"")</f>
        <v/>
      </c>
      <c r="Q196" s="91">
        <f>IF(ISNUMBER(SEARCH(ETUD_SHEARCH_ECO_PREC,R196)),MAX($Q$1:Q195)+1,0)</f>
        <v>0</v>
      </c>
      <c r="R196" t="s">
        <v>4667</v>
      </c>
      <c r="S196">
        <v>7636</v>
      </c>
      <c r="U196" s="123" t="s">
        <v>6794</v>
      </c>
      <c r="V196" s="122">
        <v>659</v>
      </c>
      <c r="Y196" t="str">
        <f>IFERROR(VLOOKUP(ROWS($Y$2:Y196),$Z$2:$AA$3007,2,0),"")</f>
        <v/>
      </c>
      <c r="Z196" s="91">
        <f>IF(ISNUMBER(SEARCH(PROF_SEARCH_ECO_PREC,AA196)),MAX($Z$1:Z195)+1,0)</f>
        <v>0</v>
      </c>
      <c r="AA196" t="s">
        <v>4667</v>
      </c>
      <c r="AB196">
        <v>7636</v>
      </c>
    </row>
    <row r="197" spans="4:28" ht="15.75">
      <c r="D197" s="39" t="s">
        <v>6482</v>
      </c>
      <c r="E197" s="39"/>
      <c r="F197" s="39" t="s">
        <v>6510</v>
      </c>
      <c r="G197" s="35" t="s">
        <v>6482</v>
      </c>
      <c r="H197" s="35">
        <v>19</v>
      </c>
      <c r="P197" t="str">
        <f>IFERROR(VLOOKUP(ROWS($P$2:P197),$Q$2:$R$3007,2,0),"")</f>
        <v/>
      </c>
      <c r="Q197" s="91">
        <f>IF(ISNUMBER(SEARCH(ETUD_SHEARCH_ECO_PREC,R197)),MAX($Q$1:Q196)+1,0)</f>
        <v>0</v>
      </c>
      <c r="R197" t="s">
        <v>4750</v>
      </c>
      <c r="S197">
        <v>7651</v>
      </c>
      <c r="U197" s="123" t="s">
        <v>6795</v>
      </c>
      <c r="V197" s="122">
        <v>731</v>
      </c>
      <c r="Y197" t="str">
        <f>IFERROR(VLOOKUP(ROWS($Y$2:Y197),$Z$2:$AA$3007,2,0),"")</f>
        <v/>
      </c>
      <c r="Z197" s="91">
        <f>IF(ISNUMBER(SEARCH(PROF_SEARCH_ECO_PREC,AA197)),MAX($Z$1:Z196)+1,0)</f>
        <v>0</v>
      </c>
      <c r="AA197" t="s">
        <v>4750</v>
      </c>
      <c r="AB197">
        <v>7651</v>
      </c>
    </row>
    <row r="198" spans="4:28" ht="15.75">
      <c r="D198" s="39" t="s">
        <v>6482</v>
      </c>
      <c r="E198" s="39"/>
      <c r="F198" s="39" t="s">
        <v>6126</v>
      </c>
      <c r="G198" s="38" t="s">
        <v>6494</v>
      </c>
      <c r="H198" s="35">
        <v>15</v>
      </c>
      <c r="K198" s="52" t="s">
        <v>6484</v>
      </c>
      <c r="P198" t="str">
        <f>IFERROR(VLOOKUP(ROWS($P$2:P198),$Q$2:$R$3007,2,0),"")</f>
        <v/>
      </c>
      <c r="Q198" s="91">
        <f>IF(ISNUMBER(SEARCH(ETUD_SHEARCH_ECO_PREC,R198)),MAX($Q$1:Q197)+1,0)</f>
        <v>0</v>
      </c>
      <c r="R198" t="s">
        <v>5942</v>
      </c>
      <c r="S198">
        <v>7956</v>
      </c>
      <c r="U198" s="123" t="s">
        <v>6796</v>
      </c>
      <c r="V198" s="122">
        <v>470</v>
      </c>
      <c r="Y198" t="str">
        <f>IFERROR(VLOOKUP(ROWS($Y$2:Y198),$Z$2:$AA$3007,2,0),"")</f>
        <v/>
      </c>
      <c r="Z198" s="91">
        <f>IF(ISNUMBER(SEARCH(PROF_SEARCH_ECO_PREC,AA198)),MAX($Z$1:Z197)+1,0)</f>
        <v>0</v>
      </c>
      <c r="AA198" t="s">
        <v>5942</v>
      </c>
      <c r="AB198">
        <v>7956</v>
      </c>
    </row>
    <row r="199" spans="4:28" ht="15.75">
      <c r="D199" s="39" t="s">
        <v>6482</v>
      </c>
      <c r="E199" s="39"/>
      <c r="F199" s="39" t="s">
        <v>6127</v>
      </c>
      <c r="G199" s="27" t="s">
        <v>6504</v>
      </c>
      <c r="H199" s="35">
        <v>37</v>
      </c>
      <c r="K199" s="29" t="s">
        <v>6482</v>
      </c>
      <c r="L199" s="29">
        <v>19</v>
      </c>
      <c r="P199" t="str">
        <f>IFERROR(VLOOKUP(ROWS($P$2:P199),$Q$2:$R$3007,2,0),"")</f>
        <v/>
      </c>
      <c r="Q199" s="91">
        <f>IF(ISNUMBER(SEARCH(ETUD_SHEARCH_ECO_PREC,R199)),MAX($Q$1:Q198)+1,0)</f>
        <v>0</v>
      </c>
      <c r="R199" t="s">
        <v>5159</v>
      </c>
      <c r="S199">
        <v>5446</v>
      </c>
      <c r="U199" s="123" t="s">
        <v>6797</v>
      </c>
      <c r="V199" s="122">
        <v>683</v>
      </c>
      <c r="Y199" t="str">
        <f>IFERROR(VLOOKUP(ROWS($Y$2:Y199),$Z$2:$AA$3007,2,0),"")</f>
        <v/>
      </c>
      <c r="Z199" s="91">
        <f>IF(ISNUMBER(SEARCH(PROF_SEARCH_ECO_PREC,AA199)),MAX($Z$1:Z198)+1,0)</f>
        <v>0</v>
      </c>
      <c r="AA199" t="s">
        <v>5159</v>
      </c>
      <c r="AB199">
        <v>5446</v>
      </c>
    </row>
    <row r="200" spans="4:28" ht="15.75">
      <c r="D200" s="40" t="s">
        <v>6328</v>
      </c>
      <c r="E200" s="40"/>
      <c r="F200" s="40" t="s">
        <v>6510</v>
      </c>
      <c r="G200" s="35" t="s">
        <v>6328</v>
      </c>
      <c r="H200" s="35">
        <v>43</v>
      </c>
      <c r="K200" s="29" t="s">
        <v>6328</v>
      </c>
      <c r="L200" s="29">
        <v>43</v>
      </c>
      <c r="P200" t="str">
        <f>IFERROR(VLOOKUP(ROWS($P$2:P200),$Q$2:$R$3007,2,0),"")</f>
        <v/>
      </c>
      <c r="Q200" s="91">
        <f>IF(ISNUMBER(SEARCH(ETUD_SHEARCH_ECO_PREC,R200)),MAX($Q$1:Q199)+1,0)</f>
        <v>0</v>
      </c>
      <c r="R200" t="s">
        <v>4724</v>
      </c>
      <c r="S200">
        <v>612</v>
      </c>
      <c r="U200" s="121" t="s">
        <v>6798</v>
      </c>
      <c r="V200" s="120">
        <v>1190</v>
      </c>
      <c r="Y200" t="str">
        <f>IFERROR(VLOOKUP(ROWS($Y$2:Y200),$Z$2:$AA$3007,2,0),"")</f>
        <v/>
      </c>
      <c r="Z200" s="91">
        <f>IF(ISNUMBER(SEARCH(PROF_SEARCH_ECO_PREC,AA200)),MAX($Z$1:Z199)+1,0)</f>
        <v>0</v>
      </c>
      <c r="AA200" t="s">
        <v>4724</v>
      </c>
      <c r="AB200">
        <v>612</v>
      </c>
    </row>
    <row r="201" spans="4:28" ht="15.75">
      <c r="D201" s="40" t="s">
        <v>6328</v>
      </c>
      <c r="E201" s="40"/>
      <c r="F201" s="40" t="s">
        <v>6126</v>
      </c>
      <c r="G201" s="35" t="s">
        <v>6423</v>
      </c>
      <c r="H201" s="35">
        <v>9</v>
      </c>
      <c r="K201" s="29" t="s">
        <v>6514</v>
      </c>
      <c r="L201" s="29">
        <v>16</v>
      </c>
      <c r="P201" t="str">
        <f>IFERROR(VLOOKUP(ROWS($P$2:P201),$Q$2:$R$3007,2,0),"")</f>
        <v/>
      </c>
      <c r="Q201" s="91">
        <f>IF(ISNUMBER(SEARCH(ETUD_SHEARCH_ECO_PREC,R201)),MAX($Q$1:Q200)+1,0)</f>
        <v>0</v>
      </c>
      <c r="R201" t="s">
        <v>5702</v>
      </c>
      <c r="S201">
        <v>1228</v>
      </c>
      <c r="U201" s="121" t="s">
        <v>6799</v>
      </c>
      <c r="V201" s="120">
        <v>1163</v>
      </c>
      <c r="Y201" t="str">
        <f>IFERROR(VLOOKUP(ROWS($Y$2:Y201),$Z$2:$AA$3007,2,0),"")</f>
        <v/>
      </c>
      <c r="Z201" s="91">
        <f>IF(ISNUMBER(SEARCH(PROF_SEARCH_ECO_PREC,AA201)),MAX($Z$1:Z200)+1,0)</f>
        <v>0</v>
      </c>
      <c r="AA201" t="s">
        <v>5702</v>
      </c>
      <c r="AB201">
        <v>1228</v>
      </c>
    </row>
    <row r="202" spans="4:28" ht="15.75">
      <c r="D202" s="40" t="s">
        <v>6328</v>
      </c>
      <c r="E202" s="40"/>
      <c r="F202" s="40" t="s">
        <v>6127</v>
      </c>
      <c r="G202" s="27" t="s">
        <v>6336</v>
      </c>
      <c r="H202" s="35">
        <v>13</v>
      </c>
      <c r="K202" s="29" t="s">
        <v>6351</v>
      </c>
      <c r="L202" s="29">
        <v>14</v>
      </c>
      <c r="P202" t="str">
        <f>IFERROR(VLOOKUP(ROWS($P$2:P202),$Q$2:$R$3007,2,0),"")</f>
        <v/>
      </c>
      <c r="Q202" s="91">
        <f>IF(ISNUMBER(SEARCH(ETUD_SHEARCH_ECO_PREC,R202)),MAX($Q$1:Q201)+1,0)</f>
        <v>0</v>
      </c>
      <c r="R202" t="s">
        <v>4085</v>
      </c>
      <c r="S202">
        <v>289</v>
      </c>
      <c r="U202" s="123" t="s">
        <v>6800</v>
      </c>
      <c r="V202" s="122">
        <v>761</v>
      </c>
      <c r="Y202" t="str">
        <f>IFERROR(VLOOKUP(ROWS($Y$2:Y202),$Z$2:$AA$3007,2,0),"")</f>
        <v/>
      </c>
      <c r="Z202" s="91">
        <f>IF(ISNUMBER(SEARCH(PROF_SEARCH_ECO_PREC,AA202)),MAX($Z$1:Z201)+1,0)</f>
        <v>0</v>
      </c>
      <c r="AA202" t="s">
        <v>4085</v>
      </c>
      <c r="AB202">
        <v>289</v>
      </c>
    </row>
    <row r="203" spans="4:28" ht="15.75">
      <c r="D203" s="39" t="s">
        <v>6372</v>
      </c>
      <c r="E203" s="39"/>
      <c r="F203" s="39" t="s">
        <v>6510</v>
      </c>
      <c r="G203" s="27" t="s">
        <v>6502</v>
      </c>
      <c r="H203" s="35">
        <v>35</v>
      </c>
      <c r="K203" s="29" t="s">
        <v>6424</v>
      </c>
      <c r="L203" s="29">
        <v>42</v>
      </c>
      <c r="P203" t="str">
        <f>IFERROR(VLOOKUP(ROWS($P$2:P203),$Q$2:$R$3007,2,0),"")</f>
        <v/>
      </c>
      <c r="Q203" s="91">
        <f>IF(ISNUMBER(SEARCH(ETUD_SHEARCH_ECO_PREC,R203)),MAX($Q$1:Q202)+1,0)</f>
        <v>0</v>
      </c>
      <c r="R203" t="s">
        <v>3379</v>
      </c>
      <c r="S203">
        <v>7197</v>
      </c>
      <c r="U203" s="121" t="s">
        <v>6801</v>
      </c>
      <c r="V203" s="120">
        <v>286</v>
      </c>
      <c r="Y203" t="str">
        <f>IFERROR(VLOOKUP(ROWS($Y$2:Y203),$Z$2:$AA$3007,2,0),"")</f>
        <v/>
      </c>
      <c r="Z203" s="91">
        <f>IF(ISNUMBER(SEARCH(PROF_SEARCH_ECO_PREC,AA203)),MAX($Z$1:Z202)+1,0)</f>
        <v>0</v>
      </c>
      <c r="AA203" t="s">
        <v>3379</v>
      </c>
      <c r="AB203">
        <v>7197</v>
      </c>
    </row>
    <row r="204" spans="4:28" ht="15.75">
      <c r="D204" s="39" t="s">
        <v>6372</v>
      </c>
      <c r="E204" s="39"/>
      <c r="F204" s="39" t="s">
        <v>6126</v>
      </c>
      <c r="G204" s="29" t="s">
        <v>6920</v>
      </c>
      <c r="H204" s="29">
        <v>23</v>
      </c>
      <c r="K204" s="29" t="s">
        <v>6358</v>
      </c>
      <c r="L204" s="29">
        <v>12</v>
      </c>
      <c r="P204" t="str">
        <f>IFERROR(VLOOKUP(ROWS($P$2:P204),$Q$2:$R$3007,2,0),"")</f>
        <v/>
      </c>
      <c r="Q204" s="91">
        <f>IF(ISNUMBER(SEARCH(ETUD_SHEARCH_ECO_PREC,R204)),MAX($Q$1:Q203)+1,0)</f>
        <v>0</v>
      </c>
      <c r="R204" t="s">
        <v>3378</v>
      </c>
      <c r="S204">
        <v>7196</v>
      </c>
      <c r="U204" s="121" t="s">
        <v>6802</v>
      </c>
      <c r="V204" s="120">
        <v>1068</v>
      </c>
      <c r="Y204" t="str">
        <f>IFERROR(VLOOKUP(ROWS($Y$2:Y204),$Z$2:$AA$3007,2,0),"")</f>
        <v/>
      </c>
      <c r="Z204" s="91">
        <f>IF(ISNUMBER(SEARCH(PROF_SEARCH_ECO_PREC,AA204)),MAX($Z$1:Z203)+1,0)</f>
        <v>0</v>
      </c>
      <c r="AA204" t="s">
        <v>3378</v>
      </c>
      <c r="AB204">
        <v>7196</v>
      </c>
    </row>
    <row r="205" spans="4:28" ht="15.75">
      <c r="D205" s="39" t="s">
        <v>6372</v>
      </c>
      <c r="E205" s="39"/>
      <c r="F205" s="39" t="s">
        <v>6127</v>
      </c>
      <c r="G205" s="27" t="s">
        <v>6506</v>
      </c>
      <c r="H205" s="35">
        <v>39</v>
      </c>
      <c r="K205" s="29" t="s">
        <v>6517</v>
      </c>
      <c r="L205" s="29">
        <v>8</v>
      </c>
      <c r="P205" t="str">
        <f>IFERROR(VLOOKUP(ROWS($P$2:P205),$Q$2:$R$3007,2,0),"")</f>
        <v/>
      </c>
      <c r="Q205" s="91">
        <f>IF(ISNUMBER(SEARCH(ETUD_SHEARCH_ECO_PREC,R205)),MAX($Q$1:Q204)+1,0)</f>
        <v>0</v>
      </c>
      <c r="R205" t="s">
        <v>3234</v>
      </c>
      <c r="S205">
        <v>47</v>
      </c>
      <c r="U205" s="121" t="s">
        <v>6803</v>
      </c>
      <c r="V205" s="120">
        <v>992</v>
      </c>
      <c r="Y205" t="str">
        <f>IFERROR(VLOOKUP(ROWS($Y$2:Y205),$Z$2:$AA$3007,2,0),"")</f>
        <v/>
      </c>
      <c r="Z205" s="91">
        <f>IF(ISNUMBER(SEARCH(PROF_SEARCH_ECO_PREC,AA205)),MAX($Z$1:Z204)+1,0)</f>
        <v>0</v>
      </c>
      <c r="AA205" t="s">
        <v>3234</v>
      </c>
      <c r="AB205">
        <v>47</v>
      </c>
    </row>
    <row r="206" spans="4:28" ht="15.75">
      <c r="D206" s="40" t="s">
        <v>6514</v>
      </c>
      <c r="E206" s="40"/>
      <c r="F206" s="40" t="s">
        <v>6510</v>
      </c>
      <c r="G206" s="27" t="s">
        <v>6507</v>
      </c>
      <c r="H206" s="35">
        <v>40</v>
      </c>
      <c r="K206" s="29" t="s">
        <v>6518</v>
      </c>
      <c r="L206" s="29">
        <v>20</v>
      </c>
      <c r="P206" t="str">
        <f>IFERROR(VLOOKUP(ROWS($P$2:P206),$Q$2:$R$3007,2,0),"")</f>
        <v/>
      </c>
      <c r="Q206" s="91">
        <f>IF(ISNUMBER(SEARCH(ETUD_SHEARCH_ECO_PREC,R206)),MAX($Q$1:Q205)+1,0)</f>
        <v>0</v>
      </c>
      <c r="R206" t="s">
        <v>3221</v>
      </c>
      <c r="S206">
        <v>32</v>
      </c>
      <c r="U206" s="121" t="s">
        <v>6804</v>
      </c>
      <c r="V206" s="120">
        <v>312</v>
      </c>
      <c r="Y206" t="str">
        <f>IFERROR(VLOOKUP(ROWS($Y$2:Y206),$Z$2:$AA$3007,2,0),"")</f>
        <v/>
      </c>
      <c r="Z206" s="91">
        <f>IF(ISNUMBER(SEARCH(PROF_SEARCH_ECO_PREC,AA206)),MAX($Z$1:Z205)+1,0)</f>
        <v>0</v>
      </c>
      <c r="AA206" t="s">
        <v>3221</v>
      </c>
      <c r="AB206">
        <v>32</v>
      </c>
    </row>
    <row r="207" spans="4:28" ht="15.75">
      <c r="D207" s="40" t="s">
        <v>6514</v>
      </c>
      <c r="E207" s="40"/>
      <c r="F207" s="40" t="s">
        <v>6126</v>
      </c>
      <c r="G207" s="27" t="s">
        <v>6498</v>
      </c>
      <c r="H207" s="35">
        <v>25</v>
      </c>
      <c r="K207" s="29" t="s">
        <v>6397</v>
      </c>
      <c r="L207" s="29">
        <v>10</v>
      </c>
      <c r="P207" t="str">
        <f>IFERROR(VLOOKUP(ROWS($P$2:P207),$Q$2:$R$3007,2,0),"")</f>
        <v/>
      </c>
      <c r="Q207" s="91">
        <f>IF(ISNUMBER(SEARCH(ETUD_SHEARCH_ECO_PREC,R207)),MAX($Q$1:Q206)+1,0)</f>
        <v>0</v>
      </c>
      <c r="R207" t="s">
        <v>3088</v>
      </c>
      <c r="S207">
        <v>7004</v>
      </c>
      <c r="U207" s="123" t="s">
        <v>6805</v>
      </c>
      <c r="V207" s="122">
        <v>721</v>
      </c>
      <c r="Y207" t="str">
        <f>IFERROR(VLOOKUP(ROWS($Y$2:Y207),$Z$2:$AA$3007,2,0),"")</f>
        <v/>
      </c>
      <c r="Z207" s="91">
        <f>IF(ISNUMBER(SEARCH(PROF_SEARCH_ECO_PREC,AA207)),MAX($Z$1:Z206)+1,0)</f>
        <v>0</v>
      </c>
      <c r="AA207" t="s">
        <v>3088</v>
      </c>
      <c r="AB207">
        <v>7004</v>
      </c>
    </row>
    <row r="208" spans="4:28" ht="15.75">
      <c r="D208" s="40" t="s">
        <v>6514</v>
      </c>
      <c r="E208" s="40"/>
      <c r="F208" s="40" t="s">
        <v>6127</v>
      </c>
      <c r="G208" s="35" t="s">
        <v>6514</v>
      </c>
      <c r="H208" s="35">
        <v>16</v>
      </c>
      <c r="K208" s="29" t="s">
        <v>6917</v>
      </c>
      <c r="L208" s="29">
        <v>3</v>
      </c>
      <c r="P208" t="str">
        <f>IFERROR(VLOOKUP(ROWS($P$2:P208),$Q$2:$R$3007,2,0),"")</f>
        <v/>
      </c>
      <c r="Q208" s="91">
        <f>IF(ISNUMBER(SEARCH(ETUD_SHEARCH_ECO_PREC,R208)),MAX($Q$1:Q207)+1,0)</f>
        <v>0</v>
      </c>
      <c r="R208" t="s">
        <v>3680</v>
      </c>
      <c r="S208">
        <v>7373</v>
      </c>
      <c r="U208" s="121" t="s">
        <v>6806</v>
      </c>
      <c r="V208" s="120">
        <v>1040</v>
      </c>
      <c r="Y208" t="str">
        <f>IFERROR(VLOOKUP(ROWS($Y$2:Y208),$Z$2:$AA$3007,2,0),"")</f>
        <v/>
      </c>
      <c r="Z208" s="91">
        <f>IF(ISNUMBER(SEARCH(PROF_SEARCH_ECO_PREC,AA208)),MAX($Z$1:Z207)+1,0)</f>
        <v>0</v>
      </c>
      <c r="AA208" t="s">
        <v>3680</v>
      </c>
      <c r="AB208">
        <v>7373</v>
      </c>
    </row>
    <row r="209" spans="4:28" ht="15.75">
      <c r="D209" s="39" t="s">
        <v>6351</v>
      </c>
      <c r="E209" s="39"/>
      <c r="F209" s="39" t="s">
        <v>6510</v>
      </c>
      <c r="G209" s="27" t="s">
        <v>6347</v>
      </c>
      <c r="H209" s="35">
        <v>17</v>
      </c>
      <c r="K209" s="29" t="s">
        <v>6918</v>
      </c>
      <c r="L209" s="29">
        <v>42</v>
      </c>
      <c r="P209" t="str">
        <f>IFERROR(VLOOKUP(ROWS($P$2:P209),$Q$2:$R$3007,2,0),"")</f>
        <v/>
      </c>
      <c r="Q209" s="91">
        <f>IF(ISNUMBER(SEARCH(ETUD_SHEARCH_ECO_PREC,R209)),MAX($Q$1:Q208)+1,0)</f>
        <v>0</v>
      </c>
      <c r="R209" t="s">
        <v>3134</v>
      </c>
      <c r="S209">
        <v>7037</v>
      </c>
      <c r="U209" s="123" t="s">
        <v>6807</v>
      </c>
      <c r="V209" s="122">
        <v>1521</v>
      </c>
      <c r="Y209" t="str">
        <f>IFERROR(VLOOKUP(ROWS($Y$2:Y209),$Z$2:$AA$3007,2,0),"")</f>
        <v/>
      </c>
      <c r="Z209" s="91">
        <f>IF(ISNUMBER(SEARCH(PROF_SEARCH_ECO_PREC,AA209)),MAX($Z$1:Z208)+1,0)</f>
        <v>0</v>
      </c>
      <c r="AA209" t="s">
        <v>3134</v>
      </c>
      <c r="AB209">
        <v>7037</v>
      </c>
    </row>
    <row r="210" spans="4:28" ht="15.75">
      <c r="D210" s="39" t="s">
        <v>6351</v>
      </c>
      <c r="E210" s="39"/>
      <c r="F210" s="39" t="s">
        <v>6126</v>
      </c>
      <c r="G210" s="27" t="s">
        <v>6501</v>
      </c>
      <c r="H210" s="35">
        <v>28</v>
      </c>
      <c r="K210" s="29" t="s">
        <v>6919</v>
      </c>
      <c r="L210" s="29">
        <v>1</v>
      </c>
      <c r="P210" t="str">
        <f>IFERROR(VLOOKUP(ROWS($P$2:P210),$Q$2:$R$3007,2,0),"")</f>
        <v/>
      </c>
      <c r="Q210" s="91">
        <f>IF(ISNUMBER(SEARCH(ETUD_SHEARCH_ECO_PREC,R210)),MAX($Q$1:Q209)+1,0)</f>
        <v>0</v>
      </c>
      <c r="R210" t="s">
        <v>4276</v>
      </c>
      <c r="S210">
        <v>387</v>
      </c>
      <c r="U210" s="123" t="s">
        <v>6808</v>
      </c>
      <c r="V210" s="122">
        <v>1392</v>
      </c>
      <c r="Y210" t="str">
        <f>IFERROR(VLOOKUP(ROWS($Y$2:Y210),$Z$2:$AA$3007,2,0),"")</f>
        <v/>
      </c>
      <c r="Z210" s="91">
        <f>IF(ISNUMBER(SEARCH(PROF_SEARCH_ECO_PREC,AA210)),MAX($Z$1:Z209)+1,0)</f>
        <v>0</v>
      </c>
      <c r="AA210" t="s">
        <v>4276</v>
      </c>
      <c r="AB210">
        <v>387</v>
      </c>
    </row>
    <row r="211" spans="4:28" ht="15.75">
      <c r="D211" s="39" t="s">
        <v>6351</v>
      </c>
      <c r="E211" s="39"/>
      <c r="F211" s="39" t="s">
        <v>6127</v>
      </c>
      <c r="G211" s="35" t="s">
        <v>6351</v>
      </c>
      <c r="H211" s="35">
        <v>14</v>
      </c>
      <c r="K211" s="40" t="s">
        <v>6394</v>
      </c>
      <c r="L211" s="29">
        <v>11</v>
      </c>
      <c r="P211" t="str">
        <f>IFERROR(VLOOKUP(ROWS($P$2:P211),$Q$2:$R$3007,2,0),"")</f>
        <v/>
      </c>
      <c r="Q211" s="91">
        <f>IF(ISNUMBER(SEARCH(ETUD_SHEARCH_ECO_PREC,R211)),MAX($Q$1:Q210)+1,0)</f>
        <v>0</v>
      </c>
      <c r="R211" t="s">
        <v>3150</v>
      </c>
      <c r="S211">
        <v>17</v>
      </c>
      <c r="U211" s="121" t="s">
        <v>6809</v>
      </c>
      <c r="V211" s="120">
        <v>884</v>
      </c>
      <c r="Y211" t="str">
        <f>IFERROR(VLOOKUP(ROWS($Y$2:Y211),$Z$2:$AA$3007,2,0),"")</f>
        <v/>
      </c>
      <c r="Z211" s="91">
        <f>IF(ISNUMBER(SEARCH(PROF_SEARCH_ECO_PREC,AA211)),MAX($Z$1:Z210)+1,0)</f>
        <v>0</v>
      </c>
      <c r="AA211" t="s">
        <v>3150</v>
      </c>
      <c r="AB211">
        <v>17</v>
      </c>
    </row>
    <row r="212" spans="4:28" ht="15.75">
      <c r="D212" s="39" t="s">
        <v>6920</v>
      </c>
      <c r="E212" s="40"/>
      <c r="F212" s="40" t="s">
        <v>6510</v>
      </c>
      <c r="G212" s="27" t="s">
        <v>6496</v>
      </c>
      <c r="H212" s="35">
        <v>21</v>
      </c>
      <c r="K212" s="29"/>
      <c r="L212" s="29"/>
      <c r="P212" t="str">
        <f>IFERROR(VLOOKUP(ROWS($P$2:P212),$Q$2:$R$3007,2,0),"")</f>
        <v/>
      </c>
      <c r="Q212" s="91">
        <f>IF(ISNUMBER(SEARCH(ETUD_SHEARCH_ECO_PREC,R212)),MAX($Q$1:Q211)+1,0)</f>
        <v>0</v>
      </c>
      <c r="R212" t="s">
        <v>4260</v>
      </c>
      <c r="S212">
        <v>7566</v>
      </c>
      <c r="U212" s="139" t="s">
        <v>6810</v>
      </c>
      <c r="V212" s="120">
        <v>952</v>
      </c>
      <c r="Y212" t="str">
        <f>IFERROR(VLOOKUP(ROWS($Y$2:Y212),$Z$2:$AA$3007,2,0),"")</f>
        <v/>
      </c>
      <c r="Z212" s="91">
        <f>IF(ISNUMBER(SEARCH(PROF_SEARCH_ECO_PREC,AA212)),MAX($Z$1:Z211)+1,0)</f>
        <v>0</v>
      </c>
      <c r="AA212" t="s">
        <v>4260</v>
      </c>
      <c r="AB212">
        <v>7566</v>
      </c>
    </row>
    <row r="213" spans="4:28" ht="15.75">
      <c r="D213" s="39" t="s">
        <v>6920</v>
      </c>
      <c r="E213" s="40"/>
      <c r="F213" s="40" t="s">
        <v>6126</v>
      </c>
      <c r="G213" s="27" t="s">
        <v>6508</v>
      </c>
      <c r="H213" s="35">
        <v>41</v>
      </c>
      <c r="K213" s="29"/>
      <c r="L213" s="29"/>
      <c r="P213" t="str">
        <f>IFERROR(VLOOKUP(ROWS($P$2:P213),$Q$2:$R$3007,2,0),"")</f>
        <v/>
      </c>
      <c r="Q213" s="91">
        <f>IF(ISNUMBER(SEARCH(ETUD_SHEARCH_ECO_PREC,R213)),MAX($Q$1:Q212)+1,0)</f>
        <v>0</v>
      </c>
      <c r="R213" t="s">
        <v>5146</v>
      </c>
      <c r="S213">
        <v>857</v>
      </c>
      <c r="U213" s="121" t="s">
        <v>6811</v>
      </c>
      <c r="V213" s="120">
        <v>981</v>
      </c>
      <c r="Y213" t="str">
        <f>IFERROR(VLOOKUP(ROWS($Y$2:Y213),$Z$2:$AA$3007,2,0),"")</f>
        <v/>
      </c>
      <c r="Z213" s="91">
        <f>IF(ISNUMBER(SEARCH(PROF_SEARCH_ECO_PREC,AA213)),MAX($Z$1:Z212)+1,0)</f>
        <v>0</v>
      </c>
      <c r="AA213" t="s">
        <v>5146</v>
      </c>
      <c r="AB213">
        <v>857</v>
      </c>
    </row>
    <row r="214" spans="4:28" ht="15.75">
      <c r="D214" s="39" t="s">
        <v>6920</v>
      </c>
      <c r="E214" s="40"/>
      <c r="F214" s="40" t="s">
        <v>6127</v>
      </c>
      <c r="G214" s="27" t="s">
        <v>6493</v>
      </c>
      <c r="H214" s="35">
        <v>5</v>
      </c>
      <c r="P214" t="str">
        <f>IFERROR(VLOOKUP(ROWS($P$2:P214),$Q$2:$R$3007,2,0),"")</f>
        <v/>
      </c>
      <c r="Q214" s="91">
        <f>IF(ISNUMBER(SEARCH(ETUD_SHEARCH_ECO_PREC,R214)),MAX($Q$1:Q213)+1,0)</f>
        <v>0</v>
      </c>
      <c r="R214" t="s">
        <v>3745</v>
      </c>
      <c r="S214">
        <v>8136</v>
      </c>
      <c r="U214" s="121" t="s">
        <v>6812</v>
      </c>
      <c r="V214" s="120">
        <v>983</v>
      </c>
      <c r="Y214" t="str">
        <f>IFERROR(VLOOKUP(ROWS($Y$2:Y214),$Z$2:$AA$3007,2,0),"")</f>
        <v/>
      </c>
      <c r="Z214" s="91">
        <f>IF(ISNUMBER(SEARCH(PROF_SEARCH_ECO_PREC,AA214)),MAX($Z$1:Z213)+1,0)</f>
        <v>0</v>
      </c>
      <c r="AA214" t="s">
        <v>3745</v>
      </c>
      <c r="AB214">
        <v>8136</v>
      </c>
    </row>
    <row r="215" spans="4:28" ht="15.75">
      <c r="D215" s="39" t="s">
        <v>6358</v>
      </c>
      <c r="E215" s="39"/>
      <c r="F215" s="39" t="s">
        <v>6510</v>
      </c>
      <c r="G215" s="35" t="s">
        <v>6424</v>
      </c>
      <c r="H215" s="35">
        <v>42</v>
      </c>
      <c r="K215" s="52" t="s">
        <v>6485</v>
      </c>
      <c r="P215" t="str">
        <f>IFERROR(VLOOKUP(ROWS($P$2:P215),$Q$2:$R$3007,2,0),"")</f>
        <v/>
      </c>
      <c r="Q215" s="91">
        <f>IF(ISNUMBER(SEARCH(ETUD_SHEARCH_ECO_PREC,R215)),MAX($Q$1:Q214)+1,0)</f>
        <v>0</v>
      </c>
      <c r="R215" t="s">
        <v>3262</v>
      </c>
      <c r="S215">
        <v>7122</v>
      </c>
      <c r="U215" s="121" t="s">
        <v>6813</v>
      </c>
      <c r="V215" s="120">
        <v>1052</v>
      </c>
      <c r="Y215" t="str">
        <f>IFERROR(VLOOKUP(ROWS($Y$2:Y215),$Z$2:$AA$3007,2,0),"")</f>
        <v/>
      </c>
      <c r="Z215" s="91">
        <f>IF(ISNUMBER(SEARCH(PROF_SEARCH_ECO_PREC,AA215)),MAX($Z$1:Z214)+1,0)</f>
        <v>0</v>
      </c>
      <c r="AA215" t="s">
        <v>3262</v>
      </c>
      <c r="AB215">
        <v>7122</v>
      </c>
    </row>
    <row r="216" spans="4:28" ht="16.5" thickBot="1">
      <c r="D216" s="39" t="s">
        <v>6358</v>
      </c>
      <c r="E216" s="39"/>
      <c r="F216" s="39" t="s">
        <v>6126</v>
      </c>
      <c r="G216" s="35" t="s">
        <v>6358</v>
      </c>
      <c r="H216" s="35">
        <v>12</v>
      </c>
      <c r="K216" s="29" t="s">
        <v>6482</v>
      </c>
      <c r="L216" s="29">
        <v>19</v>
      </c>
      <c r="P216" t="str">
        <f>IFERROR(VLOOKUP(ROWS($P$2:P216),$Q$2:$R$3007,2,0),"")</f>
        <v/>
      </c>
      <c r="Q216" s="91">
        <f>IF(ISNUMBER(SEARCH(ETUD_SHEARCH_ECO_PREC,R216)),MAX($Q$1:Q215)+1,0)</f>
        <v>0</v>
      </c>
      <c r="R216" t="s">
        <v>5779</v>
      </c>
      <c r="S216">
        <v>1267</v>
      </c>
      <c r="U216" s="141" t="s">
        <v>6814</v>
      </c>
      <c r="V216" s="140">
        <v>1000</v>
      </c>
      <c r="Y216" t="str">
        <f>IFERROR(VLOOKUP(ROWS($Y$2:Y216),$Z$2:$AA$3007,2,0),"")</f>
        <v/>
      </c>
      <c r="Z216" s="91">
        <f>IF(ISNUMBER(SEARCH(PROF_SEARCH_ECO_PREC,AA216)),MAX($Z$1:Z215)+1,0)</f>
        <v>0</v>
      </c>
      <c r="AA216" t="s">
        <v>5779</v>
      </c>
      <c r="AB216">
        <v>1267</v>
      </c>
    </row>
    <row r="217" spans="4:28" ht="15.75">
      <c r="D217" s="39" t="s">
        <v>6358</v>
      </c>
      <c r="E217" s="39"/>
      <c r="F217" s="39" t="s">
        <v>6127</v>
      </c>
      <c r="G217" s="27" t="s">
        <v>6503</v>
      </c>
      <c r="H217" s="35">
        <v>36</v>
      </c>
      <c r="K217" s="29" t="s">
        <v>6328</v>
      </c>
      <c r="L217" s="29">
        <v>43</v>
      </c>
      <c r="P217" t="str">
        <f>IFERROR(VLOOKUP(ROWS($P$2:P217),$Q$2:$R$3007,2,0),"")</f>
        <v/>
      </c>
      <c r="Q217" s="91">
        <f>IF(ISNUMBER(SEARCH(ETUD_SHEARCH_ECO_PREC,R217)),MAX($Q$1:Q216)+1,0)</f>
        <v>0</v>
      </c>
      <c r="R217" t="s">
        <v>4470</v>
      </c>
      <c r="S217">
        <v>7611</v>
      </c>
      <c r="U217" s="126" t="s">
        <v>6815</v>
      </c>
      <c r="V217" s="134">
        <v>82</v>
      </c>
      <c r="Y217" t="str">
        <f>IFERROR(VLOOKUP(ROWS($Y$2:Y217),$Z$2:$AA$3007,2,0),"")</f>
        <v/>
      </c>
      <c r="Z217" s="91">
        <f>IF(ISNUMBER(SEARCH(PROF_SEARCH_ECO_PREC,AA217)),MAX($Z$1:Z216)+1,0)</f>
        <v>0</v>
      </c>
      <c r="AA217" t="s">
        <v>4470</v>
      </c>
      <c r="AB217">
        <v>7611</v>
      </c>
    </row>
    <row r="218" spans="4:28" ht="15.75">
      <c r="D218" s="40" t="s">
        <v>6517</v>
      </c>
      <c r="E218" s="40"/>
      <c r="F218" s="40" t="s">
        <v>6510</v>
      </c>
      <c r="G218" s="35" t="s">
        <v>6517</v>
      </c>
      <c r="H218" s="35">
        <v>8</v>
      </c>
      <c r="K218" s="29" t="s">
        <v>6514</v>
      </c>
      <c r="L218" s="29">
        <v>16</v>
      </c>
      <c r="P218" t="str">
        <f>IFERROR(VLOOKUP(ROWS($P$2:P218),$Q$2:$R$3007,2,0),"")</f>
        <v/>
      </c>
      <c r="Q218" s="91">
        <f>IF(ISNUMBER(SEARCH(ETUD_SHEARCH_ECO_PREC,R218)),MAX($Q$1:Q217)+1,0)</f>
        <v>0</v>
      </c>
      <c r="R218" t="s">
        <v>4330</v>
      </c>
      <c r="S218">
        <v>8100</v>
      </c>
      <c r="U218" s="121" t="s">
        <v>6816</v>
      </c>
      <c r="V218" s="120">
        <v>889</v>
      </c>
      <c r="Y218" t="str">
        <f>IFERROR(VLOOKUP(ROWS($Y$2:Y218),$Z$2:$AA$3007,2,0),"")</f>
        <v/>
      </c>
      <c r="Z218" s="91">
        <f>IF(ISNUMBER(SEARCH(PROF_SEARCH_ECO_PREC,AA218)),MAX($Z$1:Z217)+1,0)</f>
        <v>0</v>
      </c>
      <c r="AA218" t="s">
        <v>4330</v>
      </c>
      <c r="AB218">
        <v>8100</v>
      </c>
    </row>
    <row r="219" spans="4:28" ht="15.75">
      <c r="D219" s="40" t="s">
        <v>6517</v>
      </c>
      <c r="E219" s="40"/>
      <c r="F219" s="40" t="s">
        <v>6126</v>
      </c>
      <c r="G219" s="35" t="s">
        <v>6516</v>
      </c>
      <c r="H219" s="35">
        <v>7</v>
      </c>
      <c r="K219" s="29" t="s">
        <v>6351</v>
      </c>
      <c r="L219" s="29">
        <v>14</v>
      </c>
      <c r="P219" t="str">
        <f>IFERROR(VLOOKUP(ROWS($P$2:P219),$Q$2:$R$3007,2,0),"")</f>
        <v/>
      </c>
      <c r="Q219" s="91">
        <f>IF(ISNUMBER(SEARCH(ETUD_SHEARCH_ECO_PREC,R219)),MAX($Q$1:Q218)+1,0)</f>
        <v>0</v>
      </c>
      <c r="R219" t="s">
        <v>3510</v>
      </c>
      <c r="S219">
        <v>8362</v>
      </c>
      <c r="U219" s="121" t="s">
        <v>6817</v>
      </c>
      <c r="V219" s="120">
        <v>1008</v>
      </c>
      <c r="Y219" t="str">
        <f>IFERROR(VLOOKUP(ROWS($Y$2:Y219),$Z$2:$AA$3007,2,0),"")</f>
        <v/>
      </c>
      <c r="Z219" s="91">
        <f>IF(ISNUMBER(SEARCH(PROF_SEARCH_ECO_PREC,AA219)),MAX($Z$1:Z218)+1,0)</f>
        <v>0</v>
      </c>
      <c r="AA219" t="s">
        <v>3510</v>
      </c>
      <c r="AB219">
        <v>8362</v>
      </c>
    </row>
    <row r="220" spans="4:28" ht="15.75">
      <c r="D220" s="40" t="s">
        <v>6517</v>
      </c>
      <c r="E220" s="40"/>
      <c r="F220" s="40" t="s">
        <v>6127</v>
      </c>
      <c r="G220" s="35" t="s">
        <v>43</v>
      </c>
      <c r="H220" s="35">
        <v>99</v>
      </c>
      <c r="K220" s="29" t="s">
        <v>6424</v>
      </c>
      <c r="L220" s="29">
        <v>42</v>
      </c>
      <c r="P220" t="str">
        <f>IFERROR(VLOOKUP(ROWS($P$2:P220),$Q$2:$R$3007,2,0),"")</f>
        <v/>
      </c>
      <c r="Q220" s="91">
        <f>IF(ISNUMBER(SEARCH(ETUD_SHEARCH_ECO_PREC,R220)),MAX($Q$1:Q219)+1,0)</f>
        <v>0</v>
      </c>
      <c r="R220" t="s">
        <v>5890</v>
      </c>
      <c r="S220">
        <v>8449</v>
      </c>
      <c r="U220" s="121" t="s">
        <v>6818</v>
      </c>
      <c r="V220" s="120">
        <v>869</v>
      </c>
      <c r="Y220" t="str">
        <f>IFERROR(VLOOKUP(ROWS($Y$2:Y220),$Z$2:$AA$3007,2,0),"")</f>
        <v/>
      </c>
      <c r="Z220" s="91">
        <f>IF(ISNUMBER(SEARCH(PROF_SEARCH_ECO_PREC,AA220)),MAX($Z$1:Z219)+1,0)</f>
        <v>0</v>
      </c>
      <c r="AA220" t="s">
        <v>5890</v>
      </c>
      <c r="AB220">
        <v>8449</v>
      </c>
    </row>
    <row r="221" spans="4:28" ht="15.75">
      <c r="D221" s="39" t="s">
        <v>6516</v>
      </c>
      <c r="E221" s="39"/>
      <c r="F221" s="39" t="s">
        <v>6510</v>
      </c>
      <c r="G221" s="35" t="s">
        <v>6518</v>
      </c>
      <c r="H221" s="35">
        <v>20</v>
      </c>
      <c r="K221" s="29" t="s">
        <v>6358</v>
      </c>
      <c r="L221" s="29">
        <v>12</v>
      </c>
      <c r="P221" t="str">
        <f>IFERROR(VLOOKUP(ROWS($P$2:P221),$Q$2:$R$3007,2,0),"")</f>
        <v/>
      </c>
      <c r="Q221" s="91">
        <f>IF(ISNUMBER(SEARCH(ETUD_SHEARCH_ECO_PREC,R221)),MAX($Q$1:Q220)+1,0)</f>
        <v>0</v>
      </c>
      <c r="R221" t="s">
        <v>4671</v>
      </c>
      <c r="S221">
        <v>8225</v>
      </c>
      <c r="U221" s="121" t="s">
        <v>6819</v>
      </c>
      <c r="V221" s="120">
        <v>1598</v>
      </c>
      <c r="Y221" t="str">
        <f>IFERROR(VLOOKUP(ROWS($Y$2:Y221),$Z$2:$AA$3007,2,0),"")</f>
        <v/>
      </c>
      <c r="Z221" s="91">
        <f>IF(ISNUMBER(SEARCH(PROF_SEARCH_ECO_PREC,AA221)),MAX($Z$1:Z220)+1,0)</f>
        <v>0</v>
      </c>
      <c r="AA221" t="s">
        <v>4671</v>
      </c>
      <c r="AB221">
        <v>8225</v>
      </c>
    </row>
    <row r="222" spans="4:28" ht="15.75">
      <c r="D222" s="39" t="s">
        <v>6516</v>
      </c>
      <c r="E222" s="39"/>
      <c r="F222" s="39" t="s">
        <v>6126</v>
      </c>
      <c r="G222" s="27" t="s">
        <v>6497</v>
      </c>
      <c r="H222" s="35">
        <v>24</v>
      </c>
      <c r="K222" s="29" t="s">
        <v>6517</v>
      </c>
      <c r="L222" s="29">
        <v>8</v>
      </c>
      <c r="P222" t="str">
        <f>IFERROR(VLOOKUP(ROWS($P$2:P222),$Q$2:$R$3007,2,0),"")</f>
        <v/>
      </c>
      <c r="Q222" s="91">
        <f>IF(ISNUMBER(SEARCH(ETUD_SHEARCH_ECO_PREC,R222)),MAX($Q$1:Q221)+1,0)</f>
        <v>0</v>
      </c>
      <c r="R222" t="s">
        <v>3809</v>
      </c>
      <c r="S222">
        <v>7362</v>
      </c>
      <c r="U222" s="121" t="s">
        <v>6820</v>
      </c>
      <c r="V222" s="120">
        <v>802</v>
      </c>
      <c r="Y222" t="str">
        <f>IFERROR(VLOOKUP(ROWS($Y$2:Y222),$Z$2:$AA$3007,2,0),"")</f>
        <v/>
      </c>
      <c r="Z222" s="91">
        <f>IF(ISNUMBER(SEARCH(PROF_SEARCH_ECO_PREC,AA222)),MAX($Z$1:Z221)+1,0)</f>
        <v>0</v>
      </c>
      <c r="AA222" t="s">
        <v>3809</v>
      </c>
      <c r="AB222">
        <v>7362</v>
      </c>
    </row>
    <row r="223" spans="4:28" ht="15.75">
      <c r="D223" s="39" t="s">
        <v>6516</v>
      </c>
      <c r="E223" s="39"/>
      <c r="F223" s="39" t="s">
        <v>6127</v>
      </c>
      <c r="G223" s="35" t="s">
        <v>6519</v>
      </c>
      <c r="H223" s="35">
        <v>22</v>
      </c>
      <c r="K223" s="29" t="s">
        <v>6518</v>
      </c>
      <c r="L223" s="29">
        <v>20</v>
      </c>
      <c r="P223" t="str">
        <f>IFERROR(VLOOKUP(ROWS($P$2:P223),$Q$2:$R$3007,2,0),"")</f>
        <v/>
      </c>
      <c r="Q223" s="91">
        <f>IF(ISNUMBER(SEARCH(ETUD_SHEARCH_ECO_PREC,R223)),MAX($Q$1:Q222)+1,0)</f>
        <v>0</v>
      </c>
      <c r="R223" t="s">
        <v>5388</v>
      </c>
      <c r="S223">
        <v>7818</v>
      </c>
      <c r="U223" s="121" t="s">
        <v>6821</v>
      </c>
      <c r="V223" s="120">
        <v>997</v>
      </c>
      <c r="Y223" t="str">
        <f>IFERROR(VLOOKUP(ROWS($Y$2:Y223),$Z$2:$AA$3007,2,0),"")</f>
        <v/>
      </c>
      <c r="Z223" s="91">
        <f>IF(ISNUMBER(SEARCH(PROF_SEARCH_ECO_PREC,AA223)),MAX($Z$1:Z222)+1,0)</f>
        <v>0</v>
      </c>
      <c r="AA223" t="s">
        <v>5388</v>
      </c>
      <c r="AB223">
        <v>7818</v>
      </c>
    </row>
    <row r="224" spans="4:28" ht="15.75">
      <c r="D224" s="40" t="s">
        <v>6518</v>
      </c>
      <c r="E224" s="40"/>
      <c r="F224" s="40" t="s">
        <v>6510</v>
      </c>
      <c r="G224" s="35" t="s">
        <v>6394</v>
      </c>
      <c r="H224" s="35">
        <v>11</v>
      </c>
      <c r="K224" s="29" t="s">
        <v>6397</v>
      </c>
      <c r="L224" s="29">
        <v>10</v>
      </c>
      <c r="P224" t="str">
        <f>IFERROR(VLOOKUP(ROWS($P$2:P224),$Q$2:$R$3007,2,0),"")</f>
        <v/>
      </c>
      <c r="Q224" s="91">
        <f>IF(ISNUMBER(SEARCH(ETUD_SHEARCH_ECO_PREC,R224)),MAX($Q$1:Q223)+1,0)</f>
        <v>0</v>
      </c>
      <c r="R224" t="s">
        <v>3542</v>
      </c>
      <c r="S224">
        <v>9509</v>
      </c>
      <c r="U224" s="121" t="s">
        <v>6822</v>
      </c>
      <c r="V224" s="120">
        <v>980</v>
      </c>
      <c r="Y224" t="str">
        <f>IFERROR(VLOOKUP(ROWS($Y$2:Y224),$Z$2:$AA$3007,2,0),"")</f>
        <v/>
      </c>
      <c r="Z224" s="91">
        <f>IF(ISNUMBER(SEARCH(PROF_SEARCH_ECO_PREC,AA224)),MAX($Z$1:Z223)+1,0)</f>
        <v>0</v>
      </c>
      <c r="AA224" t="s">
        <v>3542</v>
      </c>
      <c r="AB224">
        <v>9509</v>
      </c>
    </row>
    <row r="225" spans="4:28" ht="15.75">
      <c r="D225" s="40" t="s">
        <v>6518</v>
      </c>
      <c r="E225" s="40"/>
      <c r="F225" s="40" t="s">
        <v>6126</v>
      </c>
      <c r="G225" s="35" t="s">
        <v>6397</v>
      </c>
      <c r="H225" s="35">
        <v>10</v>
      </c>
      <c r="K225" s="29" t="s">
        <v>6917</v>
      </c>
      <c r="L225" s="29">
        <v>3</v>
      </c>
      <c r="P225" t="str">
        <f>IFERROR(VLOOKUP(ROWS($P$2:P225),$Q$2:$R$3007,2,0),"")</f>
        <v/>
      </c>
      <c r="Q225" s="91">
        <f>IF(ISNUMBER(SEARCH(ETUD_SHEARCH_ECO_PREC,R225)),MAX($Q$1:Q224)+1,0)</f>
        <v>0</v>
      </c>
      <c r="R225" t="s">
        <v>4689</v>
      </c>
      <c r="S225">
        <v>589</v>
      </c>
      <c r="U225" s="121" t="s">
        <v>6823</v>
      </c>
      <c r="V225" s="120">
        <v>956</v>
      </c>
      <c r="Y225" t="str">
        <f>IFERROR(VLOOKUP(ROWS($Y$2:Y225),$Z$2:$AA$3007,2,0),"")</f>
        <v/>
      </c>
      <c r="Z225" s="91">
        <f>IF(ISNUMBER(SEARCH(PROF_SEARCH_ECO_PREC,AA225)),MAX($Z$1:Z224)+1,0)</f>
        <v>0</v>
      </c>
      <c r="AA225" t="s">
        <v>4689</v>
      </c>
      <c r="AB225">
        <v>589</v>
      </c>
    </row>
    <row r="226" spans="4:28" ht="15.75">
      <c r="D226" s="40" t="s">
        <v>6518</v>
      </c>
      <c r="E226" s="40"/>
      <c r="F226" s="40" t="s">
        <v>6127</v>
      </c>
      <c r="G226" s="27" t="s">
        <v>6492</v>
      </c>
      <c r="H226" s="35">
        <v>4</v>
      </c>
      <c r="K226" s="29" t="s">
        <v>6918</v>
      </c>
      <c r="L226" s="29">
        <v>42</v>
      </c>
      <c r="P226" t="str">
        <f>IFERROR(VLOOKUP(ROWS($P$2:P226),$Q$2:$R$3007,2,0),"")</f>
        <v/>
      </c>
      <c r="Q226" s="91">
        <f>IF(ISNUMBER(SEARCH(ETUD_SHEARCH_ECO_PREC,R226)),MAX($Q$1:Q225)+1,0)</f>
        <v>0</v>
      </c>
      <c r="R226" t="s">
        <v>5626</v>
      </c>
      <c r="S226">
        <v>1095</v>
      </c>
      <c r="U226" s="121" t="s">
        <v>6824</v>
      </c>
      <c r="V226" s="120">
        <v>1428</v>
      </c>
      <c r="Y226" t="str">
        <f>IFERROR(VLOOKUP(ROWS($Y$2:Y226),$Z$2:$AA$3007,2,0),"")</f>
        <v/>
      </c>
      <c r="Z226" s="91">
        <f>IF(ISNUMBER(SEARCH(PROF_SEARCH_ECO_PREC,AA226)),MAX($Z$1:Z225)+1,0)</f>
        <v>0</v>
      </c>
      <c r="AA226" t="s">
        <v>5626</v>
      </c>
      <c r="AB226">
        <v>1095</v>
      </c>
    </row>
    <row r="227" spans="4:28" ht="15.75">
      <c r="D227" s="39" t="s">
        <v>6519</v>
      </c>
      <c r="E227" s="39"/>
      <c r="F227" s="39" t="s">
        <v>6510</v>
      </c>
      <c r="G227" s="27" t="s">
        <v>6500</v>
      </c>
      <c r="H227" s="35">
        <v>27</v>
      </c>
      <c r="K227" s="29" t="s">
        <v>6919</v>
      </c>
      <c r="L227" s="29">
        <v>1</v>
      </c>
      <c r="P227" t="str">
        <f>IFERROR(VLOOKUP(ROWS($P$2:P227),$Q$2:$R$3007,2,0),"")</f>
        <v/>
      </c>
      <c r="Q227" s="91">
        <f>IF(ISNUMBER(SEARCH(ETUD_SHEARCH_ECO_PREC,R227)),MAX($Q$1:Q226)+1,0)</f>
        <v>0</v>
      </c>
      <c r="R227" t="s">
        <v>5617</v>
      </c>
      <c r="S227">
        <v>7985</v>
      </c>
      <c r="U227" s="121" t="s">
        <v>6825</v>
      </c>
      <c r="V227" s="120">
        <v>860</v>
      </c>
      <c r="Y227" t="str">
        <f>IFERROR(VLOOKUP(ROWS($Y$2:Y227),$Z$2:$AA$3007,2,0),"")</f>
        <v/>
      </c>
      <c r="Z227" s="91">
        <f>IF(ISNUMBER(SEARCH(PROF_SEARCH_ECO_PREC,AA227)),MAX($Z$1:Z226)+1,0)</f>
        <v>0</v>
      </c>
      <c r="AA227" t="s">
        <v>5617</v>
      </c>
      <c r="AB227">
        <v>7985</v>
      </c>
    </row>
    <row r="228" spans="4:28" ht="15.75">
      <c r="D228" s="39" t="s">
        <v>6519</v>
      </c>
      <c r="E228" s="39"/>
      <c r="F228" s="39" t="s">
        <v>6126</v>
      </c>
      <c r="G228" s="27" t="s">
        <v>6398</v>
      </c>
      <c r="H228" s="35">
        <v>29</v>
      </c>
      <c r="K228" s="40" t="s">
        <v>6394</v>
      </c>
      <c r="L228" s="29">
        <v>11</v>
      </c>
      <c r="P228" t="str">
        <f>IFERROR(VLOOKUP(ROWS($P$2:P228),$Q$2:$R$3007,2,0),"")</f>
        <v/>
      </c>
      <c r="Q228" s="91">
        <f>IF(ISNUMBER(SEARCH(ETUD_SHEARCH_ECO_PREC,R228)),MAX($Q$1:Q227)+1,0)</f>
        <v>0</v>
      </c>
      <c r="R228" t="s">
        <v>3108</v>
      </c>
      <c r="S228">
        <v>2</v>
      </c>
      <c r="U228" s="121" t="s">
        <v>6826</v>
      </c>
      <c r="V228" s="120">
        <v>1427</v>
      </c>
      <c r="Y228" t="str">
        <f>IFERROR(VLOOKUP(ROWS($Y$2:Y228),$Z$2:$AA$3007,2,0),"")</f>
        <v/>
      </c>
      <c r="Z228" s="91">
        <f>IF(ISNUMBER(SEARCH(PROF_SEARCH_ECO_PREC,AA228)),MAX($Z$1:Z227)+1,0)</f>
        <v>0</v>
      </c>
      <c r="AA228" t="s">
        <v>3108</v>
      </c>
      <c r="AB228">
        <v>2</v>
      </c>
    </row>
    <row r="229" spans="4:28" ht="15.75">
      <c r="D229" s="39" t="s">
        <v>6519</v>
      </c>
      <c r="E229" s="39"/>
      <c r="F229" s="39" t="s">
        <v>6127</v>
      </c>
      <c r="G229" s="35" t="s">
        <v>6515</v>
      </c>
      <c r="H229" s="35">
        <v>3</v>
      </c>
      <c r="K229" s="29"/>
      <c r="L229" s="29"/>
      <c r="P229" t="str">
        <f>IFERROR(VLOOKUP(ROWS($P$2:P229),$Q$2:$R$3007,2,0),"")</f>
        <v/>
      </c>
      <c r="Q229" s="91">
        <f>IF(ISNUMBER(SEARCH(ETUD_SHEARCH_ECO_PREC,R229)),MAX($Q$1:Q228)+1,0)</f>
        <v>0</v>
      </c>
      <c r="R229" t="s">
        <v>5235</v>
      </c>
      <c r="S229">
        <v>7764</v>
      </c>
      <c r="U229" s="143" t="s">
        <v>6827</v>
      </c>
      <c r="V229" s="142">
        <v>914</v>
      </c>
      <c r="Y229" t="str">
        <f>IFERROR(VLOOKUP(ROWS($Y$2:Y229),$Z$2:$AA$3007,2,0),"")</f>
        <v/>
      </c>
      <c r="Z229" s="91">
        <f>IF(ISNUMBER(SEARCH(PROF_SEARCH_ECO_PREC,AA229)),MAX($Z$1:Z228)+1,0)</f>
        <v>0</v>
      </c>
      <c r="AA229" t="s">
        <v>5235</v>
      </c>
      <c r="AB229">
        <v>7764</v>
      </c>
    </row>
    <row r="230" spans="4:28" ht="15.75">
      <c r="D230" s="40" t="s">
        <v>6394</v>
      </c>
      <c r="E230" s="40"/>
      <c r="F230" s="40" t="s">
        <v>6126</v>
      </c>
      <c r="G230" s="35" t="s">
        <v>6513</v>
      </c>
      <c r="H230" s="35">
        <v>1</v>
      </c>
      <c r="K230" s="29"/>
      <c r="L230" s="29"/>
      <c r="P230" t="str">
        <f>IFERROR(VLOOKUP(ROWS($P$2:P230),$Q$2:$R$3007,2,0),"")</f>
        <v/>
      </c>
      <c r="Q230" s="91">
        <f>IF(ISNUMBER(SEARCH(ETUD_SHEARCH_ECO_PREC,R230)),MAX($Q$1:Q229)+1,0)</f>
        <v>0</v>
      </c>
      <c r="R230" t="s">
        <v>5180</v>
      </c>
      <c r="S230">
        <v>5265</v>
      </c>
      <c r="U230" s="121" t="s">
        <v>6828</v>
      </c>
      <c r="V230" s="120">
        <v>141</v>
      </c>
      <c r="Y230" t="str">
        <f>IFERROR(VLOOKUP(ROWS($Y$2:Y230),$Z$2:$AA$3007,2,0),"")</f>
        <v/>
      </c>
      <c r="Z230" s="91">
        <f>IF(ISNUMBER(SEARCH(PROF_SEARCH_ECO_PREC,AA230)),MAX($Z$1:Z229)+1,0)</f>
        <v>0</v>
      </c>
      <c r="AA230" t="s">
        <v>5180</v>
      </c>
      <c r="AB230">
        <v>5265</v>
      </c>
    </row>
    <row r="231" spans="4:28" ht="15.75">
      <c r="D231" s="40" t="s">
        <v>6394</v>
      </c>
      <c r="E231" s="40"/>
      <c r="F231" s="40" t="s">
        <v>6127</v>
      </c>
      <c r="G231" s="27" t="s">
        <v>6499</v>
      </c>
      <c r="H231" s="35">
        <v>26</v>
      </c>
      <c r="P231" t="str">
        <f>IFERROR(VLOOKUP(ROWS($P$2:P231),$Q$2:$R$3007,2,0),"")</f>
        <v/>
      </c>
      <c r="Q231" s="91">
        <f>IF(ISNUMBER(SEARCH(ETUD_SHEARCH_ECO_PREC,R231)),MAX($Q$1:Q230)+1,0)</f>
        <v>0</v>
      </c>
      <c r="R231" t="s">
        <v>4303</v>
      </c>
      <c r="S231">
        <v>407</v>
      </c>
      <c r="U231" s="121" t="s">
        <v>6829</v>
      </c>
      <c r="V231" s="120">
        <v>935</v>
      </c>
      <c r="Y231" t="str">
        <f>IFERROR(VLOOKUP(ROWS($Y$2:Y231),$Z$2:$AA$3007,2,0),"")</f>
        <v/>
      </c>
      <c r="Z231" s="91">
        <f>IF(ISNUMBER(SEARCH(PROF_SEARCH_ECO_PREC,AA231)),MAX($Z$1:Z230)+1,0)</f>
        <v>0</v>
      </c>
      <c r="AA231" t="s">
        <v>4303</v>
      </c>
      <c r="AB231">
        <v>407</v>
      </c>
    </row>
    <row r="232" spans="4:28" ht="15.75">
      <c r="D232" s="39" t="s">
        <v>6397</v>
      </c>
      <c r="E232" s="39"/>
      <c r="F232" s="39" t="s">
        <v>6126</v>
      </c>
      <c r="G232" s="35" t="s">
        <v>6520</v>
      </c>
      <c r="H232" s="35">
        <v>2</v>
      </c>
      <c r="K232" s="52" t="s">
        <v>6486</v>
      </c>
      <c r="P232" t="str">
        <f>IFERROR(VLOOKUP(ROWS($P$2:P232),$Q$2:$R$3007,2,0),"")</f>
        <v/>
      </c>
      <c r="Q232" s="91">
        <f>IF(ISNUMBER(SEARCH(ETUD_SHEARCH_ECO_PREC,R232)),MAX($Q$1:Q231)+1,0)</f>
        <v>0</v>
      </c>
      <c r="R232" t="s">
        <v>3794</v>
      </c>
      <c r="S232">
        <v>5100</v>
      </c>
      <c r="U232" s="121" t="s">
        <v>6830</v>
      </c>
      <c r="V232" s="120">
        <v>830</v>
      </c>
      <c r="Y232" t="str">
        <f>IFERROR(VLOOKUP(ROWS($Y$2:Y232),$Z$2:$AA$3007,2,0),"")</f>
        <v/>
      </c>
      <c r="Z232" s="91">
        <f>IF(ISNUMBER(SEARCH(PROF_SEARCH_ECO_PREC,AA232)),MAX($Z$1:Z231)+1,0)</f>
        <v>0</v>
      </c>
      <c r="AA232" t="s">
        <v>3794</v>
      </c>
      <c r="AB232">
        <v>5100</v>
      </c>
    </row>
    <row r="233" spans="4:28" ht="15.75">
      <c r="D233" s="39" t="s">
        <v>6397</v>
      </c>
      <c r="E233" s="39"/>
      <c r="F233" s="39" t="s">
        <v>6127</v>
      </c>
      <c r="G233" s="27" t="s">
        <v>6420</v>
      </c>
      <c r="H233" s="35">
        <v>6</v>
      </c>
      <c r="K233" s="29" t="s">
        <v>6514</v>
      </c>
      <c r="L233" s="29">
        <v>16</v>
      </c>
      <c r="P233" t="str">
        <f>IFERROR(VLOOKUP(ROWS($P$2:P233),$Q$2:$R$3007,2,0),"")</f>
        <v/>
      </c>
      <c r="Q233" s="91">
        <f>IF(ISNUMBER(SEARCH(ETUD_SHEARCH_ECO_PREC,R233)),MAX($Q$1:Q232)+1,0)</f>
        <v>0</v>
      </c>
      <c r="R233" t="s">
        <v>4673</v>
      </c>
      <c r="S233">
        <v>7637</v>
      </c>
      <c r="U233" s="121" t="s">
        <v>6831</v>
      </c>
      <c r="V233" s="120">
        <v>961</v>
      </c>
      <c r="Y233" t="str">
        <f>IFERROR(VLOOKUP(ROWS($Y$2:Y233),$Z$2:$AA$3007,2,0),"")</f>
        <v/>
      </c>
      <c r="Z233" s="91">
        <f>IF(ISNUMBER(SEARCH(PROF_SEARCH_ECO_PREC,AA233)),MAX($Z$1:Z232)+1,0)</f>
        <v>0</v>
      </c>
      <c r="AA233" t="s">
        <v>4673</v>
      </c>
      <c r="AB233">
        <v>7637</v>
      </c>
    </row>
    <row r="234" spans="4:28" ht="15.75">
      <c r="D234" s="40" t="s">
        <v>6917</v>
      </c>
      <c r="E234" s="40"/>
      <c r="F234" s="40" t="s">
        <v>6127</v>
      </c>
      <c r="G234" s="35" t="s">
        <v>6495</v>
      </c>
      <c r="H234" s="35">
        <v>18</v>
      </c>
      <c r="K234" s="29" t="s">
        <v>6351</v>
      </c>
      <c r="L234" s="29">
        <v>14</v>
      </c>
      <c r="P234" t="str">
        <f>IFERROR(VLOOKUP(ROWS($P$2:P234),$Q$2:$R$3007,2,0),"")</f>
        <v/>
      </c>
      <c r="Q234" s="91">
        <f>IF(ISNUMBER(SEARCH(ETUD_SHEARCH_ECO_PREC,R234)),MAX($Q$1:Q233)+1,0)</f>
        <v>0</v>
      </c>
      <c r="R234" t="s">
        <v>3558</v>
      </c>
      <c r="S234">
        <v>7301</v>
      </c>
      <c r="U234" s="121" t="s">
        <v>6832</v>
      </c>
      <c r="V234" s="120">
        <v>927</v>
      </c>
      <c r="Y234" t="str">
        <f>IFERROR(VLOOKUP(ROWS($Y$2:Y234),$Z$2:$AA$3007,2,0),"")</f>
        <v/>
      </c>
      <c r="Z234" s="91">
        <f>IF(ISNUMBER(SEARCH(PROF_SEARCH_ECO_PREC,AA234)),MAX($Z$1:Z233)+1,0)</f>
        <v>0</v>
      </c>
      <c r="AA234" t="s">
        <v>3558</v>
      </c>
      <c r="AB234">
        <v>7301</v>
      </c>
    </row>
    <row r="235" spans="4:28" ht="15.75">
      <c r="D235" s="39" t="s">
        <v>6919</v>
      </c>
      <c r="E235" s="39"/>
      <c r="F235" s="39" t="s">
        <v>6510</v>
      </c>
      <c r="G235" s="27" t="s">
        <v>6505</v>
      </c>
      <c r="H235" s="35">
        <v>38</v>
      </c>
      <c r="K235" s="29" t="s">
        <v>6424</v>
      </c>
      <c r="L235" s="29">
        <v>42</v>
      </c>
      <c r="P235" t="str">
        <f>IFERROR(VLOOKUP(ROWS($P$2:P235),$Q$2:$R$3007,2,0),"")</f>
        <v/>
      </c>
      <c r="Q235" s="91">
        <f>IF(ISNUMBER(SEARCH(ETUD_SHEARCH_ECO_PREC,R235)),MAX($Q$1:Q234)+1,0)</f>
        <v>0</v>
      </c>
      <c r="R235" t="s">
        <v>4305</v>
      </c>
      <c r="S235">
        <v>409</v>
      </c>
      <c r="U235" s="139" t="s">
        <v>6833</v>
      </c>
      <c r="V235" s="120">
        <v>930</v>
      </c>
      <c r="Y235" t="str">
        <f>IFERROR(VLOOKUP(ROWS($Y$2:Y235),$Z$2:$AA$3007,2,0),"")</f>
        <v/>
      </c>
      <c r="Z235" s="91">
        <f>IF(ISNUMBER(SEARCH(PROF_SEARCH_ECO_PREC,AA235)),MAX($Z$1:Z234)+1,0)</f>
        <v>0</v>
      </c>
      <c r="AA235" t="s">
        <v>4305</v>
      </c>
      <c r="AB235">
        <v>409</v>
      </c>
    </row>
    <row r="236" spans="4:28" ht="15.75">
      <c r="D236" s="40" t="s">
        <v>6918</v>
      </c>
      <c r="E236" s="40"/>
      <c r="F236" s="40" t="s">
        <v>6126</v>
      </c>
      <c r="G236" s="35" t="s">
        <v>6917</v>
      </c>
      <c r="H236" s="35">
        <v>3</v>
      </c>
      <c r="K236" s="29" t="s">
        <v>6358</v>
      </c>
      <c r="L236" s="29">
        <v>12</v>
      </c>
      <c r="P236" t="str">
        <f>IFERROR(VLOOKUP(ROWS($P$2:P236),$Q$2:$R$3007,2,0),"")</f>
        <v/>
      </c>
      <c r="Q236" s="91">
        <f>IF(ISNUMBER(SEARCH(ETUD_SHEARCH_ECO_PREC,R236)),MAX($Q$1:Q235)+1,0)</f>
        <v>0</v>
      </c>
      <c r="R236" t="s">
        <v>3342</v>
      </c>
      <c r="S236">
        <v>7180</v>
      </c>
      <c r="U236" s="121" t="s">
        <v>6834</v>
      </c>
      <c r="V236" s="120">
        <v>948</v>
      </c>
      <c r="Y236" t="str">
        <f>IFERROR(VLOOKUP(ROWS($Y$2:Y236),$Z$2:$AA$3007,2,0),"")</f>
        <v/>
      </c>
      <c r="Z236" s="91">
        <f>IF(ISNUMBER(SEARCH(PROF_SEARCH_ECO_PREC,AA236)),MAX($Z$1:Z235)+1,0)</f>
        <v>0</v>
      </c>
      <c r="AA236" t="s">
        <v>3342</v>
      </c>
      <c r="AB236">
        <v>7180</v>
      </c>
    </row>
    <row r="237" spans="4:28" ht="15.75">
      <c r="D237" s="39" t="s">
        <v>6495</v>
      </c>
      <c r="E237" s="39"/>
      <c r="F237" s="39" t="s">
        <v>6510</v>
      </c>
      <c r="G237" s="35" t="s">
        <v>6919</v>
      </c>
      <c r="H237" s="35">
        <v>1</v>
      </c>
      <c r="K237" s="29" t="s">
        <v>6517</v>
      </c>
      <c r="L237" s="29">
        <v>8</v>
      </c>
      <c r="P237" t="str">
        <f>IFERROR(VLOOKUP(ROWS($P$2:P237),$Q$2:$R$3007,2,0),"")</f>
        <v/>
      </c>
      <c r="Q237" s="91">
        <f>IF(ISNUMBER(SEARCH(ETUD_SHEARCH_ECO_PREC,R237)),MAX($Q$1:Q236)+1,0)</f>
        <v>0</v>
      </c>
      <c r="R237" t="s">
        <v>3761</v>
      </c>
      <c r="S237">
        <v>7422</v>
      </c>
      <c r="U237" s="121" t="s">
        <v>6835</v>
      </c>
      <c r="V237" s="120">
        <v>975</v>
      </c>
      <c r="Y237" t="str">
        <f>IFERROR(VLOOKUP(ROWS($Y$2:Y237),$Z$2:$AA$3007,2,0),"")</f>
        <v/>
      </c>
      <c r="Z237" s="91">
        <f>IF(ISNUMBER(SEARCH(PROF_SEARCH_ECO_PREC,AA237)),MAX($Z$1:Z236)+1,0)</f>
        <v>0</v>
      </c>
      <c r="AA237" t="s">
        <v>3761</v>
      </c>
      <c r="AB237">
        <v>7422</v>
      </c>
    </row>
    <row r="238" spans="4:28" ht="15.75">
      <c r="D238" s="39" t="s">
        <v>6495</v>
      </c>
      <c r="E238" s="39"/>
      <c r="F238" s="39" t="s">
        <v>6126</v>
      </c>
      <c r="G238" s="35" t="s">
        <v>6918</v>
      </c>
      <c r="H238" s="35">
        <v>2</v>
      </c>
      <c r="K238" s="29" t="s">
        <v>6518</v>
      </c>
      <c r="L238" s="29">
        <v>20</v>
      </c>
      <c r="P238" t="str">
        <f>IFERROR(VLOOKUP(ROWS($P$2:P238),$Q$2:$R$3007,2,0),"")</f>
        <v/>
      </c>
      <c r="Q238" s="91">
        <f>IF(ISNUMBER(SEARCH(ETUD_SHEARCH_ECO_PREC,R238)),MAX($Q$1:Q237)+1,0)</f>
        <v>0</v>
      </c>
      <c r="R238" t="s">
        <v>3338</v>
      </c>
      <c r="S238">
        <v>5036</v>
      </c>
      <c r="U238" s="121" t="s">
        <v>6836</v>
      </c>
      <c r="V238" s="120">
        <v>829</v>
      </c>
      <c r="Y238" t="str">
        <f>IFERROR(VLOOKUP(ROWS($Y$2:Y238),$Z$2:$AA$3007,2,0),"")</f>
        <v/>
      </c>
      <c r="Z238" s="91">
        <f>IF(ISNUMBER(SEARCH(PROF_SEARCH_ECO_PREC,AA238)),MAX($Z$1:Z237)+1,0)</f>
        <v>0</v>
      </c>
      <c r="AA238" t="s">
        <v>3338</v>
      </c>
      <c r="AB238">
        <v>5036</v>
      </c>
    </row>
    <row r="239" spans="4:28" ht="16.5" thickBot="1">
      <c r="D239" s="39" t="s">
        <v>6495</v>
      </c>
      <c r="E239" s="39"/>
      <c r="F239" s="39" t="s">
        <v>6127</v>
      </c>
      <c r="G239" s="29" t="s">
        <v>6372</v>
      </c>
      <c r="H239" s="29">
        <v>9</v>
      </c>
      <c r="K239" s="29" t="s">
        <v>6397</v>
      </c>
      <c r="L239" s="29">
        <v>10</v>
      </c>
      <c r="P239" t="str">
        <f>IFERROR(VLOOKUP(ROWS($P$2:P239),$Q$2:$R$3007,2,0),"")</f>
        <v/>
      </c>
      <c r="Q239" s="91">
        <f>IF(ISNUMBER(SEARCH(ETUD_SHEARCH_ECO_PREC,R239)),MAX($Q$1:Q238)+1,0)</f>
        <v>0</v>
      </c>
      <c r="R239" t="s">
        <v>5207</v>
      </c>
      <c r="S239">
        <v>5274</v>
      </c>
      <c r="U239" s="128" t="s">
        <v>6837</v>
      </c>
      <c r="V239" s="127">
        <v>809</v>
      </c>
      <c r="Y239" t="str">
        <f>IFERROR(VLOOKUP(ROWS($Y$2:Y239),$Z$2:$AA$3007,2,0),"")</f>
        <v/>
      </c>
      <c r="Z239" s="91">
        <f>IF(ISNUMBER(SEARCH(PROF_SEARCH_ECO_PREC,AA239)),MAX($Z$1:Z238)+1,0)</f>
        <v>0</v>
      </c>
      <c r="AA239" t="s">
        <v>5207</v>
      </c>
      <c r="AB239">
        <v>5274</v>
      </c>
    </row>
    <row r="240" spans="4:28" ht="15.75">
      <c r="D240" s="29" t="s">
        <v>6921</v>
      </c>
      <c r="F240" s="39" t="s">
        <v>6510</v>
      </c>
      <c r="G240" s="29" t="s">
        <v>6923</v>
      </c>
      <c r="H240" s="29">
        <v>22</v>
      </c>
      <c r="K240" s="29" t="s">
        <v>6917</v>
      </c>
      <c r="L240" s="29">
        <v>3</v>
      </c>
      <c r="P240" t="str">
        <f>IFERROR(VLOOKUP(ROWS($P$2:P240),$Q$2:$R$3007,2,0),"")</f>
        <v/>
      </c>
      <c r="Q240" s="91">
        <f>IF(ISNUMBER(SEARCH(ETUD_SHEARCH_ECO_PREC,R240)),MAX($Q$1:Q239)+1,0)</f>
        <v>0</v>
      </c>
      <c r="R240" t="s">
        <v>4511</v>
      </c>
      <c r="S240">
        <v>8370</v>
      </c>
      <c r="U240" s="119" t="s">
        <v>6838</v>
      </c>
      <c r="V240" s="118">
        <v>1557</v>
      </c>
      <c r="Y240" t="str">
        <f>IFERROR(VLOOKUP(ROWS($Y$2:Y240),$Z$2:$AA$3007,2,0),"")</f>
        <v/>
      </c>
      <c r="Z240" s="91">
        <f>IF(ISNUMBER(SEARCH(PROF_SEARCH_ECO_PREC,AA240)),MAX($Z$1:Z239)+1,0)</f>
        <v>0</v>
      </c>
      <c r="AA240" t="s">
        <v>4511</v>
      </c>
      <c r="AB240">
        <v>8370</v>
      </c>
    </row>
    <row r="241" spans="3:28" ht="15.75">
      <c r="D241" s="29" t="s">
        <v>6922</v>
      </c>
      <c r="E241" s="91"/>
      <c r="F241" s="39" t="s">
        <v>6510</v>
      </c>
      <c r="G241" s="29" t="s">
        <v>6925</v>
      </c>
      <c r="H241" s="29">
        <v>21</v>
      </c>
      <c r="K241" s="29" t="s">
        <v>6918</v>
      </c>
      <c r="L241" s="29">
        <v>42</v>
      </c>
      <c r="P241" t="str">
        <f>IFERROR(VLOOKUP(ROWS($P$2:P241),$Q$2:$R$3007,2,0),"")</f>
        <v/>
      </c>
      <c r="Q241" s="91">
        <f>IF(ISNUMBER(SEARCH(ETUD_SHEARCH_ECO_PREC,R241)),MAX($Q$1:Q240)+1,0)</f>
        <v>0</v>
      </c>
      <c r="R241" t="s">
        <v>6058</v>
      </c>
      <c r="S241">
        <v>5381</v>
      </c>
      <c r="U241" s="121" t="s">
        <v>6839</v>
      </c>
      <c r="V241" s="120">
        <v>812</v>
      </c>
      <c r="Y241" t="str">
        <f>IFERROR(VLOOKUP(ROWS($Y$2:Y241),$Z$2:$AA$3007,2,0),"")</f>
        <v/>
      </c>
      <c r="Z241" s="91">
        <f>IF(ISNUMBER(SEARCH(PROF_SEARCH_ECO_PREC,AA241)),MAX($Z$1:Z240)+1,0)</f>
        <v>0</v>
      </c>
      <c r="AA241" t="s">
        <v>6058</v>
      </c>
      <c r="AB241">
        <v>5381</v>
      </c>
    </row>
    <row r="242" spans="3:28" ht="15.75">
      <c r="D242" s="29" t="s">
        <v>6923</v>
      </c>
      <c r="F242" s="39" t="s">
        <v>6510</v>
      </c>
      <c r="G242" s="29" t="s">
        <v>6924</v>
      </c>
      <c r="H242" s="29">
        <v>99</v>
      </c>
      <c r="K242" s="29" t="s">
        <v>6919</v>
      </c>
      <c r="L242" s="29">
        <v>1</v>
      </c>
      <c r="P242" t="str">
        <f>IFERROR(VLOOKUP(ROWS($P$2:P242),$Q$2:$R$3007,2,0),"")</f>
        <v/>
      </c>
      <c r="Q242" s="91">
        <f>IF(ISNUMBER(SEARCH(ETUD_SHEARCH_ECO_PREC,R242)),MAX($Q$1:Q241)+1,0)</f>
        <v>0</v>
      </c>
      <c r="R242" t="s">
        <v>3351</v>
      </c>
      <c r="S242">
        <v>7175</v>
      </c>
      <c r="U242" s="121" t="s">
        <v>6840</v>
      </c>
      <c r="V242" s="120">
        <v>798</v>
      </c>
      <c r="Y242" t="str">
        <f>IFERROR(VLOOKUP(ROWS($Y$2:Y242),$Z$2:$AA$3007,2,0),"")</f>
        <v/>
      </c>
      <c r="Z242" s="91">
        <f>IF(ISNUMBER(SEARCH(PROF_SEARCH_ECO_PREC,AA242)),MAX($Z$1:Z241)+1,0)</f>
        <v>0</v>
      </c>
      <c r="AA242" t="s">
        <v>3351</v>
      </c>
      <c r="AB242">
        <v>7175</v>
      </c>
    </row>
    <row r="243" spans="3:28" ht="15.75">
      <c r="C243" s="91"/>
      <c r="D243" s="29" t="s">
        <v>6925</v>
      </c>
      <c r="F243" s="39" t="s">
        <v>6510</v>
      </c>
      <c r="G243" s="29" t="s">
        <v>6921</v>
      </c>
      <c r="H243" s="29">
        <v>37</v>
      </c>
      <c r="K243" s="40" t="s">
        <v>6394</v>
      </c>
      <c r="L243" s="29">
        <v>11</v>
      </c>
      <c r="P243" t="str">
        <f>IFERROR(VLOOKUP(ROWS($P$2:P243),$Q$2:$R$3007,2,0),"")</f>
        <v/>
      </c>
      <c r="Q243" s="91">
        <f>IF(ISNUMBER(SEARCH(ETUD_SHEARCH_ECO_PREC,R243)),MAX($Q$1:Q242)+1,0)</f>
        <v>0</v>
      </c>
      <c r="R243" t="s">
        <v>3433</v>
      </c>
      <c r="S243">
        <v>7243</v>
      </c>
      <c r="U243" s="121" t="s">
        <v>6841</v>
      </c>
      <c r="V243" s="120">
        <v>982</v>
      </c>
      <c r="Y243" t="str">
        <f>IFERROR(VLOOKUP(ROWS($Y$2:Y243),$Z$2:$AA$3007,2,0),"")</f>
        <v/>
      </c>
      <c r="Z243" s="91">
        <f>IF(ISNUMBER(SEARCH(PROF_SEARCH_ECO_PREC,AA243)),MAX($Z$1:Z242)+1,0)</f>
        <v>0</v>
      </c>
      <c r="AA243" t="s">
        <v>3433</v>
      </c>
      <c r="AB243">
        <v>7243</v>
      </c>
    </row>
    <row r="244" spans="3:28" ht="15.75">
      <c r="C244" s="91"/>
      <c r="D244" s="29" t="s">
        <v>6925</v>
      </c>
      <c r="F244" s="39" t="s">
        <v>6126</v>
      </c>
      <c r="G244" s="29" t="s">
        <v>6922</v>
      </c>
      <c r="H244" s="29">
        <v>41</v>
      </c>
      <c r="K244" s="29"/>
      <c r="L244" s="29"/>
      <c r="P244" t="str">
        <f>IFERROR(VLOOKUP(ROWS($P$2:P244),$Q$2:$R$3007,2,0),"")</f>
        <v/>
      </c>
      <c r="Q244" s="91">
        <f>IF(ISNUMBER(SEARCH(ETUD_SHEARCH_ECO_PREC,R244)),MAX($Q$1:Q243)+1,0)</f>
        <v>0</v>
      </c>
      <c r="R244" t="s">
        <v>4139</v>
      </c>
      <c r="S244">
        <v>7533</v>
      </c>
      <c r="U244" s="121" t="s">
        <v>6842</v>
      </c>
      <c r="V244" s="120">
        <v>909</v>
      </c>
      <c r="Y244" t="str">
        <f>IFERROR(VLOOKUP(ROWS($Y$2:Y244),$Z$2:$AA$3007,2,0),"")</f>
        <v/>
      </c>
      <c r="Z244" s="91">
        <f>IF(ISNUMBER(SEARCH(PROF_SEARCH_ECO_PREC,AA244)),MAX($Z$1:Z243)+1,0)</f>
        <v>0</v>
      </c>
      <c r="AA244" t="s">
        <v>4139</v>
      </c>
      <c r="AB244">
        <v>7533</v>
      </c>
    </row>
    <row r="245" spans="3:28" ht="15.75">
      <c r="D245" s="29" t="s">
        <v>6925</v>
      </c>
      <c r="F245" s="39" t="s">
        <v>6127</v>
      </c>
      <c r="K245" s="29"/>
      <c r="L245" s="29"/>
      <c r="P245" t="str">
        <f>IFERROR(VLOOKUP(ROWS($P$2:P245),$Q$2:$R$3007,2,0),"")</f>
        <v/>
      </c>
      <c r="Q245" s="91">
        <f>IF(ISNUMBER(SEARCH(ETUD_SHEARCH_ECO_PREC,R245)),MAX($Q$1:Q244)+1,0)</f>
        <v>0</v>
      </c>
      <c r="R245" t="s">
        <v>4510</v>
      </c>
      <c r="S245">
        <v>8459</v>
      </c>
      <c r="U245" s="121" t="s">
        <v>6843</v>
      </c>
      <c r="V245" s="120">
        <v>888</v>
      </c>
      <c r="Y245" t="str">
        <f>IFERROR(VLOOKUP(ROWS($Y$2:Y245),$Z$2:$AA$3007,2,0),"")</f>
        <v/>
      </c>
      <c r="Z245" s="91">
        <f>IF(ISNUMBER(SEARCH(PROF_SEARCH_ECO_PREC,AA245)),MAX($Z$1:Z244)+1,0)</f>
        <v>0</v>
      </c>
      <c r="AA245" t="s">
        <v>4510</v>
      </c>
      <c r="AB245">
        <v>8459</v>
      </c>
    </row>
    <row r="246" spans="3:28" ht="15.75">
      <c r="D246" s="29" t="s">
        <v>6924</v>
      </c>
      <c r="F246" s="39" t="s">
        <v>43</v>
      </c>
      <c r="K246" s="29"/>
      <c r="L246" s="29"/>
      <c r="P246" t="str">
        <f>IFERROR(VLOOKUP(ROWS($P$2:P246),$Q$2:$R$3007,2,0),"")</f>
        <v/>
      </c>
      <c r="Q246" s="91">
        <f>IF(ISNUMBER(SEARCH(ETUD_SHEARCH_ECO_PREC,R246)),MAX($Q$1:Q245)+1,0)</f>
        <v>0</v>
      </c>
      <c r="R246" t="s">
        <v>4227</v>
      </c>
      <c r="S246">
        <v>7592</v>
      </c>
      <c r="U246" s="121" t="s">
        <v>6844</v>
      </c>
      <c r="V246" s="120">
        <v>1415</v>
      </c>
      <c r="Y246" t="str">
        <f>IFERROR(VLOOKUP(ROWS($Y$2:Y246),$Z$2:$AA$3007,2,0),"")</f>
        <v/>
      </c>
      <c r="Z246" s="91">
        <f>IF(ISNUMBER(SEARCH(PROF_SEARCH_ECO_PREC,AA246)),MAX($Z$1:Z245)+1,0)</f>
        <v>0</v>
      </c>
      <c r="AA246" t="s">
        <v>4227</v>
      </c>
      <c r="AB246">
        <v>7592</v>
      </c>
    </row>
    <row r="247" spans="3:28" ht="15.75">
      <c r="K247" s="29"/>
      <c r="L247" s="29"/>
      <c r="P247" t="str">
        <f>IFERROR(VLOOKUP(ROWS($P$2:P247),$Q$2:$R$3007,2,0),"")</f>
        <v/>
      </c>
      <c r="Q247" s="91">
        <f>IF(ISNUMBER(SEARCH(ETUD_SHEARCH_ECO_PREC,R247)),MAX($Q$1:Q246)+1,0)</f>
        <v>0</v>
      </c>
      <c r="R247" t="s">
        <v>4471</v>
      </c>
      <c r="S247">
        <v>5530</v>
      </c>
      <c r="U247" s="121" t="s">
        <v>6845</v>
      </c>
      <c r="V247" s="120">
        <v>1371</v>
      </c>
      <c r="Y247" t="str">
        <f>IFERROR(VLOOKUP(ROWS($Y$2:Y247),$Z$2:$AA$3007,2,0),"")</f>
        <v/>
      </c>
      <c r="Z247" s="91">
        <f>IF(ISNUMBER(SEARCH(PROF_SEARCH_ECO_PREC,AA247)),MAX($Z$1:Z246)+1,0)</f>
        <v>0</v>
      </c>
      <c r="AA247" t="s">
        <v>4471</v>
      </c>
      <c r="AB247">
        <v>5530</v>
      </c>
    </row>
    <row r="248" spans="3:28" ht="15.75">
      <c r="P248" t="str">
        <f>IFERROR(VLOOKUP(ROWS($P$2:P248),$Q$2:$R$3007,2,0),"")</f>
        <v/>
      </c>
      <c r="Q248" s="91">
        <f>IF(ISNUMBER(SEARCH(ETUD_SHEARCH_ECO_PREC,R248)),MAX($Q$1:Q247)+1,0)</f>
        <v>0</v>
      </c>
      <c r="R248" t="s">
        <v>3380</v>
      </c>
      <c r="S248">
        <v>7199</v>
      </c>
      <c r="U248" s="121" t="s">
        <v>6846</v>
      </c>
      <c r="V248" s="120">
        <v>792</v>
      </c>
      <c r="Y248" t="str">
        <f>IFERROR(VLOOKUP(ROWS($Y$2:Y248),$Z$2:$AA$3007,2,0),"")</f>
        <v/>
      </c>
      <c r="Z248" s="91">
        <f>IF(ISNUMBER(SEARCH(PROF_SEARCH_ECO_PREC,AA248)),MAX($Z$1:Z247)+1,0)</f>
        <v>0</v>
      </c>
      <c r="AA248" t="s">
        <v>3380</v>
      </c>
      <c r="AB248">
        <v>7199</v>
      </c>
    </row>
    <row r="249" spans="3:28" ht="15.75">
      <c r="K249" s="52" t="s">
        <v>6487</v>
      </c>
      <c r="P249" t="str">
        <f>IFERROR(VLOOKUP(ROWS($P$2:P249),$Q$2:$R$3007,2,0),"")</f>
        <v/>
      </c>
      <c r="Q249" s="91">
        <f>IF(ISNUMBER(SEARCH(ETUD_SHEARCH_ECO_PREC,R249)),MAX($Q$1:Q248)+1,0)</f>
        <v>0</v>
      </c>
      <c r="R249" t="s">
        <v>3381</v>
      </c>
      <c r="S249">
        <v>7200</v>
      </c>
      <c r="U249" s="121" t="s">
        <v>6847</v>
      </c>
      <c r="V249" s="120">
        <v>801</v>
      </c>
      <c r="Y249" t="str">
        <f>IFERROR(VLOOKUP(ROWS($Y$2:Y249),$Z$2:$AA$3007,2,0),"")</f>
        <v/>
      </c>
      <c r="Z249" s="91">
        <f>IF(ISNUMBER(SEARCH(PROF_SEARCH_ECO_PREC,AA249)),MAX($Z$1:Z248)+1,0)</f>
        <v>0</v>
      </c>
      <c r="AA249" t="s">
        <v>3381</v>
      </c>
      <c r="AB249">
        <v>7200</v>
      </c>
    </row>
    <row r="250" spans="3:28" ht="15.75">
      <c r="K250" s="29" t="s">
        <v>6482</v>
      </c>
      <c r="L250" s="29">
        <v>19</v>
      </c>
      <c r="P250" t="str">
        <f>IFERROR(VLOOKUP(ROWS($P$2:P250),$Q$2:$R$3007,2,0),"")</f>
        <v/>
      </c>
      <c r="Q250" s="91">
        <f>IF(ISNUMBER(SEARCH(ETUD_SHEARCH_ECO_PREC,R250)),MAX($Q$1:Q249)+1,0)</f>
        <v>0</v>
      </c>
      <c r="R250" t="s">
        <v>4296</v>
      </c>
      <c r="S250">
        <v>397</v>
      </c>
      <c r="U250" s="121" t="s">
        <v>6848</v>
      </c>
      <c r="V250" s="120">
        <v>811</v>
      </c>
      <c r="Y250" t="str">
        <f>IFERROR(VLOOKUP(ROWS($Y$2:Y250),$Z$2:$AA$3007,2,0),"")</f>
        <v/>
      </c>
      <c r="Z250" s="91">
        <f>IF(ISNUMBER(SEARCH(PROF_SEARCH_ECO_PREC,AA250)),MAX($Z$1:Z249)+1,0)</f>
        <v>0</v>
      </c>
      <c r="AA250" t="s">
        <v>4296</v>
      </c>
      <c r="AB250">
        <v>397</v>
      </c>
    </row>
    <row r="251" spans="3:28" ht="15.75">
      <c r="K251" s="29" t="s">
        <v>6328</v>
      </c>
      <c r="L251" s="29">
        <v>43</v>
      </c>
      <c r="P251" t="str">
        <f>IFERROR(VLOOKUP(ROWS($P$2:P251),$Q$2:$R$3007,2,0),"")</f>
        <v/>
      </c>
      <c r="Q251" s="91">
        <f>IF(ISNUMBER(SEARCH(ETUD_SHEARCH_ECO_PREC,R251)),MAX($Q$1:Q250)+1,0)</f>
        <v>0</v>
      </c>
      <c r="R251" t="s">
        <v>4263</v>
      </c>
      <c r="S251">
        <v>379</v>
      </c>
      <c r="U251" s="121" t="s">
        <v>6849</v>
      </c>
      <c r="V251" s="120">
        <v>968</v>
      </c>
      <c r="Y251" t="str">
        <f>IFERROR(VLOOKUP(ROWS($Y$2:Y251),$Z$2:$AA$3007,2,0),"")</f>
        <v/>
      </c>
      <c r="Z251" s="91">
        <f>IF(ISNUMBER(SEARCH(PROF_SEARCH_ECO_PREC,AA251)),MAX($Z$1:Z250)+1,0)</f>
        <v>0</v>
      </c>
      <c r="AA251" t="s">
        <v>4263</v>
      </c>
      <c r="AB251">
        <v>379</v>
      </c>
    </row>
    <row r="252" spans="3:28" ht="15.75">
      <c r="K252" s="29" t="s">
        <v>6514</v>
      </c>
      <c r="L252" s="29">
        <v>16</v>
      </c>
      <c r="P252" t="str">
        <f>IFERROR(VLOOKUP(ROWS($P$2:P252),$Q$2:$R$3007,2,0),"")</f>
        <v/>
      </c>
      <c r="Q252" s="91">
        <f>IF(ISNUMBER(SEARCH(ETUD_SHEARCH_ECO_PREC,R252)),MAX($Q$1:Q251)+1,0)</f>
        <v>0</v>
      </c>
      <c r="R252" t="s">
        <v>3567</v>
      </c>
      <c r="S252">
        <v>7314</v>
      </c>
      <c r="U252" s="121" t="s">
        <v>6850</v>
      </c>
      <c r="V252" s="120">
        <v>940</v>
      </c>
      <c r="Y252" t="str">
        <f>IFERROR(VLOOKUP(ROWS($Y$2:Y252),$Z$2:$AA$3007,2,0),"")</f>
        <v/>
      </c>
      <c r="Z252" s="91">
        <f>IF(ISNUMBER(SEARCH(PROF_SEARCH_ECO_PREC,AA252)),MAX($Z$1:Z251)+1,0)</f>
        <v>0</v>
      </c>
      <c r="AA252" t="s">
        <v>3567</v>
      </c>
      <c r="AB252">
        <v>7314</v>
      </c>
    </row>
    <row r="253" spans="3:28" ht="15.75">
      <c r="K253" s="29" t="s">
        <v>6351</v>
      </c>
      <c r="L253" s="29">
        <v>14</v>
      </c>
      <c r="P253" t="str">
        <f>IFERROR(VLOOKUP(ROWS($P$2:P253),$Q$2:$R$3007,2,0),"")</f>
        <v/>
      </c>
      <c r="Q253" s="91">
        <f>IF(ISNUMBER(SEARCH(ETUD_SHEARCH_ECO_PREC,R253)),MAX($Q$1:Q252)+1,0)</f>
        <v>0</v>
      </c>
      <c r="R253" t="s">
        <v>3586</v>
      </c>
      <c r="S253">
        <v>5083</v>
      </c>
      <c r="U253" s="121" t="s">
        <v>6851</v>
      </c>
      <c r="V253" s="120">
        <v>256</v>
      </c>
      <c r="Y253" t="str">
        <f>IFERROR(VLOOKUP(ROWS($Y$2:Y253),$Z$2:$AA$3007,2,0),"")</f>
        <v/>
      </c>
      <c r="Z253" s="91">
        <f>IF(ISNUMBER(SEARCH(PROF_SEARCH_ECO_PREC,AA253)),MAX($Z$1:Z252)+1,0)</f>
        <v>0</v>
      </c>
      <c r="AA253" t="s">
        <v>3586</v>
      </c>
      <c r="AB253">
        <v>5083</v>
      </c>
    </row>
    <row r="254" spans="3:28" ht="15.75">
      <c r="K254" s="29" t="s">
        <v>6424</v>
      </c>
      <c r="L254" s="29">
        <v>42</v>
      </c>
      <c r="P254" t="str">
        <f>IFERROR(VLOOKUP(ROWS($P$2:P254),$Q$2:$R$3007,2,0),"")</f>
        <v/>
      </c>
      <c r="Q254" s="91">
        <f>IF(ISNUMBER(SEARCH(ETUD_SHEARCH_ECO_PREC,R254)),MAX($Q$1:Q253)+1,0)</f>
        <v>0</v>
      </c>
      <c r="R254" t="s">
        <v>5612</v>
      </c>
      <c r="S254">
        <v>5343</v>
      </c>
      <c r="U254" s="121" t="s">
        <v>6852</v>
      </c>
      <c r="V254" s="120">
        <v>257</v>
      </c>
      <c r="Y254" t="str">
        <f>IFERROR(VLOOKUP(ROWS($Y$2:Y254),$Z$2:$AA$3007,2,0),"")</f>
        <v/>
      </c>
      <c r="Z254" s="91">
        <f>IF(ISNUMBER(SEARCH(PROF_SEARCH_ECO_PREC,AA254)),MAX($Z$1:Z253)+1,0)</f>
        <v>0</v>
      </c>
      <c r="AA254" t="s">
        <v>5612</v>
      </c>
      <c r="AB254">
        <v>5343</v>
      </c>
    </row>
    <row r="255" spans="3:28" ht="15.75">
      <c r="K255" s="29" t="s">
        <v>6358</v>
      </c>
      <c r="L255" s="29">
        <v>12</v>
      </c>
      <c r="P255" t="str">
        <f>IFERROR(VLOOKUP(ROWS($P$2:P255),$Q$2:$R$3007,2,0),"")</f>
        <v/>
      </c>
      <c r="Q255" s="91">
        <f>IF(ISNUMBER(SEARCH(ETUD_SHEARCH_ECO_PREC,R255)),MAX($Q$1:Q254)+1,0)</f>
        <v>0</v>
      </c>
      <c r="R255" t="s">
        <v>5114</v>
      </c>
      <c r="S255">
        <v>7749</v>
      </c>
      <c r="U255" s="121" t="s">
        <v>6853</v>
      </c>
      <c r="V255" s="120">
        <v>875</v>
      </c>
      <c r="Y255" t="str">
        <f>IFERROR(VLOOKUP(ROWS($Y$2:Y255),$Z$2:$AA$3007,2,0),"")</f>
        <v/>
      </c>
      <c r="Z255" s="91">
        <f>IF(ISNUMBER(SEARCH(PROF_SEARCH_ECO_PREC,AA255)),MAX($Z$1:Z254)+1,0)</f>
        <v>0</v>
      </c>
      <c r="AA255" t="s">
        <v>5114</v>
      </c>
      <c r="AB255">
        <v>7749</v>
      </c>
    </row>
    <row r="256" spans="3:28" ht="15.75">
      <c r="K256" s="29" t="s">
        <v>6517</v>
      </c>
      <c r="L256" s="29">
        <v>8</v>
      </c>
      <c r="P256" t="str">
        <f>IFERROR(VLOOKUP(ROWS($P$2:P256),$Q$2:$R$3007,2,0),"")</f>
        <v/>
      </c>
      <c r="Q256" s="91">
        <f>IF(ISNUMBER(SEARCH(ETUD_SHEARCH_ECO_PREC,R256)),MAX($Q$1:Q255)+1,0)</f>
        <v>0</v>
      </c>
      <c r="R256" t="s">
        <v>5856</v>
      </c>
      <c r="S256">
        <v>7888</v>
      </c>
      <c r="U256" s="121" t="s">
        <v>6854</v>
      </c>
      <c r="V256" s="120">
        <v>878</v>
      </c>
      <c r="Y256" t="str">
        <f>IFERROR(VLOOKUP(ROWS($Y$2:Y256),$Z$2:$AA$3007,2,0),"")</f>
        <v/>
      </c>
      <c r="Z256" s="91">
        <f>IF(ISNUMBER(SEARCH(PROF_SEARCH_ECO_PREC,AA256)),MAX($Z$1:Z255)+1,0)</f>
        <v>0</v>
      </c>
      <c r="AA256" t="s">
        <v>5856</v>
      </c>
      <c r="AB256">
        <v>7888</v>
      </c>
    </row>
    <row r="257" spans="11:28" ht="15.75">
      <c r="K257" s="29" t="s">
        <v>6518</v>
      </c>
      <c r="L257" s="29">
        <v>20</v>
      </c>
      <c r="P257" t="str">
        <f>IFERROR(VLOOKUP(ROWS($P$2:P257),$Q$2:$R$3007,2,0),"")</f>
        <v/>
      </c>
      <c r="Q257" s="91">
        <f>IF(ISNUMBER(SEARCH(ETUD_SHEARCH_ECO_PREC,R257)),MAX($Q$1:Q256)+1,0)</f>
        <v>0</v>
      </c>
      <c r="R257" t="s">
        <v>5274</v>
      </c>
      <c r="S257">
        <v>8189</v>
      </c>
      <c r="U257" s="121" t="s">
        <v>6855</v>
      </c>
      <c r="V257" s="120">
        <v>1423</v>
      </c>
      <c r="Y257" t="str">
        <f>IFERROR(VLOOKUP(ROWS($Y$2:Y257),$Z$2:$AA$3007,2,0),"")</f>
        <v/>
      </c>
      <c r="Z257" s="91">
        <f>IF(ISNUMBER(SEARCH(PROF_SEARCH_ECO_PREC,AA257)),MAX($Z$1:Z256)+1,0)</f>
        <v>0</v>
      </c>
      <c r="AA257" t="s">
        <v>5274</v>
      </c>
      <c r="AB257">
        <v>8189</v>
      </c>
    </row>
    <row r="258" spans="11:28" ht="15.75">
      <c r="K258" s="29" t="s">
        <v>6397</v>
      </c>
      <c r="L258" s="29">
        <v>10</v>
      </c>
      <c r="P258" t="str">
        <f>IFERROR(VLOOKUP(ROWS($P$2:P258),$Q$2:$R$3007,2,0),"")</f>
        <v/>
      </c>
      <c r="Q258" s="91">
        <f>IF(ISNUMBER(SEARCH(ETUD_SHEARCH_ECO_PREC,R258)),MAX($Q$1:Q257)+1,0)</f>
        <v>0</v>
      </c>
      <c r="R258" t="s">
        <v>5217</v>
      </c>
      <c r="S258">
        <v>7779</v>
      </c>
      <c r="U258" s="121" t="s">
        <v>6856</v>
      </c>
      <c r="V258" s="120">
        <v>994</v>
      </c>
      <c r="Y258" t="str">
        <f>IFERROR(VLOOKUP(ROWS($Y$2:Y258),$Z$2:$AA$3007,2,0),"")</f>
        <v/>
      </c>
      <c r="Z258" s="91">
        <f>IF(ISNUMBER(SEARCH(PROF_SEARCH_ECO_PREC,AA258)),MAX($Z$1:Z257)+1,0)</f>
        <v>0</v>
      </c>
      <c r="AA258" t="s">
        <v>5217</v>
      </c>
      <c r="AB258">
        <v>7779</v>
      </c>
    </row>
    <row r="259" spans="11:28" ht="15.75">
      <c r="K259" s="29" t="s">
        <v>6917</v>
      </c>
      <c r="L259" s="29">
        <v>3</v>
      </c>
      <c r="P259" t="str">
        <f>IFERROR(VLOOKUP(ROWS($P$2:P259),$Q$2:$R$3007,2,0),"")</f>
        <v/>
      </c>
      <c r="Q259" s="91">
        <f>IF(ISNUMBER(SEARCH(ETUD_SHEARCH_ECO_PREC,R259)),MAX($Q$1:Q258)+1,0)</f>
        <v>0</v>
      </c>
      <c r="R259" t="s">
        <v>3319</v>
      </c>
      <c r="S259">
        <v>8261</v>
      </c>
      <c r="U259" s="121" t="s">
        <v>6857</v>
      </c>
      <c r="V259" s="120">
        <v>835</v>
      </c>
      <c r="Y259" t="str">
        <f>IFERROR(VLOOKUP(ROWS($Y$2:Y259),$Z$2:$AA$3007,2,0),"")</f>
        <v/>
      </c>
      <c r="Z259" s="91">
        <f>IF(ISNUMBER(SEARCH(PROF_SEARCH_ECO_PREC,AA259)),MAX($Z$1:Z258)+1,0)</f>
        <v>0</v>
      </c>
      <c r="AA259" t="s">
        <v>3319</v>
      </c>
      <c r="AB259">
        <v>8261</v>
      </c>
    </row>
    <row r="260" spans="11:28" ht="15.75">
      <c r="K260" s="29" t="s">
        <v>6918</v>
      </c>
      <c r="L260" s="29">
        <v>42</v>
      </c>
      <c r="P260" t="str">
        <f>IFERROR(VLOOKUP(ROWS($P$2:P260),$Q$2:$R$3007,2,0),"")</f>
        <v/>
      </c>
      <c r="Q260" s="91">
        <f>IF(ISNUMBER(SEARCH(ETUD_SHEARCH_ECO_PREC,R260)),MAX($Q$1:Q259)+1,0)</f>
        <v>0</v>
      </c>
      <c r="R260" t="s">
        <v>4235</v>
      </c>
      <c r="S260">
        <v>358</v>
      </c>
      <c r="U260" s="123" t="s">
        <v>6858</v>
      </c>
      <c r="V260" s="122">
        <v>1384</v>
      </c>
      <c r="Y260" t="str">
        <f>IFERROR(VLOOKUP(ROWS($Y$2:Y260),$Z$2:$AA$3007,2,0),"")</f>
        <v/>
      </c>
      <c r="Z260" s="91">
        <f>IF(ISNUMBER(SEARCH(PROF_SEARCH_ECO_PREC,AA260)),MAX($Z$1:Z259)+1,0)</f>
        <v>0</v>
      </c>
      <c r="AA260" t="s">
        <v>4235</v>
      </c>
      <c r="AB260">
        <v>358</v>
      </c>
    </row>
    <row r="261" spans="11:28" ht="15.75">
      <c r="K261" s="29" t="s">
        <v>6919</v>
      </c>
      <c r="L261" s="29">
        <v>1</v>
      </c>
      <c r="P261" t="str">
        <f>IFERROR(VLOOKUP(ROWS($P$2:P261),$Q$2:$R$3007,2,0),"")</f>
        <v/>
      </c>
      <c r="Q261" s="91">
        <f>IF(ISNUMBER(SEARCH(ETUD_SHEARCH_ECO_PREC,R261)),MAX($Q$1:Q260)+1,0)</f>
        <v>0</v>
      </c>
      <c r="R261" t="s">
        <v>4141</v>
      </c>
      <c r="S261">
        <v>7536</v>
      </c>
      <c r="U261" s="121" t="s">
        <v>6859</v>
      </c>
      <c r="V261" s="120">
        <v>834</v>
      </c>
      <c r="Y261" t="str">
        <f>IFERROR(VLOOKUP(ROWS($Y$2:Y261),$Z$2:$AA$3007,2,0),"")</f>
        <v/>
      </c>
      <c r="Z261" s="91">
        <f>IF(ISNUMBER(SEARCH(PROF_SEARCH_ECO_PREC,AA261)),MAX($Z$1:Z260)+1,0)</f>
        <v>0</v>
      </c>
      <c r="AA261" t="s">
        <v>4141</v>
      </c>
      <c r="AB261">
        <v>7536</v>
      </c>
    </row>
    <row r="262" spans="11:28" ht="15.75">
      <c r="K262" s="40" t="s">
        <v>6394</v>
      </c>
      <c r="L262" s="29">
        <v>11</v>
      </c>
      <c r="P262" t="str">
        <f>IFERROR(VLOOKUP(ROWS($P$2:P262),$Q$2:$R$3007,2,0),"")</f>
        <v/>
      </c>
      <c r="Q262" s="91">
        <f>IF(ISNUMBER(SEARCH(ETUD_SHEARCH_ECO_PREC,R262)),MAX($Q$1:Q261)+1,0)</f>
        <v>0</v>
      </c>
      <c r="R262" t="s">
        <v>4678</v>
      </c>
      <c r="S262">
        <v>583</v>
      </c>
      <c r="U262" s="121" t="s">
        <v>6860</v>
      </c>
      <c r="V262" s="120">
        <v>1369</v>
      </c>
      <c r="Y262" t="str">
        <f>IFERROR(VLOOKUP(ROWS($Y$2:Y262),$Z$2:$AA$3007,2,0),"")</f>
        <v/>
      </c>
      <c r="Z262" s="91">
        <f>IF(ISNUMBER(SEARCH(PROF_SEARCH_ECO_PREC,AA262)),MAX($Z$1:Z261)+1,0)</f>
        <v>0</v>
      </c>
      <c r="AA262" t="s">
        <v>4678</v>
      </c>
      <c r="AB262">
        <v>583</v>
      </c>
    </row>
    <row r="263" spans="11:28" ht="15.75">
      <c r="K263" s="29"/>
      <c r="L263" s="29"/>
      <c r="P263" t="str">
        <f>IFERROR(VLOOKUP(ROWS($P$2:P263),$Q$2:$R$3007,2,0),"")</f>
        <v/>
      </c>
      <c r="Q263" s="91">
        <f>IF(ISNUMBER(SEARCH(ETUD_SHEARCH_ECO_PREC,R263)),MAX($Q$1:Q262)+1,0)</f>
        <v>0</v>
      </c>
      <c r="R263" t="s">
        <v>3391</v>
      </c>
      <c r="S263">
        <v>5059</v>
      </c>
      <c r="U263" s="121" t="s">
        <v>6861</v>
      </c>
      <c r="V263" s="120">
        <v>1024</v>
      </c>
      <c r="Y263" t="str">
        <f>IFERROR(VLOOKUP(ROWS($Y$2:Y263),$Z$2:$AA$3007,2,0),"")</f>
        <v/>
      </c>
      <c r="Z263" s="91">
        <f>IF(ISNUMBER(SEARCH(PROF_SEARCH_ECO_PREC,AA263)),MAX($Z$1:Z262)+1,0)</f>
        <v>0</v>
      </c>
      <c r="AA263" t="s">
        <v>3391</v>
      </c>
      <c r="AB263">
        <v>5059</v>
      </c>
    </row>
    <row r="264" spans="11:28" ht="15.75">
      <c r="K264" s="29"/>
      <c r="L264" s="29"/>
      <c r="P264" t="str">
        <f>IFERROR(VLOOKUP(ROWS($P$2:P264),$Q$2:$R$3007,2,0),"")</f>
        <v/>
      </c>
      <c r="Q264" s="91">
        <f>IF(ISNUMBER(SEARCH(ETUD_SHEARCH_ECO_PREC,R264)),MAX($Q$1:Q263)+1,0)</f>
        <v>0</v>
      </c>
      <c r="R264" t="s">
        <v>4488</v>
      </c>
      <c r="S264">
        <v>5437</v>
      </c>
      <c r="U264" s="121" t="s">
        <v>6862</v>
      </c>
      <c r="V264" s="120">
        <v>180</v>
      </c>
      <c r="Y264" t="str">
        <f>IFERROR(VLOOKUP(ROWS($Y$2:Y264),$Z$2:$AA$3007,2,0),"")</f>
        <v/>
      </c>
      <c r="Z264" s="91">
        <f>IF(ISNUMBER(SEARCH(PROF_SEARCH_ECO_PREC,AA264)),MAX($Z$1:Z263)+1,0)</f>
        <v>0</v>
      </c>
      <c r="AA264" t="s">
        <v>4488</v>
      </c>
      <c r="AB264">
        <v>5437</v>
      </c>
    </row>
    <row r="265" spans="11:28" ht="15.75">
      <c r="P265" t="str">
        <f>IFERROR(VLOOKUP(ROWS($P$2:P265),$Q$2:$R$3007,2,0),"")</f>
        <v/>
      </c>
      <c r="Q265" s="91">
        <f>IF(ISNUMBER(SEARCH(ETUD_SHEARCH_ECO_PREC,R265)),MAX($Q$1:Q264)+1,0)</f>
        <v>0</v>
      </c>
      <c r="R265" t="s">
        <v>4256</v>
      </c>
      <c r="S265">
        <v>5149</v>
      </c>
      <c r="U265" s="121" t="s">
        <v>6863</v>
      </c>
      <c r="V265" s="120">
        <v>1261</v>
      </c>
      <c r="Y265" t="str">
        <f>IFERROR(VLOOKUP(ROWS($Y$2:Y265),$Z$2:$AA$3007,2,0),"")</f>
        <v/>
      </c>
      <c r="Z265" s="91">
        <f>IF(ISNUMBER(SEARCH(PROF_SEARCH_ECO_PREC,AA265)),MAX($Z$1:Z264)+1,0)</f>
        <v>0</v>
      </c>
      <c r="AA265" t="s">
        <v>4256</v>
      </c>
      <c r="AB265">
        <v>5149</v>
      </c>
    </row>
    <row r="266" spans="11:28" ht="15.75">
      <c r="K266" s="52" t="s">
        <v>6488</v>
      </c>
      <c r="P266" t="str">
        <f>IFERROR(VLOOKUP(ROWS($P$2:P266),$Q$2:$R$3007,2,0),"")</f>
        <v/>
      </c>
      <c r="Q266" s="91">
        <f>IF(ISNUMBER(SEARCH(ETUD_SHEARCH_ECO_PREC,R266)),MAX($Q$1:Q265)+1,0)</f>
        <v>0</v>
      </c>
      <c r="R266" t="s">
        <v>4070</v>
      </c>
      <c r="S266">
        <v>7515</v>
      </c>
      <c r="U266" s="123" t="s">
        <v>6864</v>
      </c>
      <c r="V266" s="122">
        <v>442</v>
      </c>
      <c r="Y266" t="str">
        <f>IFERROR(VLOOKUP(ROWS($Y$2:Y266),$Z$2:$AA$3007,2,0),"")</f>
        <v/>
      </c>
      <c r="Z266" s="91">
        <f>IF(ISNUMBER(SEARCH(PROF_SEARCH_ECO_PREC,AA266)),MAX($Z$1:Z265)+1,0)</f>
        <v>0</v>
      </c>
      <c r="AA266" t="s">
        <v>4070</v>
      </c>
      <c r="AB266">
        <v>7515</v>
      </c>
    </row>
    <row r="267" spans="11:28" ht="15.75">
      <c r="K267" s="29" t="s">
        <v>6514</v>
      </c>
      <c r="L267" s="29">
        <v>16</v>
      </c>
      <c r="P267" t="str">
        <f>IFERROR(VLOOKUP(ROWS($P$2:P267),$Q$2:$R$3007,2,0),"")</f>
        <v/>
      </c>
      <c r="Q267" s="91">
        <f>IF(ISNUMBER(SEARCH(ETUD_SHEARCH_ECO_PREC,R267)),MAX($Q$1:Q266)+1,0)</f>
        <v>0</v>
      </c>
      <c r="R267" t="s">
        <v>4275</v>
      </c>
      <c r="S267">
        <v>386</v>
      </c>
      <c r="U267" s="123" t="s">
        <v>6865</v>
      </c>
      <c r="V267" s="122">
        <v>1553</v>
      </c>
      <c r="Y267" t="str">
        <f>IFERROR(VLOOKUP(ROWS($Y$2:Y267),$Z$2:$AA$3007,2,0),"")</f>
        <v/>
      </c>
      <c r="Z267" s="91">
        <f>IF(ISNUMBER(SEARCH(PROF_SEARCH_ECO_PREC,AA267)),MAX($Z$1:Z266)+1,0)</f>
        <v>0</v>
      </c>
      <c r="AA267" t="s">
        <v>4275</v>
      </c>
      <c r="AB267">
        <v>386</v>
      </c>
    </row>
    <row r="268" spans="11:28" ht="15.75">
      <c r="K268" s="29" t="s">
        <v>6351</v>
      </c>
      <c r="L268" s="29">
        <v>14</v>
      </c>
      <c r="P268" t="str">
        <f>IFERROR(VLOOKUP(ROWS($P$2:P268),$Q$2:$R$3007,2,0),"")</f>
        <v/>
      </c>
      <c r="Q268" s="91">
        <f>IF(ISNUMBER(SEARCH(ETUD_SHEARCH_ECO_PREC,R268)),MAX($Q$1:Q267)+1,0)</f>
        <v>0</v>
      </c>
      <c r="R268" t="s">
        <v>3960</v>
      </c>
      <c r="S268">
        <v>7483</v>
      </c>
      <c r="U268" s="121" t="s">
        <v>6866</v>
      </c>
      <c r="V268" s="120">
        <v>1425</v>
      </c>
      <c r="Y268" t="str">
        <f>IFERROR(VLOOKUP(ROWS($Y$2:Y268),$Z$2:$AA$3007,2,0),"")</f>
        <v/>
      </c>
      <c r="Z268" s="91">
        <f>IF(ISNUMBER(SEARCH(PROF_SEARCH_ECO_PREC,AA268)),MAX($Z$1:Z267)+1,0)</f>
        <v>0</v>
      </c>
      <c r="AA268" t="s">
        <v>3960</v>
      </c>
      <c r="AB268">
        <v>7483</v>
      </c>
    </row>
    <row r="269" spans="11:28" ht="15.75">
      <c r="K269" s="29" t="s">
        <v>6424</v>
      </c>
      <c r="L269" s="29">
        <v>42</v>
      </c>
      <c r="P269" t="str">
        <f>IFERROR(VLOOKUP(ROWS($P$2:P269),$Q$2:$R$3007,2,0),"")</f>
        <v/>
      </c>
      <c r="Q269" s="91">
        <f>IF(ISNUMBER(SEARCH(ETUD_SHEARCH_ECO_PREC,R269)),MAX($Q$1:Q268)+1,0)</f>
        <v>0</v>
      </c>
      <c r="R269" t="s">
        <v>4865</v>
      </c>
      <c r="S269">
        <v>5560</v>
      </c>
      <c r="U269" s="121" t="s">
        <v>6867</v>
      </c>
      <c r="V269" s="120">
        <v>1103</v>
      </c>
      <c r="Y269" t="str">
        <f>IFERROR(VLOOKUP(ROWS($Y$2:Y269),$Z$2:$AA$3007,2,0),"")</f>
        <v/>
      </c>
      <c r="Z269" s="91">
        <f>IF(ISNUMBER(SEARCH(PROF_SEARCH_ECO_PREC,AA269)),MAX($Z$1:Z268)+1,0)</f>
        <v>0</v>
      </c>
      <c r="AA269" t="s">
        <v>4865</v>
      </c>
      <c r="AB269">
        <v>5560</v>
      </c>
    </row>
    <row r="270" spans="11:28" ht="15.75">
      <c r="K270" s="29" t="s">
        <v>6358</v>
      </c>
      <c r="L270" s="29">
        <v>12</v>
      </c>
      <c r="P270" t="str">
        <f>IFERROR(VLOOKUP(ROWS($P$2:P270),$Q$2:$R$3007,2,0),"")</f>
        <v/>
      </c>
      <c r="Q270" s="91">
        <f>IF(ISNUMBER(SEARCH(ETUD_SHEARCH_ECO_PREC,R270)),MAX($Q$1:Q269)+1,0)</f>
        <v>0</v>
      </c>
      <c r="R270" t="s">
        <v>4018</v>
      </c>
      <c r="S270">
        <v>7496</v>
      </c>
      <c r="U270" s="123" t="s">
        <v>6868</v>
      </c>
      <c r="V270" s="122">
        <v>524</v>
      </c>
      <c r="Y270" t="str">
        <f>IFERROR(VLOOKUP(ROWS($Y$2:Y270),$Z$2:$AA$3007,2,0),"")</f>
        <v/>
      </c>
      <c r="Z270" s="91">
        <f>IF(ISNUMBER(SEARCH(PROF_SEARCH_ECO_PREC,AA270)),MAX($Z$1:Z269)+1,0)</f>
        <v>0</v>
      </c>
      <c r="AA270" t="s">
        <v>4018</v>
      </c>
      <c r="AB270">
        <v>7496</v>
      </c>
    </row>
    <row r="271" spans="11:28" ht="15.75">
      <c r="K271" s="29" t="s">
        <v>6518</v>
      </c>
      <c r="L271" s="29">
        <v>20</v>
      </c>
      <c r="P271" t="str">
        <f>IFERROR(VLOOKUP(ROWS($P$2:P271),$Q$2:$R$3007,2,0),"")</f>
        <v/>
      </c>
      <c r="Q271" s="91">
        <f>IF(ISNUMBER(SEARCH(ETUD_SHEARCH_ECO_PREC,R271)),MAX($Q$1:Q270)+1,0)</f>
        <v>0</v>
      </c>
      <c r="R271" t="s">
        <v>3621</v>
      </c>
      <c r="S271">
        <v>7345</v>
      </c>
      <c r="U271" s="121" t="s">
        <v>6869</v>
      </c>
      <c r="V271" s="120">
        <v>1577</v>
      </c>
      <c r="Y271" t="str">
        <f>IFERROR(VLOOKUP(ROWS($Y$2:Y271),$Z$2:$AA$3007,2,0),"")</f>
        <v/>
      </c>
      <c r="Z271" s="91">
        <f>IF(ISNUMBER(SEARCH(PROF_SEARCH_ECO_PREC,AA271)),MAX($Z$1:Z270)+1,0)</f>
        <v>0</v>
      </c>
      <c r="AA271" t="s">
        <v>3621</v>
      </c>
      <c r="AB271">
        <v>7345</v>
      </c>
    </row>
    <row r="272" spans="11:28" ht="15.75">
      <c r="K272" s="29" t="s">
        <v>6397</v>
      </c>
      <c r="L272" s="29">
        <v>10</v>
      </c>
      <c r="P272" t="str">
        <f>IFERROR(VLOOKUP(ROWS($P$2:P272),$Q$2:$R$3007,2,0),"")</f>
        <v/>
      </c>
      <c r="Q272" s="91">
        <f>IF(ISNUMBER(SEARCH(ETUD_SHEARCH_ECO_PREC,R272)),MAX($Q$1:Q271)+1,0)</f>
        <v>0</v>
      </c>
      <c r="R272" t="s">
        <v>4072</v>
      </c>
      <c r="S272">
        <v>5144</v>
      </c>
      <c r="U272" s="121" t="s">
        <v>6870</v>
      </c>
      <c r="V272" s="120">
        <v>1236</v>
      </c>
      <c r="Y272" t="str">
        <f>IFERROR(VLOOKUP(ROWS($Y$2:Y272),$Z$2:$AA$3007,2,0),"")</f>
        <v/>
      </c>
      <c r="Z272" s="91">
        <f>IF(ISNUMBER(SEARCH(PROF_SEARCH_ECO_PREC,AA272)),MAX($Z$1:Z271)+1,0)</f>
        <v>0</v>
      </c>
      <c r="AA272" t="s">
        <v>4072</v>
      </c>
      <c r="AB272">
        <v>5144</v>
      </c>
    </row>
    <row r="273" spans="11:28" ht="15.75">
      <c r="K273" s="29" t="s">
        <v>6917</v>
      </c>
      <c r="L273" s="29">
        <v>3</v>
      </c>
      <c r="P273" t="str">
        <f>IFERROR(VLOOKUP(ROWS($P$2:P273),$Q$2:$R$3007,2,0),"")</f>
        <v/>
      </c>
      <c r="Q273" s="91">
        <f>IF(ISNUMBER(SEARCH(ETUD_SHEARCH_ECO_PREC,R273)),MAX($Q$1:Q272)+1,0)</f>
        <v>0</v>
      </c>
      <c r="R273" t="s">
        <v>5181</v>
      </c>
      <c r="S273">
        <v>872</v>
      </c>
      <c r="U273" s="123" t="s">
        <v>6871</v>
      </c>
      <c r="V273" s="122">
        <v>519</v>
      </c>
      <c r="Y273" t="str">
        <f>IFERROR(VLOOKUP(ROWS($Y$2:Y273),$Z$2:$AA$3007,2,0),"")</f>
        <v/>
      </c>
      <c r="Z273" s="91">
        <f>IF(ISNUMBER(SEARCH(PROF_SEARCH_ECO_PREC,AA273)),MAX($Z$1:Z272)+1,0)</f>
        <v>0</v>
      </c>
      <c r="AA273" t="s">
        <v>5181</v>
      </c>
      <c r="AB273">
        <v>872</v>
      </c>
    </row>
    <row r="274" spans="11:28" ht="15.75">
      <c r="K274" s="29" t="s">
        <v>6918</v>
      </c>
      <c r="L274" s="29">
        <v>42</v>
      </c>
      <c r="P274" t="str">
        <f>IFERROR(VLOOKUP(ROWS($P$2:P274),$Q$2:$R$3007,2,0),"")</f>
        <v/>
      </c>
      <c r="Q274" s="91">
        <f>IF(ISNUMBER(SEARCH(ETUD_SHEARCH_ECO_PREC,R274)),MAX($Q$1:Q273)+1,0)</f>
        <v>0</v>
      </c>
      <c r="R274" t="s">
        <v>3285</v>
      </c>
      <c r="S274">
        <v>7142</v>
      </c>
      <c r="U274" s="121" t="s">
        <v>6872</v>
      </c>
      <c r="V274" s="120">
        <v>212</v>
      </c>
      <c r="Y274" t="str">
        <f>IFERROR(VLOOKUP(ROWS($Y$2:Y274),$Z$2:$AA$3007,2,0),"")</f>
        <v/>
      </c>
      <c r="Z274" s="91">
        <f>IF(ISNUMBER(SEARCH(PROF_SEARCH_ECO_PREC,AA274)),MAX($Z$1:Z273)+1,0)</f>
        <v>0</v>
      </c>
      <c r="AA274" t="s">
        <v>3285</v>
      </c>
      <c r="AB274">
        <v>7142</v>
      </c>
    </row>
    <row r="275" spans="11:28" ht="15.75">
      <c r="K275" s="29" t="s">
        <v>6919</v>
      </c>
      <c r="L275" s="29">
        <v>1</v>
      </c>
      <c r="P275" t="str">
        <f>IFERROR(VLOOKUP(ROWS($P$2:P275),$Q$2:$R$3007,2,0),"")</f>
        <v/>
      </c>
      <c r="Q275" s="91">
        <f>IF(ISNUMBER(SEARCH(ETUD_SHEARCH_ECO_PREC,R275)),MAX($Q$1:Q274)+1,0)</f>
        <v>0</v>
      </c>
      <c r="R275" t="s">
        <v>3431</v>
      </c>
      <c r="S275">
        <v>7250</v>
      </c>
      <c r="U275" s="121" t="s">
        <v>6873</v>
      </c>
      <c r="V275" s="120">
        <v>1362</v>
      </c>
      <c r="Y275" t="str">
        <f>IFERROR(VLOOKUP(ROWS($Y$2:Y275),$Z$2:$AA$3007,2,0),"")</f>
        <v/>
      </c>
      <c r="Z275" s="91">
        <f>IF(ISNUMBER(SEARCH(PROF_SEARCH_ECO_PREC,AA275)),MAX($Z$1:Z274)+1,0)</f>
        <v>0</v>
      </c>
      <c r="AA275" t="s">
        <v>3431</v>
      </c>
      <c r="AB275">
        <v>7250</v>
      </c>
    </row>
    <row r="276" spans="11:28" ht="15.75">
      <c r="K276" s="40" t="s">
        <v>6394</v>
      </c>
      <c r="L276" s="29">
        <v>11</v>
      </c>
      <c r="P276" t="str">
        <f>IFERROR(VLOOKUP(ROWS($P$2:P276),$Q$2:$R$3007,2,0),"")</f>
        <v/>
      </c>
      <c r="Q276" s="91">
        <f>IF(ISNUMBER(SEARCH(ETUD_SHEARCH_ECO_PREC,R276)),MAX($Q$1:Q275)+1,0)</f>
        <v>0</v>
      </c>
      <c r="R276" t="s">
        <v>5877</v>
      </c>
      <c r="S276">
        <v>8505</v>
      </c>
      <c r="U276" s="121" t="s">
        <v>6874</v>
      </c>
      <c r="V276" s="120">
        <v>1091</v>
      </c>
      <c r="Y276" t="str">
        <f>IFERROR(VLOOKUP(ROWS($Y$2:Y276),$Z$2:$AA$3007,2,0),"")</f>
        <v/>
      </c>
      <c r="Z276" s="91">
        <f>IF(ISNUMBER(SEARCH(PROF_SEARCH_ECO_PREC,AA276)),MAX($Z$1:Z275)+1,0)</f>
        <v>0</v>
      </c>
      <c r="AA276" t="s">
        <v>5877</v>
      </c>
      <c r="AB276">
        <v>8505</v>
      </c>
    </row>
    <row r="277" spans="11:28" ht="15.75">
      <c r="K277" s="29"/>
      <c r="L277" s="29"/>
      <c r="P277" t="str">
        <f>IFERROR(VLOOKUP(ROWS($P$2:P277),$Q$2:$R$3007,2,0),"")</f>
        <v/>
      </c>
      <c r="Q277" s="91">
        <f>IF(ISNUMBER(SEARCH(ETUD_SHEARCH_ECO_PREC,R277)),MAX($Q$1:Q276)+1,0)</f>
        <v>0</v>
      </c>
      <c r="R277" t="s">
        <v>3259</v>
      </c>
      <c r="S277">
        <v>7119</v>
      </c>
      <c r="U277" s="123" t="s">
        <v>6875</v>
      </c>
      <c r="V277" s="122">
        <v>686</v>
      </c>
      <c r="Y277" t="str">
        <f>IFERROR(VLOOKUP(ROWS($Y$2:Y277),$Z$2:$AA$3007,2,0),"")</f>
        <v/>
      </c>
      <c r="Z277" s="91">
        <f>IF(ISNUMBER(SEARCH(PROF_SEARCH_ECO_PREC,AA277)),MAX($Z$1:Z276)+1,0)</f>
        <v>0</v>
      </c>
      <c r="AA277" t="s">
        <v>3259</v>
      </c>
      <c r="AB277">
        <v>7119</v>
      </c>
    </row>
    <row r="278" spans="11:28" ht="15.75">
      <c r="K278" s="29"/>
      <c r="L278" s="29"/>
      <c r="P278" t="str">
        <f>IFERROR(VLOOKUP(ROWS($P$2:P278),$Q$2:$R$3007,2,0),"")</f>
        <v/>
      </c>
      <c r="Q278" s="91">
        <f>IF(ISNUMBER(SEARCH(ETUD_SHEARCH_ECO_PREC,R278)),MAX($Q$1:Q277)+1,0)</f>
        <v>0</v>
      </c>
      <c r="R278" t="s">
        <v>3119</v>
      </c>
      <c r="S278">
        <v>7014</v>
      </c>
      <c r="U278" s="121" t="s">
        <v>6876</v>
      </c>
      <c r="V278" s="120">
        <v>1564</v>
      </c>
      <c r="Y278" t="str">
        <f>IFERROR(VLOOKUP(ROWS($Y$2:Y278),$Z$2:$AA$3007,2,0),"")</f>
        <v/>
      </c>
      <c r="Z278" s="91">
        <f>IF(ISNUMBER(SEARCH(PROF_SEARCH_ECO_PREC,AA278)),MAX($Z$1:Z277)+1,0)</f>
        <v>0</v>
      </c>
      <c r="AA278" t="s">
        <v>3119</v>
      </c>
      <c r="AB278">
        <v>7014</v>
      </c>
    </row>
    <row r="279" spans="11:28" ht="15.75">
      <c r="K279" s="29"/>
      <c r="L279" s="29"/>
      <c r="P279" t="str">
        <f>IFERROR(VLOOKUP(ROWS($P$2:P279),$Q$2:$R$3007,2,0),"")</f>
        <v/>
      </c>
      <c r="Q279" s="91">
        <f>IF(ISNUMBER(SEARCH(ETUD_SHEARCH_ECO_PREC,R279)),MAX($Q$1:Q278)+1,0)</f>
        <v>0</v>
      </c>
      <c r="R279" t="s">
        <v>5000</v>
      </c>
      <c r="S279">
        <v>7708</v>
      </c>
      <c r="U279" s="121" t="s">
        <v>6877</v>
      </c>
      <c r="V279" s="120">
        <v>113</v>
      </c>
      <c r="Y279" t="str">
        <f>IFERROR(VLOOKUP(ROWS($Y$2:Y279),$Z$2:$AA$3007,2,0),"")</f>
        <v/>
      </c>
      <c r="Z279" s="91">
        <f>IF(ISNUMBER(SEARCH(PROF_SEARCH_ECO_PREC,AA279)),MAX($Z$1:Z278)+1,0)</f>
        <v>0</v>
      </c>
      <c r="AA279" t="s">
        <v>5000</v>
      </c>
      <c r="AB279">
        <v>7708</v>
      </c>
    </row>
    <row r="280" spans="11:28" ht="15.75">
      <c r="K280" s="29"/>
      <c r="L280" s="29"/>
      <c r="P280" t="str">
        <f>IFERROR(VLOOKUP(ROWS($P$2:P280),$Q$2:$R$3007,2,0),"")</f>
        <v/>
      </c>
      <c r="Q280" s="91">
        <f>IF(ISNUMBER(SEARCH(ETUD_SHEARCH_ECO_PREC,R280)),MAX($Q$1:Q279)+1,0)</f>
        <v>0</v>
      </c>
      <c r="R280" t="s">
        <v>3559</v>
      </c>
      <c r="S280">
        <v>7303</v>
      </c>
      <c r="U280" s="144" t="s">
        <v>6878</v>
      </c>
      <c r="V280" s="120">
        <v>117</v>
      </c>
      <c r="Y280" t="str">
        <f>IFERROR(VLOOKUP(ROWS($Y$2:Y280),$Z$2:$AA$3007,2,0),"")</f>
        <v/>
      </c>
      <c r="Z280" s="91">
        <f>IF(ISNUMBER(SEARCH(PROF_SEARCH_ECO_PREC,AA280)),MAX($Z$1:Z279)+1,0)</f>
        <v>0</v>
      </c>
      <c r="AA280" t="s">
        <v>3559</v>
      </c>
      <c r="AB280">
        <v>7303</v>
      </c>
    </row>
    <row r="281" spans="11:28" ht="15.75">
      <c r="K281" s="29"/>
      <c r="L281" s="29"/>
      <c r="P281" t="str">
        <f>IFERROR(VLOOKUP(ROWS($P$2:P281),$Q$2:$R$3007,2,0),"")</f>
        <v/>
      </c>
      <c r="Q281" s="91">
        <f>IF(ISNUMBER(SEARCH(ETUD_SHEARCH_ECO_PREC,R281)),MAX($Q$1:Q280)+1,0)</f>
        <v>0</v>
      </c>
      <c r="R281" t="s">
        <v>4895</v>
      </c>
      <c r="S281">
        <v>8156</v>
      </c>
      <c r="U281" s="121" t="s">
        <v>6879</v>
      </c>
      <c r="V281" s="120">
        <v>119</v>
      </c>
      <c r="Y281" t="str">
        <f>IFERROR(VLOOKUP(ROWS($Y$2:Y281),$Z$2:$AA$3007,2,0),"")</f>
        <v/>
      </c>
      <c r="Z281" s="91">
        <f>IF(ISNUMBER(SEARCH(PROF_SEARCH_ECO_PREC,AA281)),MAX($Z$1:Z280)+1,0)</f>
        <v>0</v>
      </c>
      <c r="AA281" t="s">
        <v>4895</v>
      </c>
      <c r="AB281">
        <v>8156</v>
      </c>
    </row>
    <row r="282" spans="11:28" ht="15.75">
      <c r="K282" s="29"/>
      <c r="L282" s="29"/>
      <c r="P282" t="str">
        <f>IFERROR(VLOOKUP(ROWS($P$2:P282),$Q$2:$R$3007,2,0),"")</f>
        <v/>
      </c>
      <c r="Q282" s="91">
        <f>IF(ISNUMBER(SEARCH(ETUD_SHEARCH_ECO_PREC,R282)),MAX($Q$1:Q281)+1,0)</f>
        <v>0</v>
      </c>
      <c r="R282" t="s">
        <v>3352</v>
      </c>
      <c r="S282">
        <v>7176</v>
      </c>
      <c r="U282" s="121" t="s">
        <v>6880</v>
      </c>
      <c r="V282" s="120">
        <v>1401</v>
      </c>
      <c r="Y282" t="str">
        <f>IFERROR(VLOOKUP(ROWS($Y$2:Y282),$Z$2:$AA$3007,2,0),"")</f>
        <v/>
      </c>
      <c r="Z282" s="91">
        <f>IF(ISNUMBER(SEARCH(PROF_SEARCH_ECO_PREC,AA282)),MAX($Z$1:Z281)+1,0)</f>
        <v>0</v>
      </c>
      <c r="AA282" t="s">
        <v>3352</v>
      </c>
      <c r="AB282">
        <v>7176</v>
      </c>
    </row>
    <row r="283" spans="11:28" ht="15.75">
      <c r="P283" t="str">
        <f>IFERROR(VLOOKUP(ROWS($P$2:P283),$Q$2:$R$3007,2,0),"")</f>
        <v/>
      </c>
      <c r="Q283" s="91">
        <f>IF(ISNUMBER(SEARCH(ETUD_SHEARCH_ECO_PREC,R283)),MAX($Q$1:Q282)+1,0)</f>
        <v>0</v>
      </c>
      <c r="R283" t="s">
        <v>4614</v>
      </c>
      <c r="S283">
        <v>8619</v>
      </c>
      <c r="U283" s="133" t="s">
        <v>6881</v>
      </c>
      <c r="V283" s="125">
        <v>1447</v>
      </c>
      <c r="Y283" t="str">
        <f>IFERROR(VLOOKUP(ROWS($Y$2:Y283),$Z$2:$AA$3007,2,0),"")</f>
        <v/>
      </c>
      <c r="Z283" s="91">
        <f>IF(ISNUMBER(SEARCH(PROF_SEARCH_ECO_PREC,AA283)),MAX($Z$1:Z282)+1,0)</f>
        <v>0</v>
      </c>
      <c r="AA283" t="s">
        <v>4614</v>
      </c>
      <c r="AB283">
        <v>8619</v>
      </c>
    </row>
    <row r="284" spans="11:28" ht="15.75">
      <c r="K284" s="52" t="s">
        <v>6489</v>
      </c>
      <c r="P284" t="str">
        <f>IFERROR(VLOOKUP(ROWS($P$2:P284),$Q$2:$R$3007,2,0),"")</f>
        <v/>
      </c>
      <c r="Q284" s="91">
        <f>IF(ISNUMBER(SEARCH(ETUD_SHEARCH_ECO_PREC,R284)),MAX($Q$1:Q283)+1,0)</f>
        <v>0</v>
      </c>
      <c r="R284" t="s">
        <v>5674</v>
      </c>
      <c r="S284">
        <v>7924</v>
      </c>
      <c r="U284" s="125" t="s">
        <v>6882</v>
      </c>
      <c r="V284" s="145">
        <v>293</v>
      </c>
      <c r="Y284" t="str">
        <f>IFERROR(VLOOKUP(ROWS($Y$2:Y284),$Z$2:$AA$3007,2,0),"")</f>
        <v/>
      </c>
      <c r="Z284" s="91">
        <f>IF(ISNUMBER(SEARCH(PROF_SEARCH_ECO_PREC,AA284)),MAX($Z$1:Z283)+1,0)</f>
        <v>0</v>
      </c>
      <c r="AA284" t="s">
        <v>5674</v>
      </c>
      <c r="AB284">
        <v>7924</v>
      </c>
    </row>
    <row r="285" spans="11:28" ht="15.75">
      <c r="K285" s="29" t="s">
        <v>6514</v>
      </c>
      <c r="L285" s="29">
        <v>16</v>
      </c>
      <c r="P285" t="str">
        <f>IFERROR(VLOOKUP(ROWS($P$2:P285),$Q$2:$R$3007,2,0),"")</f>
        <v/>
      </c>
      <c r="Q285" s="91">
        <f>IF(ISNUMBER(SEARCH(ETUD_SHEARCH_ECO_PREC,R285)),MAX($Q$1:Q284)+1,0)</f>
        <v>0</v>
      </c>
      <c r="R285" t="s">
        <v>5364</v>
      </c>
      <c r="S285">
        <v>7811</v>
      </c>
      <c r="U285" s="123" t="s">
        <v>6883</v>
      </c>
      <c r="V285" s="122">
        <v>497</v>
      </c>
      <c r="Y285" t="str">
        <f>IFERROR(VLOOKUP(ROWS($Y$2:Y285),$Z$2:$AA$3007,2,0),"")</f>
        <v/>
      </c>
      <c r="Z285" s="91">
        <f>IF(ISNUMBER(SEARCH(PROF_SEARCH_ECO_PREC,AA285)),MAX($Z$1:Z284)+1,0)</f>
        <v>0</v>
      </c>
      <c r="AA285" t="s">
        <v>5364</v>
      </c>
      <c r="AB285">
        <v>7811</v>
      </c>
    </row>
    <row r="286" spans="11:28" ht="15.75">
      <c r="K286" s="29" t="s">
        <v>6351</v>
      </c>
      <c r="L286" s="29">
        <v>14</v>
      </c>
      <c r="P286" t="str">
        <f>IFERROR(VLOOKUP(ROWS($P$2:P286),$Q$2:$R$3007,2,0),"")</f>
        <v/>
      </c>
      <c r="Q286" s="91">
        <f>IF(ISNUMBER(SEARCH(ETUD_SHEARCH_ECO_PREC,R286)),MAX($Q$1:Q285)+1,0)</f>
        <v>0</v>
      </c>
      <c r="R286" t="s">
        <v>3490</v>
      </c>
      <c r="S286">
        <v>7285</v>
      </c>
      <c r="U286" s="123" t="s">
        <v>6884</v>
      </c>
      <c r="V286" s="122">
        <v>1335</v>
      </c>
      <c r="Y286" t="str">
        <f>IFERROR(VLOOKUP(ROWS($Y$2:Y286),$Z$2:$AA$3007,2,0),"")</f>
        <v/>
      </c>
      <c r="Z286" s="91">
        <f>IF(ISNUMBER(SEARCH(PROF_SEARCH_ECO_PREC,AA286)),MAX($Z$1:Z285)+1,0)</f>
        <v>0</v>
      </c>
      <c r="AA286" t="s">
        <v>3490</v>
      </c>
      <c r="AB286">
        <v>7285</v>
      </c>
    </row>
    <row r="287" spans="11:28" ht="15.75">
      <c r="K287" s="29" t="s">
        <v>6424</v>
      </c>
      <c r="L287" s="29">
        <v>42</v>
      </c>
      <c r="P287" t="str">
        <f>IFERROR(VLOOKUP(ROWS($P$2:P287),$Q$2:$R$3007,2,0),"")</f>
        <v/>
      </c>
      <c r="Q287" s="91">
        <f>IF(ISNUMBER(SEARCH(ETUD_SHEARCH_ECO_PREC,R287)),MAX($Q$1:Q286)+1,0)</f>
        <v>0</v>
      </c>
      <c r="R287" t="s">
        <v>3274</v>
      </c>
      <c r="S287">
        <v>7127</v>
      </c>
      <c r="U287" s="146" t="s">
        <v>6885</v>
      </c>
      <c r="V287" s="120">
        <v>1393</v>
      </c>
      <c r="Y287" t="str">
        <f>IFERROR(VLOOKUP(ROWS($Y$2:Y287),$Z$2:$AA$3007,2,0),"")</f>
        <v/>
      </c>
      <c r="Z287" s="91">
        <f>IF(ISNUMBER(SEARCH(PROF_SEARCH_ECO_PREC,AA287)),MAX($Z$1:Z286)+1,0)</f>
        <v>0</v>
      </c>
      <c r="AA287" t="s">
        <v>3274</v>
      </c>
      <c r="AB287">
        <v>7127</v>
      </c>
    </row>
    <row r="288" spans="11:28" ht="15.75">
      <c r="K288" s="29" t="s">
        <v>6358</v>
      </c>
      <c r="L288" s="29">
        <v>12</v>
      </c>
      <c r="P288" t="str">
        <f>IFERROR(VLOOKUP(ROWS($P$2:P288),$Q$2:$R$3007,2,0),"")</f>
        <v/>
      </c>
      <c r="Q288" s="91">
        <f>IF(ISNUMBER(SEARCH(ETUD_SHEARCH_ECO_PREC,R288)),MAX($Q$1:Q287)+1,0)</f>
        <v>0</v>
      </c>
      <c r="R288" t="s">
        <v>4505</v>
      </c>
      <c r="S288">
        <v>8356</v>
      </c>
      <c r="U288" s="147" t="s">
        <v>6886</v>
      </c>
      <c r="V288" s="122">
        <v>539</v>
      </c>
      <c r="Y288" t="str">
        <f>IFERROR(VLOOKUP(ROWS($Y$2:Y288),$Z$2:$AA$3007,2,0),"")</f>
        <v/>
      </c>
      <c r="Z288" s="91">
        <f>IF(ISNUMBER(SEARCH(PROF_SEARCH_ECO_PREC,AA288)),MAX($Z$1:Z287)+1,0)</f>
        <v>0</v>
      </c>
      <c r="AA288" t="s">
        <v>4505</v>
      </c>
      <c r="AB288">
        <v>8356</v>
      </c>
    </row>
    <row r="289" spans="11:28" ht="15.75">
      <c r="K289" s="29" t="s">
        <v>6518</v>
      </c>
      <c r="L289" s="29">
        <v>20</v>
      </c>
      <c r="P289" t="str">
        <f>IFERROR(VLOOKUP(ROWS($P$2:P289),$Q$2:$R$3007,2,0),"")</f>
        <v/>
      </c>
      <c r="Q289" s="91">
        <f>IF(ISNUMBER(SEARCH(ETUD_SHEARCH_ECO_PREC,R289)),MAX($Q$1:Q288)+1,0)</f>
        <v>0</v>
      </c>
      <c r="R289" t="s">
        <v>3703</v>
      </c>
      <c r="S289">
        <v>7390</v>
      </c>
      <c r="U289" s="147" t="s">
        <v>6887</v>
      </c>
      <c r="V289" s="122">
        <v>766</v>
      </c>
      <c r="Y289" t="str">
        <f>IFERROR(VLOOKUP(ROWS($Y$2:Y289),$Z$2:$AA$3007,2,0),"")</f>
        <v/>
      </c>
      <c r="Z289" s="91">
        <f>IF(ISNUMBER(SEARCH(PROF_SEARCH_ECO_PREC,AA289)),MAX($Z$1:Z288)+1,0)</f>
        <v>0</v>
      </c>
      <c r="AA289" t="s">
        <v>3703</v>
      </c>
      <c r="AB289">
        <v>7390</v>
      </c>
    </row>
    <row r="290" spans="11:28" ht="15.75">
      <c r="K290" s="29" t="s">
        <v>6397</v>
      </c>
      <c r="L290" s="29">
        <v>10</v>
      </c>
      <c r="P290" t="str">
        <f>IFERROR(VLOOKUP(ROWS($P$2:P290),$Q$2:$R$3007,2,0),"")</f>
        <v/>
      </c>
      <c r="Q290" s="91">
        <f>IF(ISNUMBER(SEARCH(ETUD_SHEARCH_ECO_PREC,R290)),MAX($Q$1:Q289)+1,0)</f>
        <v>0</v>
      </c>
      <c r="R290" t="s">
        <v>3230</v>
      </c>
      <c r="S290">
        <v>7087</v>
      </c>
      <c r="U290" s="121" t="s">
        <v>6888</v>
      </c>
      <c r="V290" s="120">
        <v>163</v>
      </c>
      <c r="Y290" t="str">
        <f>IFERROR(VLOOKUP(ROWS($Y$2:Y290),$Z$2:$AA$3007,2,0),"")</f>
        <v/>
      </c>
      <c r="Z290" s="91">
        <f>IF(ISNUMBER(SEARCH(PROF_SEARCH_ECO_PREC,AA290)),MAX($Z$1:Z289)+1,0)</f>
        <v>0</v>
      </c>
      <c r="AA290" t="s">
        <v>3230</v>
      </c>
      <c r="AB290">
        <v>7087</v>
      </c>
    </row>
    <row r="291" spans="11:28" ht="15.75">
      <c r="K291" s="29" t="s">
        <v>6917</v>
      </c>
      <c r="L291" s="29">
        <v>3</v>
      </c>
      <c r="P291" t="str">
        <f>IFERROR(VLOOKUP(ROWS($P$2:P291),$Q$2:$R$3007,2,0),"")</f>
        <v/>
      </c>
      <c r="Q291" s="91">
        <f>IF(ISNUMBER(SEARCH(ETUD_SHEARCH_ECO_PREC,R291)),MAX($Q$1:Q290)+1,0)</f>
        <v>0</v>
      </c>
      <c r="R291" t="s">
        <v>4086</v>
      </c>
      <c r="S291">
        <v>8420</v>
      </c>
      <c r="U291" s="121" t="s">
        <v>6889</v>
      </c>
      <c r="V291" s="120">
        <v>202</v>
      </c>
      <c r="Y291" t="str">
        <f>IFERROR(VLOOKUP(ROWS($Y$2:Y291),$Z$2:$AA$3007,2,0),"")</f>
        <v/>
      </c>
      <c r="Z291" s="91">
        <f>IF(ISNUMBER(SEARCH(PROF_SEARCH_ECO_PREC,AA291)),MAX($Z$1:Z290)+1,0)</f>
        <v>0</v>
      </c>
      <c r="AA291" t="s">
        <v>4086</v>
      </c>
      <c r="AB291">
        <v>8420</v>
      </c>
    </row>
    <row r="292" spans="11:28" ht="15.75">
      <c r="K292" s="29" t="s">
        <v>6918</v>
      </c>
      <c r="L292" s="29">
        <v>42</v>
      </c>
      <c r="P292" t="str">
        <f>IFERROR(VLOOKUP(ROWS($P$2:P292),$Q$2:$R$3007,2,0),"")</f>
        <v/>
      </c>
      <c r="Q292" s="91">
        <f>IF(ISNUMBER(SEARCH(ETUD_SHEARCH_ECO_PREC,R292)),MAX($Q$1:Q291)+1,0)</f>
        <v>0</v>
      </c>
      <c r="R292" t="s">
        <v>5756</v>
      </c>
      <c r="S292">
        <v>7944</v>
      </c>
      <c r="U292" s="121" t="s">
        <v>6890</v>
      </c>
      <c r="V292" s="120">
        <v>1396</v>
      </c>
      <c r="Y292" t="str">
        <f>IFERROR(VLOOKUP(ROWS($Y$2:Y292),$Z$2:$AA$3007,2,0),"")</f>
        <v/>
      </c>
      <c r="Z292" s="91">
        <f>IF(ISNUMBER(SEARCH(PROF_SEARCH_ECO_PREC,AA292)),MAX($Z$1:Z291)+1,0)</f>
        <v>0</v>
      </c>
      <c r="AA292" t="s">
        <v>5756</v>
      </c>
      <c r="AB292">
        <v>7944</v>
      </c>
    </row>
    <row r="293" spans="11:28" ht="15.75">
      <c r="K293" s="29" t="s">
        <v>6919</v>
      </c>
      <c r="L293" s="29">
        <v>1</v>
      </c>
      <c r="P293" t="str">
        <f>IFERROR(VLOOKUP(ROWS($P$2:P293),$Q$2:$R$3007,2,0),"")</f>
        <v/>
      </c>
      <c r="Q293" s="91">
        <f>IF(ISNUMBER(SEARCH(ETUD_SHEARCH_ECO_PREC,R293)),MAX($Q$1:Q292)+1,0)</f>
        <v>0</v>
      </c>
      <c r="R293" t="s">
        <v>4290</v>
      </c>
      <c r="S293">
        <v>7573</v>
      </c>
      <c r="U293" s="123" t="s">
        <v>6891</v>
      </c>
      <c r="V293" s="122">
        <v>1388</v>
      </c>
      <c r="Y293" t="str">
        <f>IFERROR(VLOOKUP(ROWS($Y$2:Y293),$Z$2:$AA$3007,2,0),"")</f>
        <v/>
      </c>
      <c r="Z293" s="91">
        <f>IF(ISNUMBER(SEARCH(PROF_SEARCH_ECO_PREC,AA293)),MAX($Z$1:Z292)+1,0)</f>
        <v>0</v>
      </c>
      <c r="AA293" t="s">
        <v>4290</v>
      </c>
      <c r="AB293">
        <v>7573</v>
      </c>
    </row>
    <row r="294" spans="11:28" ht="15.75">
      <c r="K294" s="40" t="s">
        <v>6394</v>
      </c>
      <c r="L294" s="29">
        <v>11</v>
      </c>
      <c r="P294" t="str">
        <f>IFERROR(VLOOKUP(ROWS($P$2:P294),$Q$2:$R$3007,2,0),"")</f>
        <v/>
      </c>
      <c r="Q294" s="91">
        <f>IF(ISNUMBER(SEARCH(ETUD_SHEARCH_ECO_PREC,R294)),MAX($Q$1:Q293)+1,0)</f>
        <v>0</v>
      </c>
      <c r="R294" t="s">
        <v>6006</v>
      </c>
      <c r="S294">
        <v>7906</v>
      </c>
      <c r="U294" s="121" t="s">
        <v>6892</v>
      </c>
      <c r="V294" s="120">
        <v>1465</v>
      </c>
      <c r="Y294" t="str">
        <f>IFERROR(VLOOKUP(ROWS($Y$2:Y294),$Z$2:$AA$3007,2,0),"")</f>
        <v/>
      </c>
      <c r="Z294" s="91">
        <f>IF(ISNUMBER(SEARCH(PROF_SEARCH_ECO_PREC,AA294)),MAX($Z$1:Z293)+1,0)</f>
        <v>0</v>
      </c>
      <c r="AA294" t="s">
        <v>6006</v>
      </c>
      <c r="AB294">
        <v>7906</v>
      </c>
    </row>
    <row r="295" spans="11:28" ht="15.75">
      <c r="K295" s="29"/>
      <c r="L295" s="29"/>
      <c r="P295" t="str">
        <f>IFERROR(VLOOKUP(ROWS($P$2:P295),$Q$2:$R$3007,2,0),"")</f>
        <v/>
      </c>
      <c r="Q295" s="91">
        <f>IF(ISNUMBER(SEARCH(ETUD_SHEARCH_ECO_PREC,R295)),MAX($Q$1:Q294)+1,0)</f>
        <v>0</v>
      </c>
      <c r="R295" t="s">
        <v>3118</v>
      </c>
      <c r="S295">
        <v>7017</v>
      </c>
      <c r="U295" s="123" t="s">
        <v>6893</v>
      </c>
      <c r="V295" s="122">
        <v>779</v>
      </c>
      <c r="Y295" t="str">
        <f>IFERROR(VLOOKUP(ROWS($Y$2:Y295),$Z$2:$AA$3007,2,0),"")</f>
        <v/>
      </c>
      <c r="Z295" s="91">
        <f>IF(ISNUMBER(SEARCH(PROF_SEARCH_ECO_PREC,AA295)),MAX($Z$1:Z294)+1,0)</f>
        <v>0</v>
      </c>
      <c r="AA295" t="s">
        <v>3118</v>
      </c>
      <c r="AB295">
        <v>7017</v>
      </c>
    </row>
    <row r="296" spans="11:28" ht="15.75">
      <c r="K296" s="29"/>
      <c r="L296" s="29"/>
      <c r="P296" t="str">
        <f>IFERROR(VLOOKUP(ROWS($P$2:P296),$Q$2:$R$3007,2,0),"")</f>
        <v/>
      </c>
      <c r="Q296" s="91">
        <f>IF(ISNUMBER(SEARCH(ETUD_SHEARCH_ECO_PREC,R296)),MAX($Q$1:Q295)+1,0)</f>
        <v>0</v>
      </c>
      <c r="R296" t="s">
        <v>3288</v>
      </c>
      <c r="S296">
        <v>7147</v>
      </c>
      <c r="U296" s="121" t="s">
        <v>6894</v>
      </c>
      <c r="V296" s="120">
        <v>138</v>
      </c>
      <c r="Y296" t="str">
        <f>IFERROR(VLOOKUP(ROWS($Y$2:Y296),$Z$2:$AA$3007,2,0),"")</f>
        <v/>
      </c>
      <c r="Z296" s="91">
        <f>IF(ISNUMBER(SEARCH(PROF_SEARCH_ECO_PREC,AA296)),MAX($Z$1:Z295)+1,0)</f>
        <v>0</v>
      </c>
      <c r="AA296" t="s">
        <v>3288</v>
      </c>
      <c r="AB296">
        <v>7147</v>
      </c>
    </row>
    <row r="297" spans="11:28" ht="15.75">
      <c r="K297" s="29"/>
      <c r="L297" s="29"/>
      <c r="P297" t="str">
        <f>IFERROR(VLOOKUP(ROWS($P$2:P297),$Q$2:$R$3007,2,0),"")</f>
        <v/>
      </c>
      <c r="Q297" s="91">
        <f>IF(ISNUMBER(SEARCH(ETUD_SHEARCH_ECO_PREC,R297)),MAX($Q$1:Q296)+1,0)</f>
        <v>0</v>
      </c>
      <c r="R297" t="s">
        <v>3253</v>
      </c>
      <c r="S297">
        <v>7111</v>
      </c>
      <c r="U297" s="123" t="s">
        <v>6895</v>
      </c>
      <c r="V297" s="122">
        <v>601</v>
      </c>
      <c r="Y297" t="str">
        <f>IFERROR(VLOOKUP(ROWS($Y$2:Y297),$Z$2:$AA$3007,2,0),"")</f>
        <v/>
      </c>
      <c r="Z297" s="91">
        <f>IF(ISNUMBER(SEARCH(PROF_SEARCH_ECO_PREC,AA297)),MAX($Z$1:Z296)+1,0)</f>
        <v>0</v>
      </c>
      <c r="AA297" t="s">
        <v>3253</v>
      </c>
      <c r="AB297">
        <v>7111</v>
      </c>
    </row>
    <row r="298" spans="11:28" ht="15.75">
      <c r="K298" s="29"/>
      <c r="L298" s="29"/>
      <c r="P298" t="str">
        <f>IFERROR(VLOOKUP(ROWS($P$2:P298),$Q$2:$R$3007,2,0),"")</f>
        <v/>
      </c>
      <c r="Q298" s="91">
        <f>IF(ISNUMBER(SEARCH(ETUD_SHEARCH_ECO_PREC,R298)),MAX($Q$1:Q297)+1,0)</f>
        <v>0</v>
      </c>
      <c r="R298" t="s">
        <v>4077</v>
      </c>
      <c r="S298">
        <v>8456</v>
      </c>
      <c r="U298" s="123" t="s">
        <v>6896</v>
      </c>
      <c r="V298" s="122">
        <v>656</v>
      </c>
      <c r="Y298" t="str">
        <f>IFERROR(VLOOKUP(ROWS($Y$2:Y298),$Z$2:$AA$3007,2,0),"")</f>
        <v/>
      </c>
      <c r="Z298" s="91">
        <f>IF(ISNUMBER(SEARCH(PROF_SEARCH_ECO_PREC,AA298)),MAX($Z$1:Z297)+1,0)</f>
        <v>0</v>
      </c>
      <c r="AA298" t="s">
        <v>4077</v>
      </c>
      <c r="AB298">
        <v>8456</v>
      </c>
    </row>
    <row r="299" spans="11:28" ht="15.75">
      <c r="K299" s="29"/>
      <c r="L299" s="29"/>
      <c r="P299" t="str">
        <f>IFERROR(VLOOKUP(ROWS($P$2:P299),$Q$2:$R$3007,2,0),"")</f>
        <v/>
      </c>
      <c r="Q299" s="91">
        <f>IF(ISNUMBER(SEARCH(ETUD_SHEARCH_ECO_PREC,R299)),MAX($Q$1:Q298)+1,0)</f>
        <v>0</v>
      </c>
      <c r="R299" t="s">
        <v>5030</v>
      </c>
      <c r="S299">
        <v>8188</v>
      </c>
      <c r="U299" s="121" t="s">
        <v>6897</v>
      </c>
      <c r="V299" s="120">
        <v>1498</v>
      </c>
      <c r="Y299" t="str">
        <f>IFERROR(VLOOKUP(ROWS($Y$2:Y299),$Z$2:$AA$3007,2,0),"")</f>
        <v/>
      </c>
      <c r="Z299" s="91">
        <f>IF(ISNUMBER(SEARCH(PROF_SEARCH_ECO_PREC,AA299)),MAX($Z$1:Z298)+1,0)</f>
        <v>0</v>
      </c>
      <c r="AA299" t="s">
        <v>5030</v>
      </c>
      <c r="AB299">
        <v>8188</v>
      </c>
    </row>
    <row r="300" spans="11:28" ht="15.75">
      <c r="K300" s="66"/>
      <c r="L300" s="66"/>
      <c r="P300" t="str">
        <f>IFERROR(VLOOKUP(ROWS($P$2:P300),$Q$2:$R$3007,2,0),"")</f>
        <v/>
      </c>
      <c r="Q300" s="91">
        <f>IF(ISNUMBER(SEARCH(ETUD_SHEARCH_ECO_PREC,R300)),MAX($Q$1:Q299)+1,0)</f>
        <v>0</v>
      </c>
      <c r="R300" t="s">
        <v>3103</v>
      </c>
      <c r="S300">
        <v>8232</v>
      </c>
      <c r="U300" s="121" t="s">
        <v>6898</v>
      </c>
      <c r="V300" s="120">
        <v>68</v>
      </c>
      <c r="Y300" t="str">
        <f>IFERROR(VLOOKUP(ROWS($Y$2:Y300),$Z$2:$AA$3007,2,0),"")</f>
        <v/>
      </c>
      <c r="Z300" s="91">
        <f>IF(ISNUMBER(SEARCH(PROF_SEARCH_ECO_PREC,AA300)),MAX($Z$1:Z299)+1,0)</f>
        <v>0</v>
      </c>
      <c r="AA300" t="s">
        <v>3103</v>
      </c>
      <c r="AB300">
        <v>8232</v>
      </c>
    </row>
    <row r="301" spans="11:28" ht="15.75">
      <c r="K301" s="66"/>
      <c r="L301" s="66"/>
      <c r="P301" t="str">
        <f>IFERROR(VLOOKUP(ROWS($P$2:P301),$Q$2:$R$3007,2,0),"")</f>
        <v/>
      </c>
      <c r="Q301" s="91">
        <f>IF(ISNUMBER(SEARCH(ETUD_SHEARCH_ECO_PREC,R301)),MAX($Q$1:Q300)+1,0)</f>
        <v>0</v>
      </c>
      <c r="R301" t="s">
        <v>3399</v>
      </c>
      <c r="S301">
        <v>8252</v>
      </c>
      <c r="U301" s="139" t="s">
        <v>6899</v>
      </c>
      <c r="V301" s="120">
        <v>276</v>
      </c>
      <c r="Y301" t="str">
        <f>IFERROR(VLOOKUP(ROWS($Y$2:Y301),$Z$2:$AA$3007,2,0),"")</f>
        <v/>
      </c>
      <c r="Z301" s="91">
        <f>IF(ISNUMBER(SEARCH(PROF_SEARCH_ECO_PREC,AA301)),MAX($Z$1:Z300)+1,0)</f>
        <v>0</v>
      </c>
      <c r="AA301" t="s">
        <v>3399</v>
      </c>
      <c r="AB301">
        <v>8252</v>
      </c>
    </row>
    <row r="302" spans="11:28" ht="15.75">
      <c r="P302" t="str">
        <f>IFERROR(VLOOKUP(ROWS($P$2:P302),$Q$2:$R$3007,2,0),"")</f>
        <v/>
      </c>
      <c r="Q302" s="91">
        <f>IF(ISNUMBER(SEARCH(ETUD_SHEARCH_ECO_PREC,R302)),MAX($Q$1:Q301)+1,0)</f>
        <v>0</v>
      </c>
      <c r="R302" t="s">
        <v>3102</v>
      </c>
      <c r="S302">
        <v>7018</v>
      </c>
      <c r="U302" s="121" t="s">
        <v>6900</v>
      </c>
      <c r="V302" s="120">
        <v>1044</v>
      </c>
      <c r="Y302" t="str">
        <f>IFERROR(VLOOKUP(ROWS($Y$2:Y302),$Z$2:$AA$3007,2,0),"")</f>
        <v/>
      </c>
      <c r="Z302" s="91">
        <f>IF(ISNUMBER(SEARCH(PROF_SEARCH_ECO_PREC,AA302)),MAX($Z$1:Z301)+1,0)</f>
        <v>0</v>
      </c>
      <c r="AA302" t="s">
        <v>3102</v>
      </c>
      <c r="AB302">
        <v>7018</v>
      </c>
    </row>
    <row r="303" spans="11:28" ht="15.75">
      <c r="K303" s="52" t="s">
        <v>6490</v>
      </c>
      <c r="P303" t="str">
        <f>IFERROR(VLOOKUP(ROWS($P$2:P303),$Q$2:$R$3007,2,0),"")</f>
        <v/>
      </c>
      <c r="Q303" s="91">
        <f>IF(ISNUMBER(SEARCH(ETUD_SHEARCH_ECO_PREC,R303)),MAX($Q$1:Q302)+1,0)</f>
        <v>0</v>
      </c>
      <c r="R303" t="s">
        <v>5394</v>
      </c>
      <c r="S303">
        <v>7819</v>
      </c>
      <c r="U303" s="121" t="s">
        <v>6901</v>
      </c>
      <c r="V303" s="120">
        <v>1429</v>
      </c>
      <c r="Y303" t="str">
        <f>IFERROR(VLOOKUP(ROWS($Y$2:Y303),$Z$2:$AA$3007,2,0),"")</f>
        <v/>
      </c>
      <c r="Z303" s="91">
        <f>IF(ISNUMBER(SEARCH(PROF_SEARCH_ECO_PREC,AA303)),MAX($Z$1:Z302)+1,0)</f>
        <v>0</v>
      </c>
      <c r="AA303" t="s">
        <v>5394</v>
      </c>
      <c r="AB303">
        <v>7819</v>
      </c>
    </row>
    <row r="304" spans="11:28" ht="15.75">
      <c r="K304" s="29" t="s">
        <v>6372</v>
      </c>
      <c r="L304" s="29">
        <v>9</v>
      </c>
      <c r="P304" t="str">
        <f>IFERROR(VLOOKUP(ROWS($P$2:P304),$Q$2:$R$3007,2,0),"")</f>
        <v/>
      </c>
      <c r="Q304" s="91">
        <f>IF(ISNUMBER(SEARCH(ETUD_SHEARCH_ECO_PREC,R304)),MAX($Q$1:Q303)+1,0)</f>
        <v>0</v>
      </c>
      <c r="R304" t="s">
        <v>3240</v>
      </c>
      <c r="S304">
        <v>7099</v>
      </c>
      <c r="U304" s="121" t="s">
        <v>6902</v>
      </c>
      <c r="V304" s="120">
        <v>1533</v>
      </c>
      <c r="Y304" t="str">
        <f>IFERROR(VLOOKUP(ROWS($Y$2:Y304),$Z$2:$AA$3007,2,0),"")</f>
        <v/>
      </c>
      <c r="Z304" s="91">
        <f>IF(ISNUMBER(SEARCH(PROF_SEARCH_ECO_PREC,AA304)),MAX($Z$1:Z303)+1,0)</f>
        <v>0</v>
      </c>
      <c r="AA304" t="s">
        <v>3240</v>
      </c>
      <c r="AB304">
        <v>7099</v>
      </c>
    </row>
    <row r="305" spans="11:28" ht="15.75">
      <c r="K305" s="29" t="s">
        <v>6358</v>
      </c>
      <c r="L305" s="29">
        <v>12</v>
      </c>
      <c r="P305" t="str">
        <f>IFERROR(VLOOKUP(ROWS($P$2:P305),$Q$2:$R$3007,2,0),"")</f>
        <v/>
      </c>
      <c r="Q305" s="91">
        <f>IF(ISNUMBER(SEARCH(ETUD_SHEARCH_ECO_PREC,R305)),MAX($Q$1:Q304)+1,0)</f>
        <v>0</v>
      </c>
      <c r="R305" t="s">
        <v>4016</v>
      </c>
      <c r="S305">
        <v>8148</v>
      </c>
      <c r="U305" s="121" t="s">
        <v>6903</v>
      </c>
      <c r="V305" s="120">
        <v>133</v>
      </c>
      <c r="Y305" t="str">
        <f>IFERROR(VLOOKUP(ROWS($Y$2:Y305),$Z$2:$AA$3007,2,0),"")</f>
        <v/>
      </c>
      <c r="Z305" s="91">
        <f>IF(ISNUMBER(SEARCH(PROF_SEARCH_ECO_PREC,AA305)),MAX($Z$1:Z304)+1,0)</f>
        <v>0</v>
      </c>
      <c r="AA305" t="s">
        <v>4016</v>
      </c>
      <c r="AB305">
        <v>8148</v>
      </c>
    </row>
    <row r="306" spans="11:28" ht="15.75">
      <c r="K306" s="29" t="s">
        <v>6917</v>
      </c>
      <c r="L306" s="29">
        <v>3</v>
      </c>
      <c r="P306" t="str">
        <f>IFERROR(VLOOKUP(ROWS($P$2:P306),$Q$2:$R$3007,2,0),"")</f>
        <v/>
      </c>
      <c r="Q306" s="91">
        <f>IF(ISNUMBER(SEARCH(ETUD_SHEARCH_ECO_PREC,R306)),MAX($Q$1:Q305)+1,0)</f>
        <v>0</v>
      </c>
      <c r="R306" t="s">
        <v>4119</v>
      </c>
      <c r="S306">
        <v>301</v>
      </c>
      <c r="U306" s="123" t="s">
        <v>6904</v>
      </c>
      <c r="V306" s="122">
        <v>673</v>
      </c>
      <c r="Y306" t="str">
        <f>IFERROR(VLOOKUP(ROWS($Y$2:Y306),$Z$2:$AA$3007,2,0),"")</f>
        <v/>
      </c>
      <c r="Z306" s="91">
        <f>IF(ISNUMBER(SEARCH(PROF_SEARCH_ECO_PREC,AA306)),MAX($Z$1:Z305)+1,0)</f>
        <v>0</v>
      </c>
      <c r="AA306" t="s">
        <v>4119</v>
      </c>
      <c r="AB306">
        <v>301</v>
      </c>
    </row>
    <row r="307" spans="11:28" ht="15.75">
      <c r="K307" s="29" t="s">
        <v>6918</v>
      </c>
      <c r="L307" s="29">
        <v>42</v>
      </c>
      <c r="P307" t="str">
        <f>IFERROR(VLOOKUP(ROWS($P$2:P307),$Q$2:$R$3007,2,0),"")</f>
        <v/>
      </c>
      <c r="Q307" s="91">
        <f>IF(ISNUMBER(SEARCH(ETUD_SHEARCH_ECO_PREC,R307)),MAX($Q$1:Q306)+1,0)</f>
        <v>0</v>
      </c>
      <c r="R307" t="s">
        <v>4237</v>
      </c>
      <c r="S307">
        <v>363</v>
      </c>
      <c r="U307" s="121" t="s">
        <v>6905</v>
      </c>
      <c r="V307" s="120">
        <v>1424</v>
      </c>
      <c r="Y307" t="str">
        <f>IFERROR(VLOOKUP(ROWS($Y$2:Y307),$Z$2:$AA$3007,2,0),"")</f>
        <v/>
      </c>
      <c r="Z307" s="91">
        <f>IF(ISNUMBER(SEARCH(PROF_SEARCH_ECO_PREC,AA307)),MAX($Z$1:Z306)+1,0)</f>
        <v>0</v>
      </c>
      <c r="AA307" t="s">
        <v>4237</v>
      </c>
      <c r="AB307">
        <v>363</v>
      </c>
    </row>
    <row r="308" spans="11:28" ht="15.75">
      <c r="K308" s="29" t="s">
        <v>6919</v>
      </c>
      <c r="L308" s="29">
        <v>1</v>
      </c>
      <c r="P308" t="str">
        <f>IFERROR(VLOOKUP(ROWS($P$2:P308),$Q$2:$R$3007,2,0),"")</f>
        <v/>
      </c>
      <c r="Q308" s="91">
        <f>IF(ISNUMBER(SEARCH(ETUD_SHEARCH_ECO_PREC,R308)),MAX($Q$1:Q307)+1,0)</f>
        <v>0</v>
      </c>
      <c r="R308" t="s">
        <v>4269</v>
      </c>
      <c r="S308">
        <v>361</v>
      </c>
      <c r="U308" s="123" t="s">
        <v>6906</v>
      </c>
      <c r="V308" s="122">
        <v>724</v>
      </c>
      <c r="Y308" t="str">
        <f>IFERROR(VLOOKUP(ROWS($Y$2:Y308),$Z$2:$AA$3007,2,0),"")</f>
        <v/>
      </c>
      <c r="Z308" s="91">
        <f>IF(ISNUMBER(SEARCH(PROF_SEARCH_ECO_PREC,AA308)),MAX($Z$1:Z307)+1,0)</f>
        <v>0</v>
      </c>
      <c r="AA308" t="s">
        <v>4269</v>
      </c>
      <c r="AB308">
        <v>361</v>
      </c>
    </row>
    <row r="309" spans="11:28" ht="15.75">
      <c r="K309" s="29" t="s">
        <v>6514</v>
      </c>
      <c r="L309" s="29">
        <v>16</v>
      </c>
      <c r="P309" t="str">
        <f>IFERROR(VLOOKUP(ROWS($P$2:P309),$Q$2:$R$3007,2,0),"")</f>
        <v/>
      </c>
      <c r="Q309" s="91">
        <f>IF(ISNUMBER(SEARCH(ETUD_SHEARCH_ECO_PREC,R309)),MAX($Q$1:Q308)+1,0)</f>
        <v>0</v>
      </c>
      <c r="R309" t="s">
        <v>5387</v>
      </c>
      <c r="S309">
        <v>1359</v>
      </c>
      <c r="U309" s="121" t="s">
        <v>6907</v>
      </c>
      <c r="V309" s="120">
        <v>111</v>
      </c>
      <c r="Y309" t="str">
        <f>IFERROR(VLOOKUP(ROWS($Y$2:Y309),$Z$2:$AA$3007,2,0),"")</f>
        <v/>
      </c>
      <c r="Z309" s="91">
        <f>IF(ISNUMBER(SEARCH(PROF_SEARCH_ECO_PREC,AA309)),MAX($Z$1:Z308)+1,0)</f>
        <v>0</v>
      </c>
      <c r="AA309" t="s">
        <v>5387</v>
      </c>
      <c r="AB309">
        <v>1359</v>
      </c>
    </row>
    <row r="310" spans="11:28" ht="15.75">
      <c r="K310" s="29" t="s">
        <v>6351</v>
      </c>
      <c r="L310" s="29">
        <v>14</v>
      </c>
      <c r="P310" t="str">
        <f>IFERROR(VLOOKUP(ROWS($P$2:P310),$Q$2:$R$3007,2,0),"")</f>
        <v/>
      </c>
      <c r="Q310" s="91">
        <f>IF(ISNUMBER(SEARCH(ETUD_SHEARCH_ECO_PREC,R310)),MAX($Q$1:Q309)+1,0)</f>
        <v>0</v>
      </c>
      <c r="R310" t="s">
        <v>4062</v>
      </c>
      <c r="S310">
        <v>5143</v>
      </c>
      <c r="U310" s="123" t="s">
        <v>6908</v>
      </c>
      <c r="V310" s="122">
        <v>468</v>
      </c>
      <c r="Y310" t="str">
        <f>IFERROR(VLOOKUP(ROWS($Y$2:Y310),$Z$2:$AA$3007,2,0),"")</f>
        <v/>
      </c>
      <c r="Z310" s="91">
        <f>IF(ISNUMBER(SEARCH(PROF_SEARCH_ECO_PREC,AA310)),MAX($Z$1:Z309)+1,0)</f>
        <v>0</v>
      </c>
      <c r="AA310" t="s">
        <v>4062</v>
      </c>
      <c r="AB310">
        <v>5143</v>
      </c>
    </row>
    <row r="311" spans="11:28" ht="15.75">
      <c r="K311" s="29" t="s">
        <v>6921</v>
      </c>
      <c r="L311" s="29">
        <v>37</v>
      </c>
      <c r="P311" t="str">
        <f>IFERROR(VLOOKUP(ROWS($P$2:P311),$Q$2:$R$3007,2,0),"")</f>
        <v/>
      </c>
      <c r="Q311" s="91">
        <f>IF(ISNUMBER(SEARCH(ETUD_SHEARCH_ECO_PREC,R311)),MAX($Q$1:Q310)+1,0)</f>
        <v>0</v>
      </c>
      <c r="R311" t="s">
        <v>3508</v>
      </c>
      <c r="S311">
        <v>8435</v>
      </c>
      <c r="U311" s="123" t="s">
        <v>6909</v>
      </c>
      <c r="V311" s="122">
        <v>664</v>
      </c>
      <c r="Y311" t="str">
        <f>IFERROR(VLOOKUP(ROWS($Y$2:Y311),$Z$2:$AA$3007,2,0),"")</f>
        <v/>
      </c>
      <c r="Z311" s="91">
        <f>IF(ISNUMBER(SEARCH(PROF_SEARCH_ECO_PREC,AA311)),MAX($Z$1:Z310)+1,0)</f>
        <v>0</v>
      </c>
      <c r="AA311" t="s">
        <v>3508</v>
      </c>
      <c r="AB311">
        <v>8435</v>
      </c>
    </row>
    <row r="312" spans="11:28" ht="15.75">
      <c r="K312" s="29" t="s">
        <v>6922</v>
      </c>
      <c r="L312" s="29">
        <v>41</v>
      </c>
      <c r="P312" t="str">
        <f>IFERROR(VLOOKUP(ROWS($P$2:P312),$Q$2:$R$3007,2,0),"")</f>
        <v/>
      </c>
      <c r="Q312" s="91">
        <f>IF(ISNUMBER(SEARCH(ETUD_SHEARCH_ECO_PREC,R312)),MAX($Q$1:Q311)+1,0)</f>
        <v>0</v>
      </c>
      <c r="R312" t="s">
        <v>5954</v>
      </c>
      <c r="S312">
        <v>1307</v>
      </c>
      <c r="U312" s="121" t="s">
        <v>6910</v>
      </c>
      <c r="V312" s="120">
        <v>316</v>
      </c>
      <c r="Y312" t="str">
        <f>IFERROR(VLOOKUP(ROWS($Y$2:Y312),$Z$2:$AA$3007,2,0),"")</f>
        <v/>
      </c>
      <c r="Z312" s="91">
        <f>IF(ISNUMBER(SEARCH(PROF_SEARCH_ECO_PREC,AA312)),MAX($Z$1:Z311)+1,0)</f>
        <v>0</v>
      </c>
      <c r="AA312" t="s">
        <v>5954</v>
      </c>
      <c r="AB312">
        <v>1307</v>
      </c>
    </row>
    <row r="313" spans="11:28" ht="15.75">
      <c r="K313" s="29" t="s">
        <v>6923</v>
      </c>
      <c r="L313" s="29">
        <v>22</v>
      </c>
      <c r="P313" t="str">
        <f>IFERROR(VLOOKUP(ROWS($P$2:P313),$Q$2:$R$3007,2,0),"")</f>
        <v/>
      </c>
      <c r="Q313" s="91">
        <f>IF(ISNUMBER(SEARCH(ETUD_SHEARCH_ECO_PREC,R313)),MAX($Q$1:Q312)+1,0)</f>
        <v>0</v>
      </c>
      <c r="R313" t="s">
        <v>3166</v>
      </c>
      <c r="S313">
        <v>91</v>
      </c>
      <c r="U313" s="121" t="s">
        <v>6911</v>
      </c>
      <c r="V313" s="120">
        <v>143</v>
      </c>
      <c r="Y313" t="str">
        <f>IFERROR(VLOOKUP(ROWS($Y$2:Y313),$Z$2:$AA$3007,2,0),"")</f>
        <v/>
      </c>
      <c r="Z313" s="91">
        <f>IF(ISNUMBER(SEARCH(PROF_SEARCH_ECO_PREC,AA313)),MAX($Z$1:Z312)+1,0)</f>
        <v>0</v>
      </c>
      <c r="AA313" t="s">
        <v>3166</v>
      </c>
      <c r="AB313">
        <v>91</v>
      </c>
    </row>
    <row r="314" spans="11:28" ht="15.75">
      <c r="K314" s="29" t="s">
        <v>6920</v>
      </c>
      <c r="L314" s="29">
        <v>42</v>
      </c>
      <c r="P314" t="str">
        <f>IFERROR(VLOOKUP(ROWS($P$2:P314),$Q$2:$R$3007,2,0),"")</f>
        <v/>
      </c>
      <c r="Q314" s="91">
        <f>IF(ISNUMBER(SEARCH(ETUD_SHEARCH_ECO_PREC,R314)),MAX($Q$1:Q313)+1,0)</f>
        <v>0</v>
      </c>
      <c r="R314" t="s">
        <v>4490</v>
      </c>
      <c r="S314">
        <v>5559</v>
      </c>
      <c r="U314" s="123" t="s">
        <v>6912</v>
      </c>
      <c r="V314" s="122">
        <v>694</v>
      </c>
      <c r="Y314" t="str">
        <f>IFERROR(VLOOKUP(ROWS($Y$2:Y314),$Z$2:$AA$3007,2,0),"")</f>
        <v/>
      </c>
      <c r="Z314" s="91">
        <f>IF(ISNUMBER(SEARCH(PROF_SEARCH_ECO_PREC,AA314)),MAX($Z$1:Z313)+1,0)</f>
        <v>0</v>
      </c>
      <c r="AA314" t="s">
        <v>4490</v>
      </c>
      <c r="AB314">
        <v>5559</v>
      </c>
    </row>
    <row r="315" spans="11:28" ht="15.75">
      <c r="K315" s="29" t="s">
        <v>6925</v>
      </c>
      <c r="L315" s="29">
        <v>21</v>
      </c>
      <c r="P315" t="str">
        <f>IFERROR(VLOOKUP(ROWS($P$2:P315),$Q$2:$R$3007,2,0),"")</f>
        <v/>
      </c>
      <c r="Q315" s="91">
        <f>IF(ISNUMBER(SEARCH(ETUD_SHEARCH_ECO_PREC,R315)),MAX($Q$1:Q314)+1,0)</f>
        <v>0</v>
      </c>
      <c r="R315" t="s">
        <v>3400</v>
      </c>
      <c r="S315">
        <v>8294</v>
      </c>
      <c r="U315" s="121" t="s">
        <v>6913</v>
      </c>
      <c r="V315" s="120">
        <v>1072</v>
      </c>
      <c r="Y315" t="str">
        <f>IFERROR(VLOOKUP(ROWS($Y$2:Y315),$Z$2:$AA$3007,2,0),"")</f>
        <v/>
      </c>
      <c r="Z315" s="91">
        <f>IF(ISNUMBER(SEARCH(PROF_SEARCH_ECO_PREC,AA315)),MAX($Z$1:Z314)+1,0)</f>
        <v>0</v>
      </c>
      <c r="AA315" t="s">
        <v>3400</v>
      </c>
      <c r="AB315">
        <v>8294</v>
      </c>
    </row>
    <row r="316" spans="11:28" ht="15.75">
      <c r="K316" s="29" t="s">
        <v>6924</v>
      </c>
      <c r="L316" s="29">
        <v>99</v>
      </c>
      <c r="P316" t="str">
        <f>IFERROR(VLOOKUP(ROWS($P$2:P316),$Q$2:$R$3007,2,0),"")</f>
        <v/>
      </c>
      <c r="Q316" s="91">
        <f>IF(ISNUMBER(SEARCH(ETUD_SHEARCH_ECO_PREC,R316)),MAX($Q$1:Q315)+1,0)</f>
        <v>0</v>
      </c>
      <c r="R316" t="s">
        <v>3594</v>
      </c>
      <c r="S316">
        <v>5492</v>
      </c>
      <c r="U316" s="121" t="s">
        <v>6914</v>
      </c>
      <c r="V316" s="120">
        <v>898</v>
      </c>
      <c r="Y316" t="str">
        <f>IFERROR(VLOOKUP(ROWS($Y$2:Y316),$Z$2:$AA$3007,2,0),"")</f>
        <v/>
      </c>
      <c r="Z316" s="91">
        <f>IF(ISNUMBER(SEARCH(PROF_SEARCH_ECO_PREC,AA316)),MAX($Z$1:Z315)+1,0)</f>
        <v>0</v>
      </c>
      <c r="AA316" t="s">
        <v>3594</v>
      </c>
      <c r="AB316">
        <v>5492</v>
      </c>
    </row>
    <row r="317" spans="11:28" ht="15.75">
      <c r="K317" s="91"/>
      <c r="L317" s="91"/>
      <c r="P317" t="str">
        <f>IFERROR(VLOOKUP(ROWS($P$2:P317),$Q$2:$R$3007,2,0),"")</f>
        <v/>
      </c>
      <c r="Q317" s="91">
        <f>IF(ISNUMBER(SEARCH(ETUD_SHEARCH_ECO_PREC,R317)),MAX($Q$1:Q316)+1,0)</f>
        <v>0</v>
      </c>
      <c r="R317" t="s">
        <v>4722</v>
      </c>
      <c r="S317">
        <v>8223</v>
      </c>
      <c r="U317" s="121" t="s">
        <v>6915</v>
      </c>
      <c r="V317" s="120">
        <v>204</v>
      </c>
      <c r="Y317" t="str">
        <f>IFERROR(VLOOKUP(ROWS($Y$2:Y317),$Z$2:$AA$3007,2,0),"")</f>
        <v/>
      </c>
      <c r="Z317" s="91">
        <f>IF(ISNUMBER(SEARCH(PROF_SEARCH_ECO_PREC,AA317)),MAX($Z$1:Z316)+1,0)</f>
        <v>0</v>
      </c>
      <c r="AA317" t="s">
        <v>4722</v>
      </c>
      <c r="AB317">
        <v>8223</v>
      </c>
    </row>
    <row r="318" spans="11:28" ht="15.75">
      <c r="K318" s="52" t="s">
        <v>6928</v>
      </c>
      <c r="L318" s="29"/>
      <c r="P318" t="str">
        <f>IFERROR(VLOOKUP(ROWS($P$2:P318),$Q$2:$R$3007,2,0),"")</f>
        <v/>
      </c>
      <c r="Q318" s="91">
        <f>IF(ISNUMBER(SEARCH(ETUD_SHEARCH_ECO_PREC,R318)),MAX($Q$1:Q317)+1,0)</f>
        <v>0</v>
      </c>
      <c r="R318" t="s">
        <v>4601</v>
      </c>
      <c r="S318">
        <v>5499</v>
      </c>
      <c r="U318" s="148" t="s">
        <v>6916</v>
      </c>
      <c r="V318" s="127">
        <v>216</v>
      </c>
      <c r="Y318" t="str">
        <f>IFERROR(VLOOKUP(ROWS($Y$2:Y318),$Z$2:$AA$3007,2,0),"")</f>
        <v/>
      </c>
      <c r="Z318" s="91">
        <f>IF(ISNUMBER(SEARCH(PROF_SEARCH_ECO_PREC,AA318)),MAX($Z$1:Z317)+1,0)</f>
        <v>0</v>
      </c>
      <c r="AA318" t="s">
        <v>4601</v>
      </c>
      <c r="AB318">
        <v>5499</v>
      </c>
    </row>
    <row r="319" spans="11:28">
      <c r="K319" s="29" t="s">
        <v>6372</v>
      </c>
      <c r="L319" s="29">
        <v>9</v>
      </c>
      <c r="P319" t="str">
        <f>IFERROR(VLOOKUP(ROWS($P$2:P319),$Q$2:$R$3007,2,0),"")</f>
        <v/>
      </c>
      <c r="Q319" s="91">
        <f>IF(ISNUMBER(SEARCH(ETUD_SHEARCH_ECO_PREC,R319)),MAX($Q$1:Q318)+1,0)</f>
        <v>0</v>
      </c>
      <c r="R319" t="s">
        <v>4113</v>
      </c>
      <c r="S319">
        <v>297</v>
      </c>
      <c r="Y319" t="str">
        <f>IFERROR(VLOOKUP(ROWS($Y$2:Y319),$Z$2:$AA$3007,2,0),"")</f>
        <v/>
      </c>
      <c r="Z319" s="91">
        <f>IF(ISNUMBER(SEARCH(PROF_SEARCH_ECO_PREC,AA319)),MAX($Z$1:Z318)+1,0)</f>
        <v>0</v>
      </c>
      <c r="AA319" t="s">
        <v>4113</v>
      </c>
      <c r="AB319">
        <v>297</v>
      </c>
    </row>
    <row r="320" spans="11:28">
      <c r="K320" s="29" t="s">
        <v>6358</v>
      </c>
      <c r="L320" s="29">
        <v>12</v>
      </c>
      <c r="P320" t="str">
        <f>IFERROR(VLOOKUP(ROWS($P$2:P320),$Q$2:$R$3007,2,0),"")</f>
        <v/>
      </c>
      <c r="Q320" s="91">
        <f>IF(ISNUMBER(SEARCH(ETUD_SHEARCH_ECO_PREC,R320)),MAX($Q$1:Q319)+1,0)</f>
        <v>0</v>
      </c>
      <c r="R320" t="s">
        <v>6005</v>
      </c>
      <c r="S320">
        <v>7905</v>
      </c>
      <c r="Y320" t="str">
        <f>IFERROR(VLOOKUP(ROWS($Y$2:Y320),$Z$2:$AA$3007,2,0),"")</f>
        <v/>
      </c>
      <c r="Z320" s="91">
        <f>IF(ISNUMBER(SEARCH(PROF_SEARCH_ECO_PREC,AA320)),MAX($Z$1:Z319)+1,0)</f>
        <v>0</v>
      </c>
      <c r="AA320" t="s">
        <v>6005</v>
      </c>
      <c r="AB320">
        <v>7905</v>
      </c>
    </row>
    <row r="321" spans="11:28">
      <c r="K321" s="29" t="s">
        <v>6917</v>
      </c>
      <c r="L321" s="29">
        <v>3</v>
      </c>
      <c r="P321" t="str">
        <f>IFERROR(VLOOKUP(ROWS($P$2:P321),$Q$2:$R$3007,2,0),"")</f>
        <v/>
      </c>
      <c r="Q321" s="91">
        <f>IF(ISNUMBER(SEARCH(ETUD_SHEARCH_ECO_PREC,R321)),MAX($Q$1:Q320)+1,0)</f>
        <v>0</v>
      </c>
      <c r="R321" t="s">
        <v>6009</v>
      </c>
      <c r="S321">
        <v>5374</v>
      </c>
      <c r="Y321" t="str">
        <f>IFERROR(VLOOKUP(ROWS($Y$2:Y321),$Z$2:$AA$3007,2,0),"")</f>
        <v/>
      </c>
      <c r="Z321" s="91">
        <f>IF(ISNUMBER(SEARCH(PROF_SEARCH_ECO_PREC,AA321)),MAX($Z$1:Z320)+1,0)</f>
        <v>0</v>
      </c>
      <c r="AA321" t="s">
        <v>6009</v>
      </c>
      <c r="AB321">
        <v>5374</v>
      </c>
    </row>
    <row r="322" spans="11:28">
      <c r="K322" s="29" t="s">
        <v>6918</v>
      </c>
      <c r="L322" s="29">
        <v>42</v>
      </c>
      <c r="P322" t="str">
        <f>IFERROR(VLOOKUP(ROWS($P$2:P322),$Q$2:$R$3007,2,0),"")</f>
        <v/>
      </c>
      <c r="Q322" s="91">
        <f>IF(ISNUMBER(SEARCH(ETUD_SHEARCH_ECO_PREC,R322)),MAX($Q$1:Q321)+1,0)</f>
        <v>0</v>
      </c>
      <c r="R322" t="s">
        <v>3125</v>
      </c>
      <c r="S322">
        <v>5009</v>
      </c>
      <c r="Y322" t="str">
        <f>IFERROR(VLOOKUP(ROWS($Y$2:Y322),$Z$2:$AA$3007,2,0),"")</f>
        <v/>
      </c>
      <c r="Z322" s="91">
        <f>IF(ISNUMBER(SEARCH(PROF_SEARCH_ECO_PREC,AA322)),MAX($Z$1:Z321)+1,0)</f>
        <v>0</v>
      </c>
      <c r="AA322" t="s">
        <v>3125</v>
      </c>
      <c r="AB322">
        <v>5009</v>
      </c>
    </row>
    <row r="323" spans="11:28">
      <c r="K323" s="29" t="s">
        <v>6919</v>
      </c>
      <c r="L323" s="29">
        <v>1</v>
      </c>
      <c r="P323" t="str">
        <f>IFERROR(VLOOKUP(ROWS($P$2:P323),$Q$2:$R$3007,2,0),"")</f>
        <v/>
      </c>
      <c r="Q323" s="91">
        <f>IF(ISNUMBER(SEARCH(ETUD_SHEARCH_ECO_PREC,R323)),MAX($Q$1:Q322)+1,0)</f>
        <v>0</v>
      </c>
      <c r="R323" t="s">
        <v>4231</v>
      </c>
      <c r="S323">
        <v>8283</v>
      </c>
      <c r="Y323" t="str">
        <f>IFERROR(VLOOKUP(ROWS($Y$2:Y323),$Z$2:$AA$3007,2,0),"")</f>
        <v/>
      </c>
      <c r="Z323" s="91">
        <f>IF(ISNUMBER(SEARCH(PROF_SEARCH_ECO_PREC,AA323)),MAX($Z$1:Z322)+1,0)</f>
        <v>0</v>
      </c>
      <c r="AA323" t="s">
        <v>4231</v>
      </c>
      <c r="AB323">
        <v>8283</v>
      </c>
    </row>
    <row r="324" spans="11:28">
      <c r="K324" s="29" t="s">
        <v>6514</v>
      </c>
      <c r="L324" s="29">
        <v>16</v>
      </c>
      <c r="P324" t="str">
        <f>IFERROR(VLOOKUP(ROWS($P$2:P324),$Q$2:$R$3007,2,0),"")</f>
        <v/>
      </c>
      <c r="Q324" s="91">
        <f>IF(ISNUMBER(SEARCH(ETUD_SHEARCH_ECO_PREC,R324)),MAX($Q$1:Q323)+1,0)</f>
        <v>0</v>
      </c>
      <c r="R324" t="s">
        <v>5514</v>
      </c>
      <c r="S324">
        <v>7977</v>
      </c>
      <c r="Y324" t="str">
        <f>IFERROR(VLOOKUP(ROWS($Y$2:Y324),$Z$2:$AA$3007,2,0),"")</f>
        <v/>
      </c>
      <c r="Z324" s="91">
        <f>IF(ISNUMBER(SEARCH(PROF_SEARCH_ECO_PREC,AA324)),MAX($Z$1:Z323)+1,0)</f>
        <v>0</v>
      </c>
      <c r="AA324" t="s">
        <v>5514</v>
      </c>
      <c r="AB324">
        <v>7977</v>
      </c>
    </row>
    <row r="325" spans="11:28">
      <c r="K325" s="29" t="s">
        <v>6351</v>
      </c>
      <c r="L325" s="29">
        <v>14</v>
      </c>
      <c r="P325" t="str">
        <f>IFERROR(VLOOKUP(ROWS($P$2:P325),$Q$2:$R$3007,2,0),"")</f>
        <v/>
      </c>
      <c r="Q325" s="91">
        <f>IF(ISNUMBER(SEARCH(ETUD_SHEARCH_ECO_PREC,R325)),MAX($Q$1:Q324)+1,0)</f>
        <v>0</v>
      </c>
      <c r="R325" t="s">
        <v>4572</v>
      </c>
      <c r="S325">
        <v>546</v>
      </c>
      <c r="Y325" t="str">
        <f>IFERROR(VLOOKUP(ROWS($Y$2:Y325),$Z$2:$AA$3007,2,0),"")</f>
        <v/>
      </c>
      <c r="Z325" s="91">
        <f>IF(ISNUMBER(SEARCH(PROF_SEARCH_ECO_PREC,AA325)),MAX($Z$1:Z324)+1,0)</f>
        <v>0</v>
      </c>
      <c r="AA325" t="s">
        <v>4572</v>
      </c>
      <c r="AB325">
        <v>546</v>
      </c>
    </row>
    <row r="326" spans="11:28">
      <c r="K326" s="29" t="s">
        <v>6921</v>
      </c>
      <c r="L326" s="29">
        <v>37</v>
      </c>
      <c r="P326" t="str">
        <f>IFERROR(VLOOKUP(ROWS($P$2:P326),$Q$2:$R$3007,2,0),"")</f>
        <v/>
      </c>
      <c r="Q326" s="91">
        <f>IF(ISNUMBER(SEARCH(ETUD_SHEARCH_ECO_PREC,R326)),MAX($Q$1:Q325)+1,0)</f>
        <v>0</v>
      </c>
      <c r="R326" t="s">
        <v>3089</v>
      </c>
      <c r="S326">
        <v>7005</v>
      </c>
      <c r="Y326" t="str">
        <f>IFERROR(VLOOKUP(ROWS($Y$2:Y326),$Z$2:$AA$3007,2,0),"")</f>
        <v/>
      </c>
      <c r="Z326" s="91">
        <f>IF(ISNUMBER(SEARCH(PROF_SEARCH_ECO_PREC,AA326)),MAX($Z$1:Z325)+1,0)</f>
        <v>0</v>
      </c>
      <c r="AA326" t="s">
        <v>3089</v>
      </c>
      <c r="AB326">
        <v>7005</v>
      </c>
    </row>
    <row r="327" spans="11:28">
      <c r="K327" s="29" t="s">
        <v>6922</v>
      </c>
      <c r="L327" s="29">
        <v>41</v>
      </c>
      <c r="P327" t="str">
        <f>IFERROR(VLOOKUP(ROWS($P$2:P327),$Q$2:$R$3007,2,0),"")</f>
        <v/>
      </c>
      <c r="Q327" s="91">
        <f>IF(ISNUMBER(SEARCH(ETUD_SHEARCH_ECO_PREC,R327)),MAX($Q$1:Q326)+1,0)</f>
        <v>0</v>
      </c>
      <c r="R327" t="s">
        <v>3505</v>
      </c>
      <c r="S327">
        <v>107</v>
      </c>
      <c r="Y327" t="str">
        <f>IFERROR(VLOOKUP(ROWS($Y$2:Y327),$Z$2:$AA$3007,2,0),"")</f>
        <v/>
      </c>
      <c r="Z327" s="91">
        <f>IF(ISNUMBER(SEARCH(PROF_SEARCH_ECO_PREC,AA327)),MAX($Z$1:Z326)+1,0)</f>
        <v>0</v>
      </c>
      <c r="AA327" t="s">
        <v>3505</v>
      </c>
      <c r="AB327">
        <v>107</v>
      </c>
    </row>
    <row r="328" spans="11:28">
      <c r="K328" s="29" t="s">
        <v>6923</v>
      </c>
      <c r="L328" s="29">
        <v>22</v>
      </c>
      <c r="P328" t="str">
        <f>IFERROR(VLOOKUP(ROWS($P$2:P328),$Q$2:$R$3007,2,0),"")</f>
        <v/>
      </c>
      <c r="Q328" s="91">
        <f>IF(ISNUMBER(SEARCH(ETUD_SHEARCH_ECO_PREC,R328)),MAX($Q$1:Q327)+1,0)</f>
        <v>0</v>
      </c>
      <c r="R328" t="s">
        <v>3404</v>
      </c>
      <c r="S328">
        <v>7229</v>
      </c>
      <c r="Y328" t="str">
        <f>IFERROR(VLOOKUP(ROWS($Y$2:Y328),$Z$2:$AA$3007,2,0),"")</f>
        <v/>
      </c>
      <c r="Z328" s="91">
        <f>IF(ISNUMBER(SEARCH(PROF_SEARCH_ECO_PREC,AA328)),MAX($Z$1:Z327)+1,0)</f>
        <v>0</v>
      </c>
      <c r="AA328" t="s">
        <v>3404</v>
      </c>
      <c r="AB328">
        <v>7229</v>
      </c>
    </row>
    <row r="329" spans="11:28">
      <c r="K329" s="29" t="s">
        <v>6920</v>
      </c>
      <c r="L329" s="29">
        <v>42</v>
      </c>
      <c r="P329" t="str">
        <f>IFERROR(VLOOKUP(ROWS($P$2:P329),$Q$2:$R$3007,2,0),"")</f>
        <v/>
      </c>
      <c r="Q329" s="91">
        <f>IF(ISNUMBER(SEARCH(ETUD_SHEARCH_ECO_PREC,R329)),MAX($Q$1:Q328)+1,0)</f>
        <v>0</v>
      </c>
      <c r="R329" t="s">
        <v>5158</v>
      </c>
      <c r="S329">
        <v>5262</v>
      </c>
      <c r="Y329" t="str">
        <f>IFERROR(VLOOKUP(ROWS($Y$2:Y329),$Z$2:$AA$3007,2,0),"")</f>
        <v/>
      </c>
      <c r="Z329" s="91">
        <f>IF(ISNUMBER(SEARCH(PROF_SEARCH_ECO_PREC,AA329)),MAX($Z$1:Z328)+1,0)</f>
        <v>0</v>
      </c>
      <c r="AA329" t="s">
        <v>5158</v>
      </c>
      <c r="AB329">
        <v>5262</v>
      </c>
    </row>
    <row r="330" spans="11:28">
      <c r="K330" s="29" t="s">
        <v>6925</v>
      </c>
      <c r="L330" s="29">
        <v>21</v>
      </c>
      <c r="P330" t="str">
        <f>IFERROR(VLOOKUP(ROWS($P$2:P330),$Q$2:$R$3007,2,0),"")</f>
        <v/>
      </c>
      <c r="Q330" s="91">
        <f>IF(ISNUMBER(SEARCH(ETUD_SHEARCH_ECO_PREC,R330)),MAX($Q$1:Q329)+1,0)</f>
        <v>0</v>
      </c>
      <c r="R330" t="s">
        <v>5136</v>
      </c>
      <c r="S330">
        <v>5256</v>
      </c>
      <c r="Y330" t="str">
        <f>IFERROR(VLOOKUP(ROWS($Y$2:Y330),$Z$2:$AA$3007,2,0),"")</f>
        <v/>
      </c>
      <c r="Z330" s="91">
        <f>IF(ISNUMBER(SEARCH(PROF_SEARCH_ECO_PREC,AA330)),MAX($Z$1:Z329)+1,0)</f>
        <v>0</v>
      </c>
      <c r="AA330" t="s">
        <v>5136</v>
      </c>
      <c r="AB330">
        <v>5256</v>
      </c>
    </row>
    <row r="331" spans="11:28">
      <c r="K331" s="29" t="s">
        <v>6924</v>
      </c>
      <c r="L331" s="29">
        <v>99</v>
      </c>
      <c r="P331" t="str">
        <f>IFERROR(VLOOKUP(ROWS($P$2:P331),$Q$2:$R$3007,2,0),"")</f>
        <v/>
      </c>
      <c r="Q331" s="91">
        <f>IF(ISNUMBER(SEARCH(ETUD_SHEARCH_ECO_PREC,R331)),MAX($Q$1:Q330)+1,0)</f>
        <v>0</v>
      </c>
      <c r="R331" t="s">
        <v>5804</v>
      </c>
      <c r="S331">
        <v>8608</v>
      </c>
      <c r="Y331" t="str">
        <f>IFERROR(VLOOKUP(ROWS($Y$2:Y331),$Z$2:$AA$3007,2,0),"")</f>
        <v/>
      </c>
      <c r="Z331" s="91">
        <f>IF(ISNUMBER(SEARCH(PROF_SEARCH_ECO_PREC,AA331)),MAX($Z$1:Z330)+1,0)</f>
        <v>0</v>
      </c>
      <c r="AA331" t="s">
        <v>5804</v>
      </c>
      <c r="AB331">
        <v>8608</v>
      </c>
    </row>
    <row r="332" spans="11:28">
      <c r="P332" t="str">
        <f>IFERROR(VLOOKUP(ROWS($P$2:P332),$Q$2:$R$3007,2,0),"")</f>
        <v/>
      </c>
      <c r="Q332" s="91">
        <f>IF(ISNUMBER(SEARCH(ETUD_SHEARCH_ECO_PREC,R332)),MAX($Q$1:Q331)+1,0)</f>
        <v>0</v>
      </c>
      <c r="R332" t="s">
        <v>3093</v>
      </c>
      <c r="S332">
        <v>7003</v>
      </c>
      <c r="Y332" t="str">
        <f>IFERROR(VLOOKUP(ROWS($Y$2:Y332),$Z$2:$AA$3007,2,0),"")</f>
        <v/>
      </c>
      <c r="Z332" s="91">
        <f>IF(ISNUMBER(SEARCH(PROF_SEARCH_ECO_PREC,AA332)),MAX($Z$1:Z331)+1,0)</f>
        <v>0</v>
      </c>
      <c r="AA332" t="s">
        <v>3093</v>
      </c>
      <c r="AB332">
        <v>7003</v>
      </c>
    </row>
    <row r="333" spans="11:28">
      <c r="K333" s="52" t="s">
        <v>6491</v>
      </c>
      <c r="P333" t="str">
        <f>IFERROR(VLOOKUP(ROWS($P$2:P333),$Q$2:$R$3007,2,0),"")</f>
        <v/>
      </c>
      <c r="Q333" s="91">
        <f>IF(ISNUMBER(SEARCH(ETUD_SHEARCH_ECO_PREC,R333)),MAX($Q$1:Q332)+1,0)</f>
        <v>0</v>
      </c>
      <c r="R333" t="s">
        <v>4521</v>
      </c>
      <c r="S333">
        <v>5185</v>
      </c>
      <c r="Y333" t="str">
        <f>IFERROR(VLOOKUP(ROWS($Y$2:Y333),$Z$2:$AA$3007,2,0),"")</f>
        <v/>
      </c>
      <c r="Z333" s="91">
        <f>IF(ISNUMBER(SEARCH(PROF_SEARCH_ECO_PREC,AA333)),MAX($Z$1:Z332)+1,0)</f>
        <v>0</v>
      </c>
      <c r="AA333" t="s">
        <v>4521</v>
      </c>
      <c r="AB333">
        <v>5185</v>
      </c>
    </row>
    <row r="334" spans="11:28">
      <c r="K334" s="29" t="s">
        <v>6372</v>
      </c>
      <c r="L334" s="29">
        <v>9</v>
      </c>
      <c r="P334" t="str">
        <f>IFERROR(VLOOKUP(ROWS($P$2:P334),$Q$2:$R$3007,2,0),"")</f>
        <v/>
      </c>
      <c r="Q334" s="91">
        <f>IF(ISNUMBER(SEARCH(ETUD_SHEARCH_ECO_PREC,R334)),MAX($Q$1:Q333)+1,0)</f>
        <v>0</v>
      </c>
      <c r="R334" t="s">
        <v>3580</v>
      </c>
      <c r="S334">
        <v>5074</v>
      </c>
      <c r="Y334" t="str">
        <f>IFERROR(VLOOKUP(ROWS($Y$2:Y334),$Z$2:$AA$3007,2,0),"")</f>
        <v/>
      </c>
      <c r="Z334" s="91">
        <f>IF(ISNUMBER(SEARCH(PROF_SEARCH_ECO_PREC,AA334)),MAX($Z$1:Z333)+1,0)</f>
        <v>0</v>
      </c>
      <c r="AA334" t="s">
        <v>3580</v>
      </c>
      <c r="AB334">
        <v>5074</v>
      </c>
    </row>
    <row r="335" spans="11:28">
      <c r="K335" s="29" t="s">
        <v>6358</v>
      </c>
      <c r="L335" s="29">
        <v>12</v>
      </c>
      <c r="P335" t="str">
        <f>IFERROR(VLOOKUP(ROWS($P$2:P335),$Q$2:$R$3007,2,0),"")</f>
        <v/>
      </c>
      <c r="Q335" s="91">
        <f>IF(ISNUMBER(SEARCH(ETUD_SHEARCH_ECO_PREC,R335)),MAX($Q$1:Q334)+1,0)</f>
        <v>0</v>
      </c>
      <c r="R335" t="s">
        <v>3331</v>
      </c>
      <c r="S335">
        <v>7178</v>
      </c>
      <c r="Y335" t="str">
        <f>IFERROR(VLOOKUP(ROWS($Y$2:Y335),$Z$2:$AA$3007,2,0),"")</f>
        <v/>
      </c>
      <c r="Z335" s="91">
        <f>IF(ISNUMBER(SEARCH(PROF_SEARCH_ECO_PREC,AA335)),MAX($Z$1:Z334)+1,0)</f>
        <v>0</v>
      </c>
      <c r="AA335" t="s">
        <v>3331</v>
      </c>
      <c r="AB335">
        <v>7178</v>
      </c>
    </row>
    <row r="336" spans="11:28">
      <c r="K336" s="29" t="s">
        <v>6917</v>
      </c>
      <c r="L336" s="29">
        <v>3</v>
      </c>
      <c r="P336" t="str">
        <f>IFERROR(VLOOKUP(ROWS($P$2:P336),$Q$2:$R$3007,2,0),"")</f>
        <v/>
      </c>
      <c r="Q336" s="91">
        <f>IF(ISNUMBER(SEARCH(ETUD_SHEARCH_ECO_PREC,R336)),MAX($Q$1:Q335)+1,0)</f>
        <v>0</v>
      </c>
      <c r="R336" t="s">
        <v>3461</v>
      </c>
      <c r="S336">
        <v>7295</v>
      </c>
      <c r="Y336" t="str">
        <f>IFERROR(VLOOKUP(ROWS($Y$2:Y336),$Z$2:$AA$3007,2,0),"")</f>
        <v/>
      </c>
      <c r="Z336" s="91">
        <f>IF(ISNUMBER(SEARCH(PROF_SEARCH_ECO_PREC,AA336)),MAX($Z$1:Z335)+1,0)</f>
        <v>0</v>
      </c>
      <c r="AA336" t="s">
        <v>3461</v>
      </c>
      <c r="AB336">
        <v>7295</v>
      </c>
    </row>
    <row r="337" spans="11:28">
      <c r="K337" s="29" t="s">
        <v>6918</v>
      </c>
      <c r="L337" s="29">
        <v>42</v>
      </c>
      <c r="P337" t="str">
        <f>IFERROR(VLOOKUP(ROWS($P$2:P337),$Q$2:$R$3007,2,0),"")</f>
        <v/>
      </c>
      <c r="Q337" s="91">
        <f>IF(ISNUMBER(SEARCH(ETUD_SHEARCH_ECO_PREC,R337)),MAX($Q$1:Q336)+1,0)</f>
        <v>0</v>
      </c>
      <c r="R337" t="s">
        <v>3250</v>
      </c>
      <c r="S337">
        <v>7106</v>
      </c>
      <c r="Y337" t="str">
        <f>IFERROR(VLOOKUP(ROWS($Y$2:Y337),$Z$2:$AA$3007,2,0),"")</f>
        <v/>
      </c>
      <c r="Z337" s="91">
        <f>IF(ISNUMBER(SEARCH(PROF_SEARCH_ECO_PREC,AA337)),MAX($Z$1:Z336)+1,0)</f>
        <v>0</v>
      </c>
      <c r="AA337" t="s">
        <v>3250</v>
      </c>
      <c r="AB337">
        <v>7106</v>
      </c>
    </row>
    <row r="338" spans="11:28">
      <c r="K338" s="29" t="s">
        <v>6919</v>
      </c>
      <c r="L338" s="29">
        <v>1</v>
      </c>
      <c r="P338" t="str">
        <f>IFERROR(VLOOKUP(ROWS($P$2:P338),$Q$2:$R$3007,2,0),"")</f>
        <v/>
      </c>
      <c r="Q338" s="91">
        <f>IF(ISNUMBER(SEARCH(ETUD_SHEARCH_ECO_PREC,R338)),MAX($Q$1:Q337)+1,0)</f>
        <v>0</v>
      </c>
      <c r="R338" t="s">
        <v>3452</v>
      </c>
      <c r="S338">
        <v>7261</v>
      </c>
      <c r="Y338" t="str">
        <f>IFERROR(VLOOKUP(ROWS($Y$2:Y338),$Z$2:$AA$3007,2,0),"")</f>
        <v/>
      </c>
      <c r="Z338" s="91">
        <f>IF(ISNUMBER(SEARCH(PROF_SEARCH_ECO_PREC,AA338)),MAX($Z$1:Z337)+1,0)</f>
        <v>0</v>
      </c>
      <c r="AA338" t="s">
        <v>3452</v>
      </c>
      <c r="AB338">
        <v>7261</v>
      </c>
    </row>
    <row r="339" spans="11:28">
      <c r="K339" s="29" t="s">
        <v>6514</v>
      </c>
      <c r="L339" s="29">
        <v>16</v>
      </c>
      <c r="P339" t="str">
        <f>IFERROR(VLOOKUP(ROWS($P$2:P339),$Q$2:$R$3007,2,0),"")</f>
        <v/>
      </c>
      <c r="Q339" s="91">
        <f>IF(ISNUMBER(SEARCH(ETUD_SHEARCH_ECO_PREC,R339)),MAX($Q$1:Q338)+1,0)</f>
        <v>0</v>
      </c>
      <c r="R339" t="s">
        <v>3403</v>
      </c>
      <c r="S339">
        <v>7227</v>
      </c>
      <c r="Y339" t="str">
        <f>IFERROR(VLOOKUP(ROWS($Y$2:Y339),$Z$2:$AA$3007,2,0),"")</f>
        <v/>
      </c>
      <c r="Z339" s="91">
        <f>IF(ISNUMBER(SEARCH(PROF_SEARCH_ECO_PREC,AA339)),MAX($Z$1:Z338)+1,0)</f>
        <v>0</v>
      </c>
      <c r="AA339" t="s">
        <v>3403</v>
      </c>
      <c r="AB339">
        <v>7227</v>
      </c>
    </row>
    <row r="340" spans="11:28">
      <c r="K340" s="29" t="s">
        <v>6351</v>
      </c>
      <c r="L340" s="29">
        <v>14</v>
      </c>
      <c r="P340" t="str">
        <f>IFERROR(VLOOKUP(ROWS($P$2:P340),$Q$2:$R$3007,2,0),"")</f>
        <v/>
      </c>
      <c r="Q340" s="91">
        <f>IF(ISNUMBER(SEARCH(ETUD_SHEARCH_ECO_PREC,R340)),MAX($Q$1:Q339)+1,0)</f>
        <v>0</v>
      </c>
      <c r="R340" t="s">
        <v>5233</v>
      </c>
      <c r="S340">
        <v>890</v>
      </c>
      <c r="Y340" t="str">
        <f>IFERROR(VLOOKUP(ROWS($Y$2:Y340),$Z$2:$AA$3007,2,0),"")</f>
        <v/>
      </c>
      <c r="Z340" s="91">
        <f>IF(ISNUMBER(SEARCH(PROF_SEARCH_ECO_PREC,AA340)),MAX($Z$1:Z339)+1,0)</f>
        <v>0</v>
      </c>
      <c r="AA340" t="s">
        <v>5233</v>
      </c>
      <c r="AB340">
        <v>890</v>
      </c>
    </row>
    <row r="341" spans="11:28">
      <c r="K341" s="29" t="s">
        <v>6921</v>
      </c>
      <c r="L341" s="29">
        <v>37</v>
      </c>
      <c r="P341" t="str">
        <f>IFERROR(VLOOKUP(ROWS($P$2:P341),$Q$2:$R$3007,2,0),"")</f>
        <v/>
      </c>
      <c r="Q341" s="91">
        <f>IF(ISNUMBER(SEARCH(ETUD_SHEARCH_ECO_PREC,R341)),MAX($Q$1:Q340)+1,0)</f>
        <v>0</v>
      </c>
      <c r="R341" t="s">
        <v>4676</v>
      </c>
      <c r="S341">
        <v>7638</v>
      </c>
      <c r="Y341" t="str">
        <f>IFERROR(VLOOKUP(ROWS($Y$2:Y341),$Z$2:$AA$3007,2,0),"")</f>
        <v/>
      </c>
      <c r="Z341" s="91">
        <f>IF(ISNUMBER(SEARCH(PROF_SEARCH_ECO_PREC,AA341)),MAX($Z$1:Z340)+1,0)</f>
        <v>0</v>
      </c>
      <c r="AA341" t="s">
        <v>4676</v>
      </c>
      <c r="AB341">
        <v>7638</v>
      </c>
    </row>
    <row r="342" spans="11:28">
      <c r="K342" s="29" t="s">
        <v>6922</v>
      </c>
      <c r="L342" s="29">
        <v>41</v>
      </c>
      <c r="P342" t="str">
        <f>IFERROR(VLOOKUP(ROWS($P$2:P342),$Q$2:$R$3007,2,0),"")</f>
        <v/>
      </c>
      <c r="Q342" s="91">
        <f>IF(ISNUMBER(SEARCH(ETUD_SHEARCH_ECO_PREC,R342)),MAX($Q$1:Q341)+1,0)</f>
        <v>0</v>
      </c>
      <c r="R342" t="s">
        <v>4546</v>
      </c>
      <c r="S342">
        <v>5528</v>
      </c>
      <c r="Y342" t="str">
        <f>IFERROR(VLOOKUP(ROWS($Y$2:Y342),$Z$2:$AA$3007,2,0),"")</f>
        <v/>
      </c>
      <c r="Z342" s="91">
        <f>IF(ISNUMBER(SEARCH(PROF_SEARCH_ECO_PREC,AA342)),MAX($Z$1:Z341)+1,0)</f>
        <v>0</v>
      </c>
      <c r="AA342" t="s">
        <v>4546</v>
      </c>
      <c r="AB342">
        <v>5528</v>
      </c>
    </row>
    <row r="343" spans="11:28">
      <c r="K343" s="29" t="s">
        <v>6923</v>
      </c>
      <c r="L343" s="29">
        <v>22</v>
      </c>
      <c r="P343" t="str">
        <f>IFERROR(VLOOKUP(ROWS($P$2:P343),$Q$2:$R$3007,2,0),"")</f>
        <v/>
      </c>
      <c r="Q343" s="91">
        <f>IF(ISNUMBER(SEARCH(ETUD_SHEARCH_ECO_PREC,R343)),MAX($Q$1:Q342)+1,0)</f>
        <v>0</v>
      </c>
      <c r="R343" t="s">
        <v>5727</v>
      </c>
      <c r="S343">
        <v>1237</v>
      </c>
      <c r="Y343" t="str">
        <f>IFERROR(VLOOKUP(ROWS($Y$2:Y343),$Z$2:$AA$3007,2,0),"")</f>
        <v/>
      </c>
      <c r="Z343" s="91">
        <f>IF(ISNUMBER(SEARCH(PROF_SEARCH_ECO_PREC,AA343)),MAX($Z$1:Z342)+1,0)</f>
        <v>0</v>
      </c>
      <c r="AA343" t="s">
        <v>5727</v>
      </c>
      <c r="AB343">
        <v>1237</v>
      </c>
    </row>
    <row r="344" spans="11:28">
      <c r="K344" s="29" t="s">
        <v>6920</v>
      </c>
      <c r="L344" s="29">
        <v>42</v>
      </c>
      <c r="P344" t="str">
        <f>IFERROR(VLOOKUP(ROWS($P$2:P344),$Q$2:$R$3007,2,0),"")</f>
        <v/>
      </c>
      <c r="Q344" s="91">
        <f>IF(ISNUMBER(SEARCH(ETUD_SHEARCH_ECO_PREC,R344)),MAX($Q$1:Q343)+1,0)</f>
        <v>0</v>
      </c>
      <c r="R344" t="s">
        <v>5805</v>
      </c>
      <c r="S344">
        <v>1283</v>
      </c>
      <c r="Y344" t="str">
        <f>IFERROR(VLOOKUP(ROWS($Y$2:Y344),$Z$2:$AA$3007,2,0),"")</f>
        <v/>
      </c>
      <c r="Z344" s="91">
        <f>IF(ISNUMBER(SEARCH(PROF_SEARCH_ECO_PREC,AA344)),MAX($Z$1:Z343)+1,0)</f>
        <v>0</v>
      </c>
      <c r="AA344" t="s">
        <v>5805</v>
      </c>
      <c r="AB344">
        <v>1283</v>
      </c>
    </row>
    <row r="345" spans="11:28">
      <c r="K345" s="29" t="s">
        <v>6925</v>
      </c>
      <c r="L345" s="29">
        <v>21</v>
      </c>
      <c r="P345" t="str">
        <f>IFERROR(VLOOKUP(ROWS($P$2:P345),$Q$2:$R$3007,2,0),"")</f>
        <v/>
      </c>
      <c r="Q345" s="91">
        <f>IF(ISNUMBER(SEARCH(ETUD_SHEARCH_ECO_PREC,R345)),MAX($Q$1:Q344)+1,0)</f>
        <v>0</v>
      </c>
      <c r="R345" t="s">
        <v>5649</v>
      </c>
      <c r="S345">
        <v>9575</v>
      </c>
      <c r="Y345" t="str">
        <f>IFERROR(VLOOKUP(ROWS($Y$2:Y345),$Z$2:$AA$3007,2,0),"")</f>
        <v/>
      </c>
      <c r="Z345" s="91">
        <f>IF(ISNUMBER(SEARCH(PROF_SEARCH_ECO_PREC,AA345)),MAX($Z$1:Z344)+1,0)</f>
        <v>0</v>
      </c>
      <c r="AA345" t="s">
        <v>5649</v>
      </c>
      <c r="AB345">
        <v>9575</v>
      </c>
    </row>
    <row r="346" spans="11:28">
      <c r="K346" s="29" t="s">
        <v>6924</v>
      </c>
      <c r="L346" s="29">
        <v>99</v>
      </c>
      <c r="P346" t="str">
        <f>IFERROR(VLOOKUP(ROWS($P$2:P346),$Q$2:$R$3007,2,0),"")</f>
        <v/>
      </c>
      <c r="Q346" s="91">
        <f>IF(ISNUMBER(SEARCH(ETUD_SHEARCH_ECO_PREC,R346)),MAX($Q$1:Q345)+1,0)</f>
        <v>0</v>
      </c>
      <c r="R346" t="s">
        <v>4766</v>
      </c>
      <c r="S346">
        <v>634</v>
      </c>
      <c r="Y346" t="str">
        <f>IFERROR(VLOOKUP(ROWS($Y$2:Y346),$Z$2:$AA$3007,2,0),"")</f>
        <v/>
      </c>
      <c r="Z346" s="91">
        <f>IF(ISNUMBER(SEARCH(PROF_SEARCH_ECO_PREC,AA346)),MAX($Z$1:Z345)+1,0)</f>
        <v>0</v>
      </c>
      <c r="AA346" t="s">
        <v>4766</v>
      </c>
      <c r="AB346">
        <v>634</v>
      </c>
    </row>
    <row r="347" spans="11:28">
      <c r="P347" t="str">
        <f>IFERROR(VLOOKUP(ROWS($P$2:P347),$Q$2:$R$3007,2,0),"")</f>
        <v/>
      </c>
      <c r="Q347" s="91">
        <f>IF(ISNUMBER(SEARCH(ETUD_SHEARCH_ECO_PREC,R347)),MAX($Q$1:Q346)+1,0)</f>
        <v>0</v>
      </c>
      <c r="R347" t="s">
        <v>4274</v>
      </c>
      <c r="S347">
        <v>385</v>
      </c>
      <c r="Y347" t="str">
        <f>IFERROR(VLOOKUP(ROWS($Y$2:Y347),$Z$2:$AA$3007,2,0),"")</f>
        <v/>
      </c>
      <c r="Z347" s="91">
        <f>IF(ISNUMBER(SEARCH(PROF_SEARCH_ECO_PREC,AA347)),MAX($Z$1:Z346)+1,0)</f>
        <v>0</v>
      </c>
      <c r="AA347" t="s">
        <v>4274</v>
      </c>
      <c r="AB347">
        <v>385</v>
      </c>
    </row>
    <row r="348" spans="11:28">
      <c r="P348" t="str">
        <f>IFERROR(VLOOKUP(ROWS($P$2:P348),$Q$2:$R$3007,2,0),"")</f>
        <v/>
      </c>
      <c r="Q348" s="91">
        <f>IF(ISNUMBER(SEARCH(ETUD_SHEARCH_ECO_PREC,R348)),MAX($Q$1:Q347)+1,0)</f>
        <v>0</v>
      </c>
      <c r="R348" t="s">
        <v>5980</v>
      </c>
      <c r="S348">
        <v>7962</v>
      </c>
      <c r="Y348" t="str">
        <f>IFERROR(VLOOKUP(ROWS($Y$2:Y348),$Z$2:$AA$3007,2,0),"")</f>
        <v/>
      </c>
      <c r="Z348" s="91">
        <f>IF(ISNUMBER(SEARCH(PROF_SEARCH_ECO_PREC,AA348)),MAX($Z$1:Z347)+1,0)</f>
        <v>0</v>
      </c>
      <c r="AA348" t="s">
        <v>5980</v>
      </c>
      <c r="AB348">
        <v>7962</v>
      </c>
    </row>
    <row r="349" spans="11:28">
      <c r="P349" t="str">
        <f>IFERROR(VLOOKUP(ROWS($P$2:P349),$Q$2:$R$3007,2,0),"")</f>
        <v/>
      </c>
      <c r="Q349" s="91">
        <f>IF(ISNUMBER(SEARCH(ETUD_SHEARCH_ECO_PREC,R349)),MAX($Q$1:Q348)+1,0)</f>
        <v>0</v>
      </c>
      <c r="R349" t="s">
        <v>5619</v>
      </c>
      <c r="S349">
        <v>5345</v>
      </c>
      <c r="Y349" t="str">
        <f>IFERROR(VLOOKUP(ROWS($Y$2:Y349),$Z$2:$AA$3007,2,0),"")</f>
        <v/>
      </c>
      <c r="Z349" s="91">
        <f>IF(ISNUMBER(SEARCH(PROF_SEARCH_ECO_PREC,AA349)),MAX($Z$1:Z348)+1,0)</f>
        <v>0</v>
      </c>
      <c r="AA349" t="s">
        <v>5619</v>
      </c>
      <c r="AB349">
        <v>5345</v>
      </c>
    </row>
    <row r="350" spans="11:28">
      <c r="P350" t="str">
        <f>IFERROR(VLOOKUP(ROWS($P$2:P350),$Q$2:$R$3007,2,0),"")</f>
        <v/>
      </c>
      <c r="Q350" s="91">
        <f>IF(ISNUMBER(SEARCH(ETUD_SHEARCH_ECO_PREC,R350)),MAX($Q$1:Q349)+1,0)</f>
        <v>0</v>
      </c>
      <c r="R350" t="s">
        <v>5614</v>
      </c>
      <c r="S350">
        <v>7870</v>
      </c>
      <c r="Y350" t="str">
        <f>IFERROR(VLOOKUP(ROWS($Y$2:Y350),$Z$2:$AA$3007,2,0),"")</f>
        <v/>
      </c>
      <c r="Z350" s="91">
        <f>IF(ISNUMBER(SEARCH(PROF_SEARCH_ECO_PREC,AA350)),MAX($Z$1:Z349)+1,0)</f>
        <v>0</v>
      </c>
      <c r="AA350" t="s">
        <v>5614</v>
      </c>
      <c r="AB350">
        <v>7870</v>
      </c>
    </row>
    <row r="351" spans="11:28">
      <c r="P351" t="str">
        <f>IFERROR(VLOOKUP(ROWS($P$2:P351),$Q$2:$R$3007,2,0),"")</f>
        <v/>
      </c>
      <c r="Q351" s="91">
        <f>IF(ISNUMBER(SEARCH(ETUD_SHEARCH_ECO_PREC,R351)),MAX($Q$1:Q350)+1,0)</f>
        <v>0</v>
      </c>
      <c r="R351" t="s">
        <v>4524</v>
      </c>
      <c r="S351">
        <v>517</v>
      </c>
      <c r="Y351" t="str">
        <f>IFERROR(VLOOKUP(ROWS($Y$2:Y351),$Z$2:$AA$3007,2,0),"")</f>
        <v/>
      </c>
      <c r="Z351" s="91">
        <f>IF(ISNUMBER(SEARCH(PROF_SEARCH_ECO_PREC,AA351)),MAX($Z$1:Z350)+1,0)</f>
        <v>0</v>
      </c>
      <c r="AA351" t="s">
        <v>4524</v>
      </c>
      <c r="AB351">
        <v>517</v>
      </c>
    </row>
    <row r="352" spans="11:28">
      <c r="P352" t="str">
        <f>IFERROR(VLOOKUP(ROWS($P$2:P352),$Q$2:$R$3007,2,0),"")</f>
        <v/>
      </c>
      <c r="Q352" s="91">
        <f>IF(ISNUMBER(SEARCH(ETUD_SHEARCH_ECO_PREC,R352)),MAX($Q$1:Q351)+1,0)</f>
        <v>0</v>
      </c>
      <c r="R352" t="s">
        <v>5646</v>
      </c>
      <c r="S352">
        <v>1106</v>
      </c>
      <c r="Y352" t="str">
        <f>IFERROR(VLOOKUP(ROWS($Y$2:Y352),$Z$2:$AA$3007,2,0),"")</f>
        <v/>
      </c>
      <c r="Z352" s="91">
        <f>IF(ISNUMBER(SEARCH(PROF_SEARCH_ECO_PREC,AA352)),MAX($Z$1:Z351)+1,0)</f>
        <v>0</v>
      </c>
      <c r="AA352" t="s">
        <v>5646</v>
      </c>
      <c r="AB352">
        <v>1106</v>
      </c>
    </row>
    <row r="353" spans="16:28">
      <c r="P353" t="str">
        <f>IFERROR(VLOOKUP(ROWS($P$2:P353),$Q$2:$R$3007,2,0),"")</f>
        <v/>
      </c>
      <c r="Q353" s="91">
        <f>IF(ISNUMBER(SEARCH(ETUD_SHEARCH_ECO_PREC,R353)),MAX($Q$1:Q352)+1,0)</f>
        <v>0</v>
      </c>
      <c r="R353" t="s">
        <v>5330</v>
      </c>
      <c r="S353">
        <v>954</v>
      </c>
      <c r="Y353" t="str">
        <f>IFERROR(VLOOKUP(ROWS($Y$2:Y353),$Z$2:$AA$3007,2,0),"")</f>
        <v/>
      </c>
      <c r="Z353" s="91">
        <f>IF(ISNUMBER(SEARCH(PROF_SEARCH_ECO_PREC,AA353)),MAX($Z$1:Z352)+1,0)</f>
        <v>0</v>
      </c>
      <c r="AA353" t="s">
        <v>5330</v>
      </c>
      <c r="AB353">
        <v>954</v>
      </c>
    </row>
    <row r="354" spans="16:28">
      <c r="P354" t="str">
        <f>IFERROR(VLOOKUP(ROWS($P$2:P354),$Q$2:$R$3007,2,0),"")</f>
        <v/>
      </c>
      <c r="Q354" s="91">
        <f>IF(ISNUMBER(SEARCH(ETUD_SHEARCH_ECO_PREC,R354)),MAX($Q$1:Q353)+1,0)</f>
        <v>0</v>
      </c>
      <c r="R354" t="s">
        <v>6020</v>
      </c>
      <c r="S354">
        <v>1184</v>
      </c>
      <c r="Y354" t="str">
        <f>IFERROR(VLOOKUP(ROWS($Y$2:Y354),$Z$2:$AA$3007,2,0),"")</f>
        <v/>
      </c>
      <c r="Z354" s="91">
        <f>IF(ISNUMBER(SEARCH(PROF_SEARCH_ECO_PREC,AA354)),MAX($Z$1:Z353)+1,0)</f>
        <v>0</v>
      </c>
      <c r="AA354" t="s">
        <v>6020</v>
      </c>
      <c r="AB354">
        <v>1184</v>
      </c>
    </row>
    <row r="355" spans="16:28">
      <c r="P355" t="str">
        <f>IFERROR(VLOOKUP(ROWS($P$2:P355),$Q$2:$R$3007,2,0),"")</f>
        <v/>
      </c>
      <c r="Q355" s="91">
        <f>IF(ISNUMBER(SEARCH(ETUD_SHEARCH_ECO_PREC,R355)),MAX($Q$1:Q354)+1,0)</f>
        <v>0</v>
      </c>
      <c r="R355" t="s">
        <v>3731</v>
      </c>
      <c r="S355">
        <v>5095</v>
      </c>
      <c r="Y355" t="str">
        <f>IFERROR(VLOOKUP(ROWS($Y$2:Y355),$Z$2:$AA$3007,2,0),"")</f>
        <v/>
      </c>
      <c r="Z355" s="91">
        <f>IF(ISNUMBER(SEARCH(PROF_SEARCH_ECO_PREC,AA355)),MAX($Z$1:Z354)+1,0)</f>
        <v>0</v>
      </c>
      <c r="AA355" t="s">
        <v>3731</v>
      </c>
      <c r="AB355">
        <v>5095</v>
      </c>
    </row>
    <row r="356" spans="16:28">
      <c r="P356" t="str">
        <f>IFERROR(VLOOKUP(ROWS($P$2:P356),$Q$2:$R$3007,2,0),"")</f>
        <v/>
      </c>
      <c r="Q356" s="91">
        <f>IF(ISNUMBER(SEARCH(ETUD_SHEARCH_ECO_PREC,R356)),MAX($Q$1:Q355)+1,0)</f>
        <v>0</v>
      </c>
      <c r="R356" t="s">
        <v>5100</v>
      </c>
      <c r="S356">
        <v>5533</v>
      </c>
      <c r="Y356" t="str">
        <f>IFERROR(VLOOKUP(ROWS($Y$2:Y356),$Z$2:$AA$3007,2,0),"")</f>
        <v/>
      </c>
      <c r="Z356" s="91">
        <f>IF(ISNUMBER(SEARCH(PROF_SEARCH_ECO_PREC,AA356)),MAX($Z$1:Z355)+1,0)</f>
        <v>0</v>
      </c>
      <c r="AA356" t="s">
        <v>5100</v>
      </c>
      <c r="AB356">
        <v>5533</v>
      </c>
    </row>
    <row r="357" spans="16:28">
      <c r="P357" t="str">
        <f>IFERROR(VLOOKUP(ROWS($P$2:P357),$Q$2:$R$3007,2,0),"")</f>
        <v/>
      </c>
      <c r="Q357" s="91">
        <f>IF(ISNUMBER(SEARCH(ETUD_SHEARCH_ECO_PREC,R357)),MAX($Q$1:Q356)+1,0)</f>
        <v>0</v>
      </c>
      <c r="R357" t="s">
        <v>3660</v>
      </c>
      <c r="S357">
        <v>7363</v>
      </c>
      <c r="Y357" t="str">
        <f>IFERROR(VLOOKUP(ROWS($Y$2:Y357),$Z$2:$AA$3007,2,0),"")</f>
        <v/>
      </c>
      <c r="Z357" s="91">
        <f>IF(ISNUMBER(SEARCH(PROF_SEARCH_ECO_PREC,AA357)),MAX($Z$1:Z356)+1,0)</f>
        <v>0</v>
      </c>
      <c r="AA357" t="s">
        <v>3660</v>
      </c>
      <c r="AB357">
        <v>7363</v>
      </c>
    </row>
    <row r="358" spans="16:28">
      <c r="P358" t="str">
        <f>IFERROR(VLOOKUP(ROWS($P$2:P358),$Q$2:$R$3007,2,0),"")</f>
        <v/>
      </c>
      <c r="Q358" s="91">
        <f>IF(ISNUMBER(SEARCH(ETUD_SHEARCH_ECO_PREC,R358)),MAX($Q$1:Q357)+1,0)</f>
        <v>0</v>
      </c>
      <c r="R358" t="s">
        <v>3820</v>
      </c>
      <c r="S358">
        <v>1348</v>
      </c>
      <c r="Y358" t="str">
        <f>IFERROR(VLOOKUP(ROWS($Y$2:Y358),$Z$2:$AA$3007,2,0),"")</f>
        <v/>
      </c>
      <c r="Z358" s="91">
        <f>IF(ISNUMBER(SEARCH(PROF_SEARCH_ECO_PREC,AA358)),MAX($Z$1:Z357)+1,0)</f>
        <v>0</v>
      </c>
      <c r="AA358" t="s">
        <v>3820</v>
      </c>
      <c r="AB358">
        <v>1348</v>
      </c>
    </row>
    <row r="359" spans="16:28">
      <c r="P359" t="str">
        <f>IFERROR(VLOOKUP(ROWS($P$2:P359),$Q$2:$R$3007,2,0),"")</f>
        <v/>
      </c>
      <c r="Q359" s="91">
        <f>IF(ISNUMBER(SEARCH(ETUD_SHEARCH_ECO_PREC,R359)),MAX($Q$1:Q358)+1,0)</f>
        <v>0</v>
      </c>
      <c r="R359" t="s">
        <v>4662</v>
      </c>
      <c r="S359">
        <v>574</v>
      </c>
      <c r="Y359" t="str">
        <f>IFERROR(VLOOKUP(ROWS($Y$2:Y359),$Z$2:$AA$3007,2,0),"")</f>
        <v/>
      </c>
      <c r="Z359" s="91">
        <f>IF(ISNUMBER(SEARCH(PROF_SEARCH_ECO_PREC,AA359)),MAX($Z$1:Z358)+1,0)</f>
        <v>0</v>
      </c>
      <c r="AA359" t="s">
        <v>4662</v>
      </c>
      <c r="AB359">
        <v>574</v>
      </c>
    </row>
    <row r="360" spans="16:28">
      <c r="P360" t="str">
        <f>IFERROR(VLOOKUP(ROWS($P$2:P360),$Q$2:$R$3007,2,0),"")</f>
        <v/>
      </c>
      <c r="Q360" s="91">
        <f>IF(ISNUMBER(SEARCH(ETUD_SHEARCH_ECO_PREC,R360)),MAX($Q$1:Q359)+1,0)</f>
        <v>0</v>
      </c>
      <c r="R360" t="s">
        <v>4683</v>
      </c>
      <c r="S360">
        <v>1333</v>
      </c>
      <c r="Y360" t="str">
        <f>IFERROR(VLOOKUP(ROWS($Y$2:Y360),$Z$2:$AA$3007,2,0),"")</f>
        <v/>
      </c>
      <c r="Z360" s="91">
        <f>IF(ISNUMBER(SEARCH(PROF_SEARCH_ECO_PREC,AA360)),MAX($Z$1:Z359)+1,0)</f>
        <v>0</v>
      </c>
      <c r="AA360" t="s">
        <v>4683</v>
      </c>
      <c r="AB360">
        <v>1333</v>
      </c>
    </row>
    <row r="361" spans="16:28">
      <c r="P361" t="str">
        <f>IFERROR(VLOOKUP(ROWS($P$2:P361),$Q$2:$R$3007,2,0),"")</f>
        <v/>
      </c>
      <c r="Q361" s="91">
        <f>IF(ISNUMBER(SEARCH(ETUD_SHEARCH_ECO_PREC,R361)),MAX($Q$1:Q360)+1,0)</f>
        <v>0</v>
      </c>
      <c r="R361" t="s">
        <v>3828</v>
      </c>
      <c r="S361">
        <v>7426</v>
      </c>
      <c r="Y361" t="str">
        <f>IFERROR(VLOOKUP(ROWS($Y$2:Y361),$Z$2:$AA$3007,2,0),"")</f>
        <v/>
      </c>
      <c r="Z361" s="91">
        <f>IF(ISNUMBER(SEARCH(PROF_SEARCH_ECO_PREC,AA361)),MAX($Z$1:Z360)+1,0)</f>
        <v>0</v>
      </c>
      <c r="AA361" t="s">
        <v>3828</v>
      </c>
      <c r="AB361">
        <v>7426</v>
      </c>
    </row>
    <row r="362" spans="16:28">
      <c r="P362" t="str">
        <f>IFERROR(VLOOKUP(ROWS($P$2:P362),$Q$2:$R$3007,2,0),"")</f>
        <v/>
      </c>
      <c r="Q362" s="91">
        <f>IF(ISNUMBER(SEARCH(ETUD_SHEARCH_ECO_PREC,R362)),MAX($Q$1:Q361)+1,0)</f>
        <v>0</v>
      </c>
      <c r="R362" t="s">
        <v>4727</v>
      </c>
      <c r="S362">
        <v>613</v>
      </c>
      <c r="Y362" t="str">
        <f>IFERROR(VLOOKUP(ROWS($Y$2:Y362),$Z$2:$AA$3007,2,0),"")</f>
        <v/>
      </c>
      <c r="Z362" s="91">
        <f>IF(ISNUMBER(SEARCH(PROF_SEARCH_ECO_PREC,AA362)),MAX($Z$1:Z361)+1,0)</f>
        <v>0</v>
      </c>
      <c r="AA362" t="s">
        <v>4727</v>
      </c>
      <c r="AB362">
        <v>613</v>
      </c>
    </row>
    <row r="363" spans="16:28">
      <c r="P363" t="str">
        <f>IFERROR(VLOOKUP(ROWS($P$2:P363),$Q$2:$R$3007,2,0),"")</f>
        <v/>
      </c>
      <c r="Q363" s="91">
        <f>IF(ISNUMBER(SEARCH(ETUD_SHEARCH_ECO_PREC,R363)),MAX($Q$1:Q362)+1,0)</f>
        <v>0</v>
      </c>
      <c r="R363" t="s">
        <v>5896</v>
      </c>
      <c r="S363">
        <v>1158</v>
      </c>
      <c r="Y363" t="str">
        <f>IFERROR(VLOOKUP(ROWS($Y$2:Y363),$Z$2:$AA$3007,2,0),"")</f>
        <v/>
      </c>
      <c r="Z363" s="91">
        <f>IF(ISNUMBER(SEARCH(PROF_SEARCH_ECO_PREC,AA363)),MAX($Z$1:Z362)+1,0)</f>
        <v>0</v>
      </c>
      <c r="AA363" t="s">
        <v>5896</v>
      </c>
      <c r="AB363">
        <v>1158</v>
      </c>
    </row>
    <row r="364" spans="16:28">
      <c r="P364" t="str">
        <f>IFERROR(VLOOKUP(ROWS($P$2:P364),$Q$2:$R$3007,2,0),"")</f>
        <v/>
      </c>
      <c r="Q364" s="91">
        <f>IF(ISNUMBER(SEARCH(ETUD_SHEARCH_ECO_PREC,R364)),MAX($Q$1:Q363)+1,0)</f>
        <v>0</v>
      </c>
      <c r="R364" t="s">
        <v>4230</v>
      </c>
      <c r="S364">
        <v>5163</v>
      </c>
      <c r="Y364" t="str">
        <f>IFERROR(VLOOKUP(ROWS($Y$2:Y364),$Z$2:$AA$3007,2,0),"")</f>
        <v/>
      </c>
      <c r="Z364" s="91">
        <f>IF(ISNUMBER(SEARCH(PROF_SEARCH_ECO_PREC,AA364)),MAX($Z$1:Z363)+1,0)</f>
        <v>0</v>
      </c>
      <c r="AA364" t="s">
        <v>4230</v>
      </c>
      <c r="AB364">
        <v>5163</v>
      </c>
    </row>
    <row r="365" spans="16:28">
      <c r="P365" t="str">
        <f>IFERROR(VLOOKUP(ROWS($P$2:P365),$Q$2:$R$3007,2,0),"")</f>
        <v/>
      </c>
      <c r="Q365" s="91">
        <f>IF(ISNUMBER(SEARCH(ETUD_SHEARCH_ECO_PREC,R365)),MAX($Q$1:Q364)+1,0)</f>
        <v>0</v>
      </c>
      <c r="R365" t="s">
        <v>3472</v>
      </c>
      <c r="S365">
        <v>7268</v>
      </c>
      <c r="Y365" t="str">
        <f>IFERROR(VLOOKUP(ROWS($Y$2:Y365),$Z$2:$AA$3007,2,0),"")</f>
        <v/>
      </c>
      <c r="Z365" s="91">
        <f>IF(ISNUMBER(SEARCH(PROF_SEARCH_ECO_PREC,AA365)),MAX($Z$1:Z364)+1,0)</f>
        <v>0</v>
      </c>
      <c r="AA365" t="s">
        <v>3472</v>
      </c>
      <c r="AB365">
        <v>7268</v>
      </c>
    </row>
    <row r="366" spans="16:28">
      <c r="P366" t="str">
        <f>IFERROR(VLOOKUP(ROWS($P$2:P366),$Q$2:$R$3007,2,0),"")</f>
        <v/>
      </c>
      <c r="Q366" s="91">
        <f>IF(ISNUMBER(SEARCH(ETUD_SHEARCH_ECO_PREC,R366)),MAX($Q$1:Q365)+1,0)</f>
        <v>0</v>
      </c>
      <c r="R366" t="s">
        <v>5573</v>
      </c>
      <c r="S366">
        <v>5337</v>
      </c>
      <c r="Y366" t="str">
        <f>IFERROR(VLOOKUP(ROWS($Y$2:Y366),$Z$2:$AA$3007,2,0),"")</f>
        <v/>
      </c>
      <c r="Z366" s="91">
        <f>IF(ISNUMBER(SEARCH(PROF_SEARCH_ECO_PREC,AA366)),MAX($Z$1:Z365)+1,0)</f>
        <v>0</v>
      </c>
      <c r="AA366" t="s">
        <v>5573</v>
      </c>
      <c r="AB366">
        <v>5337</v>
      </c>
    </row>
    <row r="367" spans="16:28">
      <c r="P367" t="str">
        <f>IFERROR(VLOOKUP(ROWS($P$2:P367),$Q$2:$R$3007,2,0),"")</f>
        <v/>
      </c>
      <c r="Q367" s="91">
        <f>IF(ISNUMBER(SEARCH(ETUD_SHEARCH_ECO_PREC,R367)),MAX($Q$1:Q366)+1,0)</f>
        <v>0</v>
      </c>
      <c r="R367" t="s">
        <v>3774</v>
      </c>
      <c r="S367">
        <v>5581</v>
      </c>
      <c r="Y367" t="str">
        <f>IFERROR(VLOOKUP(ROWS($Y$2:Y367),$Z$2:$AA$3007,2,0),"")</f>
        <v/>
      </c>
      <c r="Z367" s="91">
        <f>IF(ISNUMBER(SEARCH(PROF_SEARCH_ECO_PREC,AA367)),MAX($Z$1:Z366)+1,0)</f>
        <v>0</v>
      </c>
      <c r="AA367" t="s">
        <v>3774</v>
      </c>
      <c r="AB367">
        <v>5581</v>
      </c>
    </row>
    <row r="368" spans="16:28">
      <c r="P368" t="str">
        <f>IFERROR(VLOOKUP(ROWS($P$2:P368),$Q$2:$R$3007,2,0),"")</f>
        <v/>
      </c>
      <c r="Q368" s="91">
        <f>IF(ISNUMBER(SEARCH(ETUD_SHEARCH_ECO_PREC,R368)),MAX($Q$1:Q367)+1,0)</f>
        <v>0</v>
      </c>
      <c r="R368" t="s">
        <v>4494</v>
      </c>
      <c r="S368">
        <v>8228</v>
      </c>
      <c r="Y368" t="str">
        <f>IFERROR(VLOOKUP(ROWS($Y$2:Y368),$Z$2:$AA$3007,2,0),"")</f>
        <v/>
      </c>
      <c r="Z368" s="91">
        <f>IF(ISNUMBER(SEARCH(PROF_SEARCH_ECO_PREC,AA368)),MAX($Z$1:Z367)+1,0)</f>
        <v>0</v>
      </c>
      <c r="AA368" t="s">
        <v>4494</v>
      </c>
      <c r="AB368">
        <v>8228</v>
      </c>
    </row>
    <row r="369" spans="16:28">
      <c r="P369" t="str">
        <f>IFERROR(VLOOKUP(ROWS($P$2:P369),$Q$2:$R$3007,2,0),"")</f>
        <v/>
      </c>
      <c r="Q369" s="91">
        <f>IF(ISNUMBER(SEARCH(ETUD_SHEARCH_ECO_PREC,R369)),MAX($Q$1:Q368)+1,0)</f>
        <v>0</v>
      </c>
      <c r="R369" t="s">
        <v>3612</v>
      </c>
      <c r="S369">
        <v>7334</v>
      </c>
      <c r="Y369" t="str">
        <f>IFERROR(VLOOKUP(ROWS($Y$2:Y369),$Z$2:$AA$3007,2,0),"")</f>
        <v/>
      </c>
      <c r="Z369" s="91">
        <f>IF(ISNUMBER(SEARCH(PROF_SEARCH_ECO_PREC,AA369)),MAX($Z$1:Z368)+1,0)</f>
        <v>0</v>
      </c>
      <c r="AA369" t="s">
        <v>3612</v>
      </c>
      <c r="AB369">
        <v>7334</v>
      </c>
    </row>
    <row r="370" spans="16:28">
      <c r="P370" t="str">
        <f>IFERROR(VLOOKUP(ROWS($P$2:P370),$Q$2:$R$3007,2,0),"")</f>
        <v/>
      </c>
      <c r="Q370" s="91">
        <f>IF(ISNUMBER(SEARCH(ETUD_SHEARCH_ECO_PREC,R370)),MAX($Q$1:Q369)+1,0)</f>
        <v>0</v>
      </c>
      <c r="R370" t="s">
        <v>5423</v>
      </c>
      <c r="S370">
        <v>1434</v>
      </c>
      <c r="Y370" t="str">
        <f>IFERROR(VLOOKUP(ROWS($Y$2:Y370),$Z$2:$AA$3007,2,0),"")</f>
        <v/>
      </c>
      <c r="Z370" s="91">
        <f>IF(ISNUMBER(SEARCH(PROF_SEARCH_ECO_PREC,AA370)),MAX($Z$1:Z369)+1,0)</f>
        <v>0</v>
      </c>
      <c r="AA370" t="s">
        <v>5423</v>
      </c>
      <c r="AB370">
        <v>1434</v>
      </c>
    </row>
    <row r="371" spans="16:28">
      <c r="P371" t="str">
        <f>IFERROR(VLOOKUP(ROWS($P$2:P371),$Q$2:$R$3007,2,0),"")</f>
        <v/>
      </c>
      <c r="Q371" s="91">
        <f>IF(ISNUMBER(SEARCH(ETUD_SHEARCH_ECO_PREC,R371)),MAX($Q$1:Q370)+1,0)</f>
        <v>0</v>
      </c>
      <c r="R371" t="s">
        <v>4794</v>
      </c>
      <c r="S371">
        <v>653</v>
      </c>
      <c r="Y371" t="str">
        <f>IFERROR(VLOOKUP(ROWS($Y$2:Y371),$Z$2:$AA$3007,2,0),"")</f>
        <v/>
      </c>
      <c r="Z371" s="91">
        <f>IF(ISNUMBER(SEARCH(PROF_SEARCH_ECO_PREC,AA371)),MAX($Z$1:Z370)+1,0)</f>
        <v>0</v>
      </c>
      <c r="AA371" t="s">
        <v>4794</v>
      </c>
      <c r="AB371">
        <v>653</v>
      </c>
    </row>
    <row r="372" spans="16:28">
      <c r="P372" t="str">
        <f>IFERROR(VLOOKUP(ROWS($P$2:P372),$Q$2:$R$3007,2,0),"")</f>
        <v/>
      </c>
      <c r="Q372" s="91">
        <f>IF(ISNUMBER(SEARCH(ETUD_SHEARCH_ECO_PREC,R372)),MAX($Q$1:Q371)+1,0)</f>
        <v>0</v>
      </c>
      <c r="R372" t="s">
        <v>3852</v>
      </c>
      <c r="S372">
        <v>7434</v>
      </c>
      <c r="Y372" t="str">
        <f>IFERROR(VLOOKUP(ROWS($Y$2:Y372),$Z$2:$AA$3007,2,0),"")</f>
        <v/>
      </c>
      <c r="Z372" s="91">
        <f>IF(ISNUMBER(SEARCH(PROF_SEARCH_ECO_PREC,AA372)),MAX($Z$1:Z371)+1,0)</f>
        <v>0</v>
      </c>
      <c r="AA372" t="s">
        <v>3852</v>
      </c>
      <c r="AB372">
        <v>7434</v>
      </c>
    </row>
    <row r="373" spans="16:28">
      <c r="P373" t="str">
        <f>IFERROR(VLOOKUP(ROWS($P$2:P373),$Q$2:$R$3007,2,0),"")</f>
        <v/>
      </c>
      <c r="Q373" s="91">
        <f>IF(ISNUMBER(SEARCH(ETUD_SHEARCH_ECO_PREC,R373)),MAX($Q$1:Q372)+1,0)</f>
        <v>0</v>
      </c>
      <c r="R373" t="s">
        <v>4211</v>
      </c>
      <c r="S373">
        <v>8044</v>
      </c>
      <c r="Y373" t="str">
        <f>IFERROR(VLOOKUP(ROWS($Y$2:Y373),$Z$2:$AA$3007,2,0),"")</f>
        <v/>
      </c>
      <c r="Z373" s="91">
        <f>IF(ISNUMBER(SEARCH(PROF_SEARCH_ECO_PREC,AA373)),MAX($Z$1:Z372)+1,0)</f>
        <v>0</v>
      </c>
      <c r="AA373" t="s">
        <v>4211</v>
      </c>
      <c r="AB373">
        <v>8044</v>
      </c>
    </row>
    <row r="374" spans="16:28">
      <c r="P374" t="str">
        <f>IFERROR(VLOOKUP(ROWS($P$2:P374),$Q$2:$R$3007,2,0),"")</f>
        <v/>
      </c>
      <c r="Q374" s="91">
        <f>IF(ISNUMBER(SEARCH(ETUD_SHEARCH_ECO_PREC,R374)),MAX($Q$1:Q373)+1,0)</f>
        <v>0</v>
      </c>
      <c r="R374" t="s">
        <v>4637</v>
      </c>
      <c r="S374">
        <v>7631</v>
      </c>
      <c r="Y374" t="str">
        <f>IFERROR(VLOOKUP(ROWS($Y$2:Y374),$Z$2:$AA$3007,2,0),"")</f>
        <v/>
      </c>
      <c r="Z374" s="91">
        <f>IF(ISNUMBER(SEARCH(PROF_SEARCH_ECO_PREC,AA374)),MAX($Z$1:Z373)+1,0)</f>
        <v>0</v>
      </c>
      <c r="AA374" t="s">
        <v>4637</v>
      </c>
      <c r="AB374">
        <v>7631</v>
      </c>
    </row>
    <row r="375" spans="16:28">
      <c r="P375" t="str">
        <f>IFERROR(VLOOKUP(ROWS($P$2:P375),$Q$2:$R$3007,2,0),"")</f>
        <v/>
      </c>
      <c r="Q375" s="91">
        <f>IF(ISNUMBER(SEARCH(ETUD_SHEARCH_ECO_PREC,R375)),MAX($Q$1:Q374)+1,0)</f>
        <v>0</v>
      </c>
      <c r="R375" t="s">
        <v>4082</v>
      </c>
      <c r="S375">
        <v>8096</v>
      </c>
      <c r="Y375" t="str">
        <f>IFERROR(VLOOKUP(ROWS($Y$2:Y375),$Z$2:$AA$3007,2,0),"")</f>
        <v/>
      </c>
      <c r="Z375" s="91">
        <f>IF(ISNUMBER(SEARCH(PROF_SEARCH_ECO_PREC,AA375)),MAX($Z$1:Z374)+1,0)</f>
        <v>0</v>
      </c>
      <c r="AA375" t="s">
        <v>4082</v>
      </c>
      <c r="AB375">
        <v>8096</v>
      </c>
    </row>
    <row r="376" spans="16:28">
      <c r="P376" t="str">
        <f>IFERROR(VLOOKUP(ROWS($P$2:P376),$Q$2:$R$3007,2,0),"")</f>
        <v/>
      </c>
      <c r="Q376" s="91">
        <f>IF(ISNUMBER(SEARCH(ETUD_SHEARCH_ECO_PREC,R376)),MAX($Q$1:Q375)+1,0)</f>
        <v>0</v>
      </c>
      <c r="R376" t="s">
        <v>3122</v>
      </c>
      <c r="S376">
        <v>7059</v>
      </c>
      <c r="Y376" t="str">
        <f>IFERROR(VLOOKUP(ROWS($Y$2:Y376),$Z$2:$AA$3007,2,0),"")</f>
        <v/>
      </c>
      <c r="Z376" s="91">
        <f>IF(ISNUMBER(SEARCH(PROF_SEARCH_ECO_PREC,AA376)),MAX($Z$1:Z375)+1,0)</f>
        <v>0</v>
      </c>
      <c r="AA376" t="s">
        <v>3122</v>
      </c>
      <c r="AB376">
        <v>7059</v>
      </c>
    </row>
    <row r="377" spans="16:28">
      <c r="P377" t="str">
        <f>IFERROR(VLOOKUP(ROWS($P$2:P377),$Q$2:$R$3007,2,0),"")</f>
        <v/>
      </c>
      <c r="Q377" s="91">
        <f>IF(ISNUMBER(SEARCH(ETUD_SHEARCH_ECO_PREC,R377)),MAX($Q$1:Q376)+1,0)</f>
        <v>0</v>
      </c>
      <c r="R377" t="s">
        <v>3525</v>
      </c>
      <c r="S377">
        <v>7296</v>
      </c>
      <c r="Y377" t="str">
        <f>IFERROR(VLOOKUP(ROWS($Y$2:Y377),$Z$2:$AA$3007,2,0),"")</f>
        <v/>
      </c>
      <c r="Z377" s="91">
        <f>IF(ISNUMBER(SEARCH(PROF_SEARCH_ECO_PREC,AA377)),MAX($Z$1:Z376)+1,0)</f>
        <v>0</v>
      </c>
      <c r="AA377" t="s">
        <v>3525</v>
      </c>
      <c r="AB377">
        <v>7296</v>
      </c>
    </row>
    <row r="378" spans="16:28">
      <c r="P378" t="str">
        <f>IFERROR(VLOOKUP(ROWS($P$2:P378),$Q$2:$R$3007,2,0),"")</f>
        <v/>
      </c>
      <c r="Q378" s="91">
        <f>IF(ISNUMBER(SEARCH(ETUD_SHEARCH_ECO_PREC,R378)),MAX($Q$1:Q377)+1,0)</f>
        <v>0</v>
      </c>
      <c r="R378" t="s">
        <v>3666</v>
      </c>
      <c r="S378">
        <v>7369</v>
      </c>
      <c r="Y378" t="str">
        <f>IFERROR(VLOOKUP(ROWS($Y$2:Y378),$Z$2:$AA$3007,2,0),"")</f>
        <v/>
      </c>
      <c r="Z378" s="91">
        <f>IF(ISNUMBER(SEARCH(PROF_SEARCH_ECO_PREC,AA378)),MAX($Z$1:Z377)+1,0)</f>
        <v>0</v>
      </c>
      <c r="AA378" t="s">
        <v>3666</v>
      </c>
      <c r="AB378">
        <v>7369</v>
      </c>
    </row>
    <row r="379" spans="16:28">
      <c r="P379" t="str">
        <f>IFERROR(VLOOKUP(ROWS($P$2:P379),$Q$2:$R$3007,2,0),"")</f>
        <v/>
      </c>
      <c r="Q379" s="91">
        <f>IF(ISNUMBER(SEARCH(ETUD_SHEARCH_ECO_PREC,R379)),MAX($Q$1:Q378)+1,0)</f>
        <v>0</v>
      </c>
      <c r="R379" t="s">
        <v>4599</v>
      </c>
      <c r="S379">
        <v>5438</v>
      </c>
      <c r="Y379" t="str">
        <f>IFERROR(VLOOKUP(ROWS($Y$2:Y379),$Z$2:$AA$3007,2,0),"")</f>
        <v/>
      </c>
      <c r="Z379" s="91">
        <f>IF(ISNUMBER(SEARCH(PROF_SEARCH_ECO_PREC,AA379)),MAX($Z$1:Z378)+1,0)</f>
        <v>0</v>
      </c>
      <c r="AA379" t="s">
        <v>4599</v>
      </c>
      <c r="AB379">
        <v>5438</v>
      </c>
    </row>
    <row r="380" spans="16:28">
      <c r="P380" t="str">
        <f>IFERROR(VLOOKUP(ROWS($P$2:P380),$Q$2:$R$3007,2,0),"")</f>
        <v/>
      </c>
      <c r="Q380" s="91">
        <f>IF(ISNUMBER(SEARCH(ETUD_SHEARCH_ECO_PREC,R380)),MAX($Q$1:Q379)+1,0)</f>
        <v>0</v>
      </c>
      <c r="R380" t="s">
        <v>5205</v>
      </c>
      <c r="S380">
        <v>5273</v>
      </c>
      <c r="Y380" t="str">
        <f>IFERROR(VLOOKUP(ROWS($Y$2:Y380),$Z$2:$AA$3007,2,0),"")</f>
        <v/>
      </c>
      <c r="Z380" s="91">
        <f>IF(ISNUMBER(SEARCH(PROF_SEARCH_ECO_PREC,AA380)),MAX($Z$1:Z379)+1,0)</f>
        <v>0</v>
      </c>
      <c r="AA380" t="s">
        <v>5205</v>
      </c>
      <c r="AB380">
        <v>5273</v>
      </c>
    </row>
    <row r="381" spans="16:28">
      <c r="P381" t="str">
        <f>IFERROR(VLOOKUP(ROWS($P$2:P381),$Q$2:$R$3007,2,0),"")</f>
        <v/>
      </c>
      <c r="Q381" s="91">
        <f>IF(ISNUMBER(SEARCH(ETUD_SHEARCH_ECO_PREC,R381)),MAX($Q$1:Q380)+1,0)</f>
        <v>0</v>
      </c>
      <c r="R381" t="s">
        <v>5205</v>
      </c>
      <c r="S381">
        <v>7768</v>
      </c>
      <c r="Y381" t="str">
        <f>IFERROR(VLOOKUP(ROWS($Y$2:Y381),$Z$2:$AA$3007,2,0),"")</f>
        <v/>
      </c>
      <c r="Z381" s="91">
        <f>IF(ISNUMBER(SEARCH(PROF_SEARCH_ECO_PREC,AA381)),MAX($Z$1:Z380)+1,0)</f>
        <v>0</v>
      </c>
      <c r="AA381" t="s">
        <v>5205</v>
      </c>
      <c r="AB381">
        <v>7768</v>
      </c>
    </row>
    <row r="382" spans="16:28">
      <c r="P382" t="str">
        <f>IFERROR(VLOOKUP(ROWS($P$2:P382),$Q$2:$R$3007,2,0),"")</f>
        <v/>
      </c>
      <c r="Q382" s="91">
        <f>IF(ISNUMBER(SEARCH(ETUD_SHEARCH_ECO_PREC,R382)),MAX($Q$1:Q381)+1,0)</f>
        <v>0</v>
      </c>
      <c r="R382" t="s">
        <v>3231</v>
      </c>
      <c r="S382">
        <v>7088</v>
      </c>
      <c r="Y382" t="str">
        <f>IFERROR(VLOOKUP(ROWS($Y$2:Y382),$Z$2:$AA$3007,2,0),"")</f>
        <v/>
      </c>
      <c r="Z382" s="91">
        <f>IF(ISNUMBER(SEARCH(PROF_SEARCH_ECO_PREC,AA382)),MAX($Z$1:Z381)+1,0)</f>
        <v>0</v>
      </c>
      <c r="AA382" t="s">
        <v>3231</v>
      </c>
      <c r="AB382">
        <v>7088</v>
      </c>
    </row>
    <row r="383" spans="16:28">
      <c r="P383" t="str">
        <f>IFERROR(VLOOKUP(ROWS($P$2:P383),$Q$2:$R$3007,2,0),"")</f>
        <v/>
      </c>
      <c r="Q383" s="91">
        <f>IF(ISNUMBER(SEARCH(ETUD_SHEARCH_ECO_PREC,R383)),MAX($Q$1:Q382)+1,0)</f>
        <v>0</v>
      </c>
      <c r="R383" t="s">
        <v>3593</v>
      </c>
      <c r="S383">
        <v>5516</v>
      </c>
      <c r="Y383" t="str">
        <f>IFERROR(VLOOKUP(ROWS($Y$2:Y383),$Z$2:$AA$3007,2,0),"")</f>
        <v/>
      </c>
      <c r="Z383" s="91">
        <f>IF(ISNUMBER(SEARCH(PROF_SEARCH_ECO_PREC,AA383)),MAX($Z$1:Z382)+1,0)</f>
        <v>0</v>
      </c>
      <c r="AA383" t="s">
        <v>3593</v>
      </c>
      <c r="AB383">
        <v>5516</v>
      </c>
    </row>
    <row r="384" spans="16:28">
      <c r="P384" t="str">
        <f>IFERROR(VLOOKUP(ROWS($P$2:P384),$Q$2:$R$3007,2,0),"")</f>
        <v/>
      </c>
      <c r="Q384" s="91">
        <f>IF(ISNUMBER(SEARCH(ETUD_SHEARCH_ECO_PREC,R384)),MAX($Q$1:Q383)+1,0)</f>
        <v>0</v>
      </c>
      <c r="R384" t="s">
        <v>5460</v>
      </c>
      <c r="S384">
        <v>1019</v>
      </c>
      <c r="Y384" t="str">
        <f>IFERROR(VLOOKUP(ROWS($Y$2:Y384),$Z$2:$AA$3007,2,0),"")</f>
        <v/>
      </c>
      <c r="Z384" s="91">
        <f>IF(ISNUMBER(SEARCH(PROF_SEARCH_ECO_PREC,AA384)),MAX($Z$1:Z383)+1,0)</f>
        <v>0</v>
      </c>
      <c r="AA384" t="s">
        <v>5460</v>
      </c>
      <c r="AB384">
        <v>1019</v>
      </c>
    </row>
    <row r="385" spans="16:28">
      <c r="P385" t="str">
        <f>IFERROR(VLOOKUP(ROWS($P$2:P385),$Q$2:$R$3007,2,0),"")</f>
        <v/>
      </c>
      <c r="Q385" s="91">
        <f>IF(ISNUMBER(SEARCH(ETUD_SHEARCH_ECO_PREC,R385)),MAX($Q$1:Q384)+1,0)</f>
        <v>0</v>
      </c>
      <c r="R385" t="s">
        <v>5788</v>
      </c>
      <c r="S385">
        <v>1272</v>
      </c>
      <c r="Y385" t="str">
        <f>IFERROR(VLOOKUP(ROWS($Y$2:Y385),$Z$2:$AA$3007,2,0),"")</f>
        <v/>
      </c>
      <c r="Z385" s="91">
        <f>IF(ISNUMBER(SEARCH(PROF_SEARCH_ECO_PREC,AA385)),MAX($Z$1:Z384)+1,0)</f>
        <v>0</v>
      </c>
      <c r="AA385" t="s">
        <v>5788</v>
      </c>
      <c r="AB385">
        <v>1272</v>
      </c>
    </row>
    <row r="386" spans="16:28">
      <c r="P386" t="str">
        <f>IFERROR(VLOOKUP(ROWS($P$2:P386),$Q$2:$R$3007,2,0),"")</f>
        <v/>
      </c>
      <c r="Q386" s="91">
        <f>IF(ISNUMBER(SEARCH(ETUD_SHEARCH_ECO_PREC,R386)),MAX($Q$1:Q385)+1,0)</f>
        <v>0</v>
      </c>
      <c r="R386" t="s">
        <v>4383</v>
      </c>
      <c r="S386">
        <v>9528</v>
      </c>
      <c r="Y386" t="str">
        <f>IFERROR(VLOOKUP(ROWS($Y$2:Y386),$Z$2:$AA$3007,2,0),"")</f>
        <v/>
      </c>
      <c r="Z386" s="91">
        <f>IF(ISNUMBER(SEARCH(PROF_SEARCH_ECO_PREC,AA386)),MAX($Z$1:Z385)+1,0)</f>
        <v>0</v>
      </c>
      <c r="AA386" t="s">
        <v>4383</v>
      </c>
      <c r="AB386">
        <v>9528</v>
      </c>
    </row>
    <row r="387" spans="16:28">
      <c r="P387" t="str">
        <f>IFERROR(VLOOKUP(ROWS($P$2:P387),$Q$2:$R$3007,2,0),"")</f>
        <v/>
      </c>
      <c r="Q387" s="91">
        <f>IF(ISNUMBER(SEARCH(ETUD_SHEARCH_ECO_PREC,R387)),MAX($Q$1:Q386)+1,0)</f>
        <v>0</v>
      </c>
      <c r="R387" t="s">
        <v>4068</v>
      </c>
      <c r="S387">
        <v>284</v>
      </c>
      <c r="Y387" t="str">
        <f>IFERROR(VLOOKUP(ROWS($Y$2:Y387),$Z$2:$AA$3007,2,0),"")</f>
        <v/>
      </c>
      <c r="Z387" s="91">
        <f>IF(ISNUMBER(SEARCH(PROF_SEARCH_ECO_PREC,AA387)),MAX($Z$1:Z386)+1,0)</f>
        <v>0</v>
      </c>
      <c r="AA387" t="s">
        <v>4068</v>
      </c>
      <c r="AB387">
        <v>284</v>
      </c>
    </row>
    <row r="388" spans="16:28">
      <c r="P388" t="str">
        <f>IFERROR(VLOOKUP(ROWS($P$2:P388),$Q$2:$R$3007,2,0),"")</f>
        <v/>
      </c>
      <c r="Q388" s="91">
        <f>IF(ISNUMBER(SEARCH(ETUD_SHEARCH_ECO_PREC,R388)),MAX($Q$1:Q387)+1,0)</f>
        <v>0</v>
      </c>
      <c r="R388" t="s">
        <v>3097</v>
      </c>
      <c r="S388">
        <v>3</v>
      </c>
      <c r="Y388" t="str">
        <f>IFERROR(VLOOKUP(ROWS($Y$2:Y388),$Z$2:$AA$3007,2,0),"")</f>
        <v/>
      </c>
      <c r="Z388" s="91">
        <f>IF(ISNUMBER(SEARCH(PROF_SEARCH_ECO_PREC,AA388)),MAX($Z$1:Z387)+1,0)</f>
        <v>0</v>
      </c>
      <c r="AA388" t="s">
        <v>3097</v>
      </c>
      <c r="AB388">
        <v>3</v>
      </c>
    </row>
    <row r="389" spans="16:28">
      <c r="P389" t="str">
        <f>IFERROR(VLOOKUP(ROWS($P$2:P389),$Q$2:$R$3007,2,0),"")</f>
        <v/>
      </c>
      <c r="Q389" s="91">
        <f>IF(ISNUMBER(SEARCH(ETUD_SHEARCH_ECO_PREC,R389)),MAX($Q$1:Q388)+1,0)</f>
        <v>0</v>
      </c>
      <c r="R389" t="s">
        <v>4206</v>
      </c>
      <c r="S389">
        <v>352</v>
      </c>
      <c r="Y389" t="str">
        <f>IFERROR(VLOOKUP(ROWS($Y$2:Y389),$Z$2:$AA$3007,2,0),"")</f>
        <v/>
      </c>
      <c r="Z389" s="91">
        <f>IF(ISNUMBER(SEARCH(PROF_SEARCH_ECO_PREC,AA389)),MAX($Z$1:Z388)+1,0)</f>
        <v>0</v>
      </c>
      <c r="AA389" t="s">
        <v>4206</v>
      </c>
      <c r="AB389">
        <v>352</v>
      </c>
    </row>
    <row r="390" spans="16:28">
      <c r="P390" t="str">
        <f>IFERROR(VLOOKUP(ROWS($P$2:P390),$Q$2:$R$3007,2,0),"")</f>
        <v/>
      </c>
      <c r="Q390" s="91">
        <f>IF(ISNUMBER(SEARCH(ETUD_SHEARCH_ECO_PREC,R390)),MAX($Q$1:Q389)+1,0)</f>
        <v>0</v>
      </c>
      <c r="R390" t="s">
        <v>4295</v>
      </c>
      <c r="S390">
        <v>5562</v>
      </c>
      <c r="Y390" t="str">
        <f>IFERROR(VLOOKUP(ROWS($Y$2:Y390),$Z$2:$AA$3007,2,0),"")</f>
        <v/>
      </c>
      <c r="Z390" s="91">
        <f>IF(ISNUMBER(SEARCH(PROF_SEARCH_ECO_PREC,AA390)),MAX($Z$1:Z389)+1,0)</f>
        <v>0</v>
      </c>
      <c r="AA390" t="s">
        <v>4295</v>
      </c>
      <c r="AB390">
        <v>5562</v>
      </c>
    </row>
    <row r="391" spans="16:28">
      <c r="P391" t="str">
        <f>IFERROR(VLOOKUP(ROWS($P$2:P391),$Q$2:$R$3007,2,0),"")</f>
        <v/>
      </c>
      <c r="Q391" s="91">
        <f>IF(ISNUMBER(SEARCH(ETUD_SHEARCH_ECO_PREC,R391)),MAX($Q$1:Q390)+1,0)</f>
        <v>0</v>
      </c>
      <c r="R391" t="s">
        <v>4585</v>
      </c>
      <c r="S391">
        <v>8277</v>
      </c>
      <c r="Y391" t="str">
        <f>IFERROR(VLOOKUP(ROWS($Y$2:Y391),$Z$2:$AA$3007,2,0),"")</f>
        <v/>
      </c>
      <c r="Z391" s="91">
        <f>IF(ISNUMBER(SEARCH(PROF_SEARCH_ECO_PREC,AA391)),MAX($Z$1:Z390)+1,0)</f>
        <v>0</v>
      </c>
      <c r="AA391" t="s">
        <v>4585</v>
      </c>
      <c r="AB391">
        <v>8277</v>
      </c>
    </row>
    <row r="392" spans="16:28">
      <c r="P392" t="str">
        <f>IFERROR(VLOOKUP(ROWS($P$2:P392),$Q$2:$R$3007,2,0),"")</f>
        <v/>
      </c>
      <c r="Q392" s="91">
        <f>IF(ISNUMBER(SEARCH(ETUD_SHEARCH_ECO_PREC,R392)),MAX($Q$1:Q391)+1,0)</f>
        <v>0</v>
      </c>
      <c r="R392" t="s">
        <v>5462</v>
      </c>
      <c r="S392">
        <v>7831</v>
      </c>
      <c r="Y392" t="str">
        <f>IFERROR(VLOOKUP(ROWS($Y$2:Y392),$Z$2:$AA$3007,2,0),"")</f>
        <v/>
      </c>
      <c r="Z392" s="91">
        <f>IF(ISNUMBER(SEARCH(PROF_SEARCH_ECO_PREC,AA392)),MAX($Z$1:Z391)+1,0)</f>
        <v>0</v>
      </c>
      <c r="AA392" t="s">
        <v>5462</v>
      </c>
      <c r="AB392">
        <v>7831</v>
      </c>
    </row>
    <row r="393" spans="16:28">
      <c r="P393" t="str">
        <f>IFERROR(VLOOKUP(ROWS($P$2:P393),$Q$2:$R$3007,2,0),"")</f>
        <v/>
      </c>
      <c r="Q393" s="91">
        <f>IF(ISNUMBER(SEARCH(ETUD_SHEARCH_ECO_PREC,R393)),MAX($Q$1:Q392)+1,0)</f>
        <v>0</v>
      </c>
      <c r="R393" t="s">
        <v>3573</v>
      </c>
      <c r="S393">
        <v>7322</v>
      </c>
      <c r="Y393" t="str">
        <f>IFERROR(VLOOKUP(ROWS($Y$2:Y393),$Z$2:$AA$3007,2,0),"")</f>
        <v/>
      </c>
      <c r="Z393" s="91">
        <f>IF(ISNUMBER(SEARCH(PROF_SEARCH_ECO_PREC,AA393)),MAX($Z$1:Z392)+1,0)</f>
        <v>0</v>
      </c>
      <c r="AA393" t="s">
        <v>3573</v>
      </c>
      <c r="AB393">
        <v>7322</v>
      </c>
    </row>
    <row r="394" spans="16:28">
      <c r="P394" t="str">
        <f>IFERROR(VLOOKUP(ROWS($P$2:P394),$Q$2:$R$3007,2,0),"")</f>
        <v/>
      </c>
      <c r="Q394" s="91">
        <f>IF(ISNUMBER(SEARCH(ETUD_SHEARCH_ECO_PREC,R394)),MAX($Q$1:Q393)+1,0)</f>
        <v>0</v>
      </c>
      <c r="R394" t="s">
        <v>3226</v>
      </c>
      <c r="S394">
        <v>7081</v>
      </c>
      <c r="Y394" t="str">
        <f>IFERROR(VLOOKUP(ROWS($Y$2:Y394),$Z$2:$AA$3007,2,0),"")</f>
        <v/>
      </c>
      <c r="Z394" s="91">
        <f>IF(ISNUMBER(SEARCH(PROF_SEARCH_ECO_PREC,AA394)),MAX($Z$1:Z393)+1,0)</f>
        <v>0</v>
      </c>
      <c r="AA394" t="s">
        <v>3226</v>
      </c>
      <c r="AB394">
        <v>7081</v>
      </c>
    </row>
    <row r="395" spans="16:28">
      <c r="P395" t="str">
        <f>IFERROR(VLOOKUP(ROWS($P$2:P395),$Q$2:$R$3007,2,0),"")</f>
        <v/>
      </c>
      <c r="Q395" s="91">
        <f>IF(ISNUMBER(SEARCH(ETUD_SHEARCH_ECO_PREC,R395)),MAX($Q$1:Q394)+1,0)</f>
        <v>0</v>
      </c>
      <c r="R395" t="s">
        <v>3233</v>
      </c>
      <c r="S395">
        <v>7091</v>
      </c>
      <c r="Y395" t="str">
        <f>IFERROR(VLOOKUP(ROWS($Y$2:Y395),$Z$2:$AA$3007,2,0),"")</f>
        <v/>
      </c>
      <c r="Z395" s="91">
        <f>IF(ISNUMBER(SEARCH(PROF_SEARCH_ECO_PREC,AA395)),MAX($Z$1:Z394)+1,0)</f>
        <v>0</v>
      </c>
      <c r="AA395" t="s">
        <v>3233</v>
      </c>
      <c r="AB395">
        <v>7091</v>
      </c>
    </row>
    <row r="396" spans="16:28">
      <c r="P396" t="str">
        <f>IFERROR(VLOOKUP(ROWS($P$2:P396),$Q$2:$R$3007,2,0),"")</f>
        <v/>
      </c>
      <c r="Q396" s="91">
        <f>IF(ISNUMBER(SEARCH(ETUD_SHEARCH_ECO_PREC,R396)),MAX($Q$1:Q395)+1,0)</f>
        <v>0</v>
      </c>
      <c r="R396" t="s">
        <v>3420</v>
      </c>
      <c r="S396">
        <v>7235</v>
      </c>
      <c r="Y396" t="str">
        <f>IFERROR(VLOOKUP(ROWS($Y$2:Y396),$Z$2:$AA$3007,2,0),"")</f>
        <v/>
      </c>
      <c r="Z396" s="91">
        <f>IF(ISNUMBER(SEARCH(PROF_SEARCH_ECO_PREC,AA396)),MAX($Z$1:Z395)+1,0)</f>
        <v>0</v>
      </c>
      <c r="AA396" t="s">
        <v>3420</v>
      </c>
      <c r="AB396">
        <v>7235</v>
      </c>
    </row>
    <row r="397" spans="16:28">
      <c r="P397" t="str">
        <f>IFERROR(VLOOKUP(ROWS($P$2:P397),$Q$2:$R$3007,2,0),"")</f>
        <v/>
      </c>
      <c r="Q397" s="91">
        <f>IF(ISNUMBER(SEARCH(ETUD_SHEARCH_ECO_PREC,R397)),MAX($Q$1:Q396)+1,0)</f>
        <v>0</v>
      </c>
      <c r="R397" t="s">
        <v>4472</v>
      </c>
      <c r="S397">
        <v>7612</v>
      </c>
      <c r="Y397" t="str">
        <f>IFERROR(VLOOKUP(ROWS($Y$2:Y397),$Z$2:$AA$3007,2,0),"")</f>
        <v/>
      </c>
      <c r="Z397" s="91">
        <f>IF(ISNUMBER(SEARCH(PROF_SEARCH_ECO_PREC,AA397)),MAX($Z$1:Z396)+1,0)</f>
        <v>0</v>
      </c>
      <c r="AA397" t="s">
        <v>4472</v>
      </c>
      <c r="AB397">
        <v>7612</v>
      </c>
    </row>
    <row r="398" spans="16:28">
      <c r="P398" t="str">
        <f>IFERROR(VLOOKUP(ROWS($P$2:P398),$Q$2:$R$3007,2,0),"")</f>
        <v/>
      </c>
      <c r="Q398" s="91">
        <f>IF(ISNUMBER(SEARCH(ETUD_SHEARCH_ECO_PREC,R398)),MAX($Q$1:Q397)+1,0)</f>
        <v>0</v>
      </c>
      <c r="R398" t="s">
        <v>4111</v>
      </c>
      <c r="S398">
        <v>8376</v>
      </c>
      <c r="Y398" t="str">
        <f>IFERROR(VLOOKUP(ROWS($Y$2:Y398),$Z$2:$AA$3007,2,0),"")</f>
        <v/>
      </c>
      <c r="Z398" s="91">
        <f>IF(ISNUMBER(SEARCH(PROF_SEARCH_ECO_PREC,AA398)),MAX($Z$1:Z397)+1,0)</f>
        <v>0</v>
      </c>
      <c r="AA398" t="s">
        <v>4111</v>
      </c>
      <c r="AB398">
        <v>8376</v>
      </c>
    </row>
    <row r="399" spans="16:28">
      <c r="P399" t="str">
        <f>IFERROR(VLOOKUP(ROWS($P$2:P399),$Q$2:$R$3007,2,0),"")</f>
        <v/>
      </c>
      <c r="Q399" s="91">
        <f>IF(ISNUMBER(SEARCH(ETUD_SHEARCH_ECO_PREC,R399)),MAX($Q$1:Q398)+1,0)</f>
        <v>0</v>
      </c>
      <c r="R399" t="s">
        <v>5665</v>
      </c>
      <c r="S399">
        <v>1125</v>
      </c>
      <c r="Y399" t="str">
        <f>IFERROR(VLOOKUP(ROWS($Y$2:Y399),$Z$2:$AA$3007,2,0),"")</f>
        <v/>
      </c>
      <c r="Z399" s="91">
        <f>IF(ISNUMBER(SEARCH(PROF_SEARCH_ECO_PREC,AA399)),MAX($Z$1:Z398)+1,0)</f>
        <v>0</v>
      </c>
      <c r="AA399" t="s">
        <v>5665</v>
      </c>
      <c r="AB399">
        <v>1125</v>
      </c>
    </row>
    <row r="400" spans="16:28">
      <c r="P400" t="str">
        <f>IFERROR(VLOOKUP(ROWS($P$2:P400),$Q$2:$R$3007,2,0),"")</f>
        <v/>
      </c>
      <c r="Q400" s="91">
        <f>IF(ISNUMBER(SEARCH(ETUD_SHEARCH_ECO_PREC,R400)),MAX($Q$1:Q399)+1,0)</f>
        <v>0</v>
      </c>
      <c r="R400" t="s">
        <v>4507</v>
      </c>
      <c r="S400">
        <v>1385</v>
      </c>
      <c r="Y400" t="str">
        <f>IFERROR(VLOOKUP(ROWS($Y$2:Y400),$Z$2:$AA$3007,2,0),"")</f>
        <v/>
      </c>
      <c r="Z400" s="91">
        <f>IF(ISNUMBER(SEARCH(PROF_SEARCH_ECO_PREC,AA400)),MAX($Z$1:Z399)+1,0)</f>
        <v>0</v>
      </c>
      <c r="AA400" t="s">
        <v>4507</v>
      </c>
      <c r="AB400">
        <v>1385</v>
      </c>
    </row>
    <row r="401" spans="16:28">
      <c r="P401" t="str">
        <f>IFERROR(VLOOKUP(ROWS($P$2:P401),$Q$2:$R$3007,2,0),"")</f>
        <v/>
      </c>
      <c r="Q401" s="91">
        <f>IF(ISNUMBER(SEARCH(ETUD_SHEARCH_ECO_PREC,R401)),MAX($Q$1:Q400)+1,0)</f>
        <v>0</v>
      </c>
      <c r="R401" t="s">
        <v>4517</v>
      </c>
      <c r="S401">
        <v>511</v>
      </c>
      <c r="Y401" t="str">
        <f>IFERROR(VLOOKUP(ROWS($Y$2:Y401),$Z$2:$AA$3007,2,0),"")</f>
        <v/>
      </c>
      <c r="Z401" s="91">
        <f>IF(ISNUMBER(SEARCH(PROF_SEARCH_ECO_PREC,AA401)),MAX($Z$1:Z400)+1,0)</f>
        <v>0</v>
      </c>
      <c r="AA401" t="s">
        <v>4517</v>
      </c>
      <c r="AB401">
        <v>511</v>
      </c>
    </row>
    <row r="402" spans="16:28">
      <c r="P402" t="str">
        <f>IFERROR(VLOOKUP(ROWS($P$2:P402),$Q$2:$R$3007,2,0),"")</f>
        <v/>
      </c>
      <c r="Q402" s="91">
        <f>IF(ISNUMBER(SEARCH(ETUD_SHEARCH_ECO_PREC,R402)),MAX($Q$1:Q401)+1,0)</f>
        <v>0</v>
      </c>
      <c r="R402" t="s">
        <v>5731</v>
      </c>
      <c r="S402">
        <v>5389</v>
      </c>
      <c r="Y402" t="str">
        <f>IFERROR(VLOOKUP(ROWS($Y$2:Y402),$Z$2:$AA$3007,2,0),"")</f>
        <v/>
      </c>
      <c r="Z402" s="91">
        <f>IF(ISNUMBER(SEARCH(PROF_SEARCH_ECO_PREC,AA402)),MAX($Z$1:Z401)+1,0)</f>
        <v>0</v>
      </c>
      <c r="AA402" t="s">
        <v>5731</v>
      </c>
      <c r="AB402">
        <v>5389</v>
      </c>
    </row>
    <row r="403" spans="16:28">
      <c r="P403" t="str">
        <f>IFERROR(VLOOKUP(ROWS($P$2:P403),$Q$2:$R$3007,2,0),"")</f>
        <v/>
      </c>
      <c r="Q403" s="91">
        <f>IF(ISNUMBER(SEARCH(ETUD_SHEARCH_ECO_PREC,R403)),MAX($Q$1:Q402)+1,0)</f>
        <v>0</v>
      </c>
      <c r="R403" t="s">
        <v>4249</v>
      </c>
      <c r="S403">
        <v>378</v>
      </c>
      <c r="Y403" t="str">
        <f>IFERROR(VLOOKUP(ROWS($Y$2:Y403),$Z$2:$AA$3007,2,0),"")</f>
        <v/>
      </c>
      <c r="Z403" s="91">
        <f>IF(ISNUMBER(SEARCH(PROF_SEARCH_ECO_PREC,AA403)),MAX($Z$1:Z402)+1,0)</f>
        <v>0</v>
      </c>
      <c r="AA403" t="s">
        <v>4249</v>
      </c>
      <c r="AB403">
        <v>378</v>
      </c>
    </row>
    <row r="404" spans="16:28">
      <c r="P404" t="str">
        <f>IFERROR(VLOOKUP(ROWS($P$2:P404),$Q$2:$R$3007,2,0),"")</f>
        <v/>
      </c>
      <c r="Q404" s="91">
        <f>IF(ISNUMBER(SEARCH(ETUD_SHEARCH_ECO_PREC,R404)),MAX($Q$1:Q403)+1,0)</f>
        <v>0</v>
      </c>
      <c r="R404" t="s">
        <v>4255</v>
      </c>
      <c r="S404">
        <v>376</v>
      </c>
      <c r="Y404" t="str">
        <f>IFERROR(VLOOKUP(ROWS($Y$2:Y404),$Z$2:$AA$3007,2,0),"")</f>
        <v/>
      </c>
      <c r="Z404" s="91">
        <f>IF(ISNUMBER(SEARCH(PROF_SEARCH_ECO_PREC,AA404)),MAX($Z$1:Z403)+1,0)</f>
        <v>0</v>
      </c>
      <c r="AA404" t="s">
        <v>4255</v>
      </c>
      <c r="AB404">
        <v>376</v>
      </c>
    </row>
    <row r="405" spans="16:28">
      <c r="P405" t="str">
        <f>IFERROR(VLOOKUP(ROWS($P$2:P405),$Q$2:$R$3007,2,0),"")</f>
        <v/>
      </c>
      <c r="Q405" s="91">
        <f>IF(ISNUMBER(SEARCH(ETUD_SHEARCH_ECO_PREC,R405)),MAX($Q$1:Q404)+1,0)</f>
        <v>0</v>
      </c>
      <c r="R405" t="s">
        <v>5639</v>
      </c>
      <c r="S405">
        <v>1103</v>
      </c>
      <c r="Y405" t="str">
        <f>IFERROR(VLOOKUP(ROWS($Y$2:Y405),$Z$2:$AA$3007,2,0),"")</f>
        <v/>
      </c>
      <c r="Z405" s="91">
        <f>IF(ISNUMBER(SEARCH(PROF_SEARCH_ECO_PREC,AA405)),MAX($Z$1:Z404)+1,0)</f>
        <v>0</v>
      </c>
      <c r="AA405" t="s">
        <v>5639</v>
      </c>
      <c r="AB405">
        <v>1103</v>
      </c>
    </row>
    <row r="406" spans="16:28">
      <c r="P406" t="str">
        <f>IFERROR(VLOOKUP(ROWS($P$2:P406),$Q$2:$R$3007,2,0),"")</f>
        <v/>
      </c>
      <c r="Q406" s="91">
        <f>IF(ISNUMBER(SEARCH(ETUD_SHEARCH_ECO_PREC,R406)),MAX($Q$1:Q405)+1,0)</f>
        <v>0</v>
      </c>
      <c r="R406" t="s">
        <v>4761</v>
      </c>
      <c r="S406">
        <v>630</v>
      </c>
      <c r="Y406" t="str">
        <f>IFERROR(VLOOKUP(ROWS($Y$2:Y406),$Z$2:$AA$3007,2,0),"")</f>
        <v/>
      </c>
      <c r="Z406" s="91">
        <f>IF(ISNUMBER(SEARCH(PROF_SEARCH_ECO_PREC,AA406)),MAX($Z$1:Z405)+1,0)</f>
        <v>0</v>
      </c>
      <c r="AA406" t="s">
        <v>4761</v>
      </c>
      <c r="AB406">
        <v>630</v>
      </c>
    </row>
    <row r="407" spans="16:28">
      <c r="P407" t="str">
        <f>IFERROR(VLOOKUP(ROWS($P$2:P407),$Q$2:$R$3007,2,0),"")</f>
        <v/>
      </c>
      <c r="Q407" s="91">
        <f>IF(ISNUMBER(SEARCH(ETUD_SHEARCH_ECO_PREC,R407)),MAX($Q$1:Q406)+1,0)</f>
        <v>0</v>
      </c>
      <c r="R407" t="s">
        <v>4187</v>
      </c>
      <c r="S407">
        <v>343</v>
      </c>
      <c r="Y407" t="str">
        <f>IFERROR(VLOOKUP(ROWS($Y$2:Y407),$Z$2:$AA$3007,2,0),"")</f>
        <v/>
      </c>
      <c r="Z407" s="91">
        <f>IF(ISNUMBER(SEARCH(PROF_SEARCH_ECO_PREC,AA407)),MAX($Z$1:Z406)+1,0)</f>
        <v>0</v>
      </c>
      <c r="AA407" t="s">
        <v>4187</v>
      </c>
      <c r="AB407">
        <v>343</v>
      </c>
    </row>
    <row r="408" spans="16:28">
      <c r="P408" t="str">
        <f>IFERROR(VLOOKUP(ROWS($P$2:P408),$Q$2:$R$3007,2,0),"")</f>
        <v/>
      </c>
      <c r="Q408" s="91">
        <f>IF(ISNUMBER(SEARCH(ETUD_SHEARCH_ECO_PREC,R408)),MAX($Q$1:Q407)+1,0)</f>
        <v>0</v>
      </c>
      <c r="R408" t="s">
        <v>5152</v>
      </c>
      <c r="S408">
        <v>854</v>
      </c>
      <c r="Y408" t="str">
        <f>IFERROR(VLOOKUP(ROWS($Y$2:Y408),$Z$2:$AA$3007,2,0),"")</f>
        <v/>
      </c>
      <c r="Z408" s="91">
        <f>IF(ISNUMBER(SEARCH(PROF_SEARCH_ECO_PREC,AA408)),MAX($Z$1:Z407)+1,0)</f>
        <v>0</v>
      </c>
      <c r="AA408" t="s">
        <v>5152</v>
      </c>
      <c r="AB408">
        <v>854</v>
      </c>
    </row>
    <row r="409" spans="16:28">
      <c r="P409" t="str">
        <f>IFERROR(VLOOKUP(ROWS($P$2:P409),$Q$2:$R$3007,2,0),"")</f>
        <v/>
      </c>
      <c r="Q409" s="91">
        <f>IF(ISNUMBER(SEARCH(ETUD_SHEARCH_ECO_PREC,R409)),MAX($Q$1:Q408)+1,0)</f>
        <v>0</v>
      </c>
      <c r="R409" t="s">
        <v>3275</v>
      </c>
      <c r="S409">
        <v>7130</v>
      </c>
      <c r="Y409" t="str">
        <f>IFERROR(VLOOKUP(ROWS($Y$2:Y409),$Z$2:$AA$3007,2,0),"")</f>
        <v/>
      </c>
      <c r="Z409" s="91">
        <f>IF(ISNUMBER(SEARCH(PROF_SEARCH_ECO_PREC,AA409)),MAX($Z$1:Z408)+1,0)</f>
        <v>0</v>
      </c>
      <c r="AA409" t="s">
        <v>3275</v>
      </c>
      <c r="AB409">
        <v>7130</v>
      </c>
    </row>
    <row r="410" spans="16:28">
      <c r="P410" t="str">
        <f>IFERROR(VLOOKUP(ROWS($P$2:P410),$Q$2:$R$3007,2,0),"")</f>
        <v/>
      </c>
      <c r="Q410" s="91">
        <f>IF(ISNUMBER(SEARCH(ETUD_SHEARCH_ECO_PREC,R410)),MAX($Q$1:Q409)+1,0)</f>
        <v>0</v>
      </c>
      <c r="R410" t="s">
        <v>3579</v>
      </c>
      <c r="S410">
        <v>5072</v>
      </c>
      <c r="Y410" t="str">
        <f>IFERROR(VLOOKUP(ROWS($Y$2:Y410),$Z$2:$AA$3007,2,0),"")</f>
        <v/>
      </c>
      <c r="Z410" s="91">
        <f>IF(ISNUMBER(SEARCH(PROF_SEARCH_ECO_PREC,AA410)),MAX($Z$1:Z409)+1,0)</f>
        <v>0</v>
      </c>
      <c r="AA410" t="s">
        <v>3579</v>
      </c>
      <c r="AB410">
        <v>5072</v>
      </c>
    </row>
    <row r="411" spans="16:28">
      <c r="P411" t="str">
        <f>IFERROR(VLOOKUP(ROWS($P$2:P411),$Q$2:$R$3007,2,0),"")</f>
        <v/>
      </c>
      <c r="Q411" s="91">
        <f>IF(ISNUMBER(SEARCH(ETUD_SHEARCH_ECO_PREC,R411)),MAX($Q$1:Q410)+1,0)</f>
        <v>0</v>
      </c>
      <c r="R411" t="s">
        <v>5997</v>
      </c>
      <c r="S411">
        <v>8434</v>
      </c>
      <c r="Y411" t="str">
        <f>IFERROR(VLOOKUP(ROWS($Y$2:Y411),$Z$2:$AA$3007,2,0),"")</f>
        <v/>
      </c>
      <c r="Z411" s="91">
        <f>IF(ISNUMBER(SEARCH(PROF_SEARCH_ECO_PREC,AA411)),MAX($Z$1:Z410)+1,0)</f>
        <v>0</v>
      </c>
      <c r="AA411" t="s">
        <v>5997</v>
      </c>
      <c r="AB411">
        <v>8434</v>
      </c>
    </row>
    <row r="412" spans="16:28">
      <c r="P412" t="str">
        <f>IFERROR(VLOOKUP(ROWS($P$2:P412),$Q$2:$R$3007,2,0),"")</f>
        <v/>
      </c>
      <c r="Q412" s="91">
        <f>IF(ISNUMBER(SEARCH(ETUD_SHEARCH_ECO_PREC,R412)),MAX($Q$1:Q411)+1,0)</f>
        <v>0</v>
      </c>
      <c r="R412" t="s">
        <v>4648</v>
      </c>
      <c r="S412">
        <v>5489</v>
      </c>
      <c r="Y412" t="str">
        <f>IFERROR(VLOOKUP(ROWS($Y$2:Y412),$Z$2:$AA$3007,2,0),"")</f>
        <v/>
      </c>
      <c r="Z412" s="91">
        <f>IF(ISNUMBER(SEARCH(PROF_SEARCH_ECO_PREC,AA412)),MAX($Z$1:Z411)+1,0)</f>
        <v>0</v>
      </c>
      <c r="AA412" t="s">
        <v>4648</v>
      </c>
      <c r="AB412">
        <v>5489</v>
      </c>
    </row>
    <row r="413" spans="16:28">
      <c r="P413" t="str">
        <f>IFERROR(VLOOKUP(ROWS($P$2:P413),$Q$2:$R$3007,2,0),"")</f>
        <v/>
      </c>
      <c r="Q413" s="91">
        <f>IF(ISNUMBER(SEARCH(ETUD_SHEARCH_ECO_PREC,R413)),MAX($Q$1:Q412)+1,0)</f>
        <v>0</v>
      </c>
      <c r="R413" t="s">
        <v>5860</v>
      </c>
      <c r="S413">
        <v>5360</v>
      </c>
      <c r="Y413" t="str">
        <f>IFERROR(VLOOKUP(ROWS($Y$2:Y413),$Z$2:$AA$3007,2,0),"")</f>
        <v/>
      </c>
      <c r="Z413" s="91">
        <f>IF(ISNUMBER(SEARCH(PROF_SEARCH_ECO_PREC,AA413)),MAX($Z$1:Z412)+1,0)</f>
        <v>0</v>
      </c>
      <c r="AA413" t="s">
        <v>5860</v>
      </c>
      <c r="AB413">
        <v>5360</v>
      </c>
    </row>
    <row r="414" spans="16:28">
      <c r="P414" t="str">
        <f>IFERROR(VLOOKUP(ROWS($P$2:P414),$Q$2:$R$3007,2,0),"")</f>
        <v/>
      </c>
      <c r="Q414" s="91">
        <f>IF(ISNUMBER(SEARCH(ETUD_SHEARCH_ECO_PREC,R414)),MAX($Q$1:Q413)+1,0)</f>
        <v>0</v>
      </c>
      <c r="R414" t="s">
        <v>5236</v>
      </c>
      <c r="S414">
        <v>894</v>
      </c>
      <c r="Y414" t="str">
        <f>IFERROR(VLOOKUP(ROWS($Y$2:Y414),$Z$2:$AA$3007,2,0),"")</f>
        <v/>
      </c>
      <c r="Z414" s="91">
        <f>IF(ISNUMBER(SEARCH(PROF_SEARCH_ECO_PREC,AA414)),MAX($Z$1:Z413)+1,0)</f>
        <v>0</v>
      </c>
      <c r="AA414" t="s">
        <v>5236</v>
      </c>
      <c r="AB414">
        <v>894</v>
      </c>
    </row>
    <row r="415" spans="16:28">
      <c r="P415" t="str">
        <f>IFERROR(VLOOKUP(ROWS($P$2:P415),$Q$2:$R$3007,2,0),"")</f>
        <v/>
      </c>
      <c r="Q415" s="91">
        <f>IF(ISNUMBER(SEARCH(ETUD_SHEARCH_ECO_PREC,R415)),MAX($Q$1:Q414)+1,0)</f>
        <v>0</v>
      </c>
      <c r="R415" t="s">
        <v>4108</v>
      </c>
      <c r="S415">
        <v>8569</v>
      </c>
      <c r="Y415" t="str">
        <f>IFERROR(VLOOKUP(ROWS($Y$2:Y415),$Z$2:$AA$3007,2,0),"")</f>
        <v/>
      </c>
      <c r="Z415" s="91">
        <f>IF(ISNUMBER(SEARCH(PROF_SEARCH_ECO_PREC,AA415)),MAX($Z$1:Z414)+1,0)</f>
        <v>0</v>
      </c>
      <c r="AA415" t="s">
        <v>4108</v>
      </c>
      <c r="AB415">
        <v>8569</v>
      </c>
    </row>
    <row r="416" spans="16:28">
      <c r="P416" t="str">
        <f>IFERROR(VLOOKUP(ROWS($P$2:P416),$Q$2:$R$3007,2,0),"")</f>
        <v/>
      </c>
      <c r="Q416" s="91">
        <f>IF(ISNUMBER(SEARCH(ETUD_SHEARCH_ECO_PREC,R416)),MAX($Q$1:Q415)+1,0)</f>
        <v>0</v>
      </c>
      <c r="R416" t="s">
        <v>4109</v>
      </c>
      <c r="S416">
        <v>5555</v>
      </c>
      <c r="Y416" t="str">
        <f>IFERROR(VLOOKUP(ROWS($Y$2:Y416),$Z$2:$AA$3007,2,0),"")</f>
        <v/>
      </c>
      <c r="Z416" s="91">
        <f>IF(ISNUMBER(SEARCH(PROF_SEARCH_ECO_PREC,AA416)),MAX($Z$1:Z415)+1,0)</f>
        <v>0</v>
      </c>
      <c r="AA416" t="s">
        <v>4109</v>
      </c>
      <c r="AB416">
        <v>5555</v>
      </c>
    </row>
    <row r="417" spans="16:28">
      <c r="P417" t="str">
        <f>IFERROR(VLOOKUP(ROWS($P$2:P417),$Q$2:$R$3007,2,0),"")</f>
        <v/>
      </c>
      <c r="Q417" s="91">
        <f>IF(ISNUMBER(SEARCH(ETUD_SHEARCH_ECO_PREC,R417)),MAX($Q$1:Q416)+1,0)</f>
        <v>0</v>
      </c>
      <c r="R417" t="s">
        <v>4438</v>
      </c>
      <c r="S417">
        <v>474</v>
      </c>
      <c r="Y417" t="str">
        <f>IFERROR(VLOOKUP(ROWS($Y$2:Y417),$Z$2:$AA$3007,2,0),"")</f>
        <v/>
      </c>
      <c r="Z417" s="91">
        <f>IF(ISNUMBER(SEARCH(PROF_SEARCH_ECO_PREC,AA417)),MAX($Z$1:Z416)+1,0)</f>
        <v>0</v>
      </c>
      <c r="AA417" t="s">
        <v>4438</v>
      </c>
      <c r="AB417">
        <v>474</v>
      </c>
    </row>
    <row r="418" spans="16:28">
      <c r="P418" t="str">
        <f>IFERROR(VLOOKUP(ROWS($P$2:P418),$Q$2:$R$3007,2,0),"")</f>
        <v/>
      </c>
      <c r="Q418" s="91">
        <f>IF(ISNUMBER(SEARCH(ETUD_SHEARCH_ECO_PREC,R418)),MAX($Q$1:Q417)+1,0)</f>
        <v>0</v>
      </c>
      <c r="R418" t="s">
        <v>3973</v>
      </c>
      <c r="S418">
        <v>1576</v>
      </c>
      <c r="Y418" t="str">
        <f>IFERROR(VLOOKUP(ROWS($Y$2:Y418),$Z$2:$AA$3007,2,0),"")</f>
        <v/>
      </c>
      <c r="Z418" s="91">
        <f>IF(ISNUMBER(SEARCH(PROF_SEARCH_ECO_PREC,AA418)),MAX($Z$1:Z417)+1,0)</f>
        <v>0</v>
      </c>
      <c r="AA418" t="s">
        <v>3973</v>
      </c>
      <c r="AB418">
        <v>1576</v>
      </c>
    </row>
    <row r="419" spans="16:28">
      <c r="P419" t="str">
        <f>IFERROR(VLOOKUP(ROWS($P$2:P419),$Q$2:$R$3007,2,0),"")</f>
        <v/>
      </c>
      <c r="Q419" s="91">
        <f>IF(ISNUMBER(SEARCH(ETUD_SHEARCH_ECO_PREC,R419)),MAX($Q$1:Q418)+1,0)</f>
        <v>0</v>
      </c>
      <c r="R419" t="s">
        <v>5610</v>
      </c>
      <c r="S419">
        <v>1093</v>
      </c>
      <c r="Y419" t="str">
        <f>IFERROR(VLOOKUP(ROWS($Y$2:Y419),$Z$2:$AA$3007,2,0),"")</f>
        <v/>
      </c>
      <c r="Z419" s="91">
        <f>IF(ISNUMBER(SEARCH(PROF_SEARCH_ECO_PREC,AA419)),MAX($Z$1:Z418)+1,0)</f>
        <v>0</v>
      </c>
      <c r="AA419" t="s">
        <v>5610</v>
      </c>
      <c r="AB419">
        <v>1093</v>
      </c>
    </row>
    <row r="420" spans="16:28">
      <c r="P420" t="str">
        <f>IFERROR(VLOOKUP(ROWS($P$2:P420),$Q$2:$R$3007,2,0),"")</f>
        <v/>
      </c>
      <c r="Q420" s="91">
        <f>IF(ISNUMBER(SEARCH(ETUD_SHEARCH_ECO_PREC,R420)),MAX($Q$1:Q419)+1,0)</f>
        <v>0</v>
      </c>
      <c r="R420" t="s">
        <v>5036</v>
      </c>
      <c r="S420">
        <v>8469</v>
      </c>
      <c r="Y420" t="str">
        <f>IFERROR(VLOOKUP(ROWS($Y$2:Y420),$Z$2:$AA$3007,2,0),"")</f>
        <v/>
      </c>
      <c r="Z420" s="91">
        <f>IF(ISNUMBER(SEARCH(PROF_SEARCH_ECO_PREC,AA420)),MAX($Z$1:Z419)+1,0)</f>
        <v>0</v>
      </c>
      <c r="AA420" t="s">
        <v>5036</v>
      </c>
      <c r="AB420">
        <v>8469</v>
      </c>
    </row>
    <row r="421" spans="16:28">
      <c r="P421" t="str">
        <f>IFERROR(VLOOKUP(ROWS($P$2:P421),$Q$2:$R$3007,2,0),"")</f>
        <v/>
      </c>
      <c r="Q421" s="91">
        <f>IF(ISNUMBER(SEARCH(ETUD_SHEARCH_ECO_PREC,R421)),MAX($Q$1:Q420)+1,0)</f>
        <v>0</v>
      </c>
      <c r="R421" t="s">
        <v>3294</v>
      </c>
      <c r="S421">
        <v>7139</v>
      </c>
      <c r="Y421" t="str">
        <f>IFERROR(VLOOKUP(ROWS($Y$2:Y421),$Z$2:$AA$3007,2,0),"")</f>
        <v/>
      </c>
      <c r="Z421" s="91">
        <f>IF(ISNUMBER(SEARCH(PROF_SEARCH_ECO_PREC,AA421)),MAX($Z$1:Z420)+1,0)</f>
        <v>0</v>
      </c>
      <c r="AA421" t="s">
        <v>3294</v>
      </c>
      <c r="AB421">
        <v>7139</v>
      </c>
    </row>
    <row r="422" spans="16:28">
      <c r="P422" t="str">
        <f>IFERROR(VLOOKUP(ROWS($P$2:P422),$Q$2:$R$3007,2,0),"")</f>
        <v/>
      </c>
      <c r="Q422" s="91">
        <f>IF(ISNUMBER(SEARCH(ETUD_SHEARCH_ECO_PREC,R422)),MAX($Q$1:Q421)+1,0)</f>
        <v>0</v>
      </c>
      <c r="R422" t="s">
        <v>4611</v>
      </c>
      <c r="S422">
        <v>1389</v>
      </c>
      <c r="Y422" t="str">
        <f>IFERROR(VLOOKUP(ROWS($Y$2:Y422),$Z$2:$AA$3007,2,0),"")</f>
        <v/>
      </c>
      <c r="Z422" s="91">
        <f>IF(ISNUMBER(SEARCH(PROF_SEARCH_ECO_PREC,AA422)),MAX($Z$1:Z421)+1,0)</f>
        <v>0</v>
      </c>
      <c r="AA422" t="s">
        <v>4611</v>
      </c>
      <c r="AB422">
        <v>1389</v>
      </c>
    </row>
    <row r="423" spans="16:28">
      <c r="P423" t="str">
        <f>IFERROR(VLOOKUP(ROWS($P$2:P423),$Q$2:$R$3007,2,0),"")</f>
        <v/>
      </c>
      <c r="Q423" s="91">
        <f>IF(ISNUMBER(SEARCH(ETUD_SHEARCH_ECO_PREC,R423)),MAX($Q$1:Q422)+1,0)</f>
        <v>0</v>
      </c>
      <c r="R423" t="s">
        <v>4099</v>
      </c>
      <c r="S423">
        <v>5527</v>
      </c>
      <c r="Y423" t="str">
        <f>IFERROR(VLOOKUP(ROWS($Y$2:Y423),$Z$2:$AA$3007,2,0),"")</f>
        <v/>
      </c>
      <c r="Z423" s="91">
        <f>IF(ISNUMBER(SEARCH(PROF_SEARCH_ECO_PREC,AA423)),MAX($Z$1:Z422)+1,0)</f>
        <v>0</v>
      </c>
      <c r="AA423" t="s">
        <v>4099</v>
      </c>
      <c r="AB423">
        <v>5527</v>
      </c>
    </row>
    <row r="424" spans="16:28">
      <c r="P424" t="str">
        <f>IFERROR(VLOOKUP(ROWS($P$2:P424),$Q$2:$R$3007,2,0),"")</f>
        <v/>
      </c>
      <c r="Q424" s="91">
        <f>IF(ISNUMBER(SEARCH(ETUD_SHEARCH_ECO_PREC,R424)),MAX($Q$1:Q423)+1,0)</f>
        <v>0</v>
      </c>
      <c r="R424" t="s">
        <v>5408</v>
      </c>
      <c r="S424">
        <v>993</v>
      </c>
      <c r="Y424" t="str">
        <f>IFERROR(VLOOKUP(ROWS($Y$2:Y424),$Z$2:$AA$3007,2,0),"")</f>
        <v/>
      </c>
      <c r="Z424" s="91">
        <f>IF(ISNUMBER(SEARCH(PROF_SEARCH_ECO_PREC,AA424)),MAX($Z$1:Z423)+1,0)</f>
        <v>0</v>
      </c>
      <c r="AA424" t="s">
        <v>5408</v>
      </c>
      <c r="AB424">
        <v>993</v>
      </c>
    </row>
    <row r="425" spans="16:28">
      <c r="P425" t="str">
        <f>IFERROR(VLOOKUP(ROWS($P$2:P425),$Q$2:$R$3007,2,0),"")</f>
        <v/>
      </c>
      <c r="Q425" s="91">
        <f>IF(ISNUMBER(SEARCH(ETUD_SHEARCH_ECO_PREC,R425)),MAX($Q$1:Q424)+1,0)</f>
        <v>0</v>
      </c>
      <c r="R425" t="s">
        <v>5412</v>
      </c>
      <c r="S425">
        <v>996</v>
      </c>
      <c r="Y425" t="str">
        <f>IFERROR(VLOOKUP(ROWS($Y$2:Y425),$Z$2:$AA$3007,2,0),"")</f>
        <v/>
      </c>
      <c r="Z425" s="91">
        <f>IF(ISNUMBER(SEARCH(PROF_SEARCH_ECO_PREC,AA425)),MAX($Z$1:Z424)+1,0)</f>
        <v>0</v>
      </c>
      <c r="AA425" t="s">
        <v>5412</v>
      </c>
      <c r="AB425">
        <v>996</v>
      </c>
    </row>
    <row r="426" spans="16:28">
      <c r="P426" t="str">
        <f>IFERROR(VLOOKUP(ROWS($P$2:P426),$Q$2:$R$3007,2,0),"")</f>
        <v/>
      </c>
      <c r="Q426" s="91">
        <f>IF(ISNUMBER(SEARCH(ETUD_SHEARCH_ECO_PREC,R426)),MAX($Q$1:Q425)+1,0)</f>
        <v>0</v>
      </c>
      <c r="R426" t="s">
        <v>4532</v>
      </c>
      <c r="S426">
        <v>524</v>
      </c>
      <c r="Y426" t="str">
        <f>IFERROR(VLOOKUP(ROWS($Y$2:Y426),$Z$2:$AA$3007,2,0),"")</f>
        <v/>
      </c>
      <c r="Z426" s="91">
        <f>IF(ISNUMBER(SEARCH(PROF_SEARCH_ECO_PREC,AA426)),MAX($Z$1:Z425)+1,0)</f>
        <v>0</v>
      </c>
      <c r="AA426" t="s">
        <v>4532</v>
      </c>
      <c r="AB426">
        <v>524</v>
      </c>
    </row>
    <row r="427" spans="16:28">
      <c r="P427" t="str">
        <f>IFERROR(VLOOKUP(ROWS($P$2:P427),$Q$2:$R$3007,2,0),"")</f>
        <v/>
      </c>
      <c r="Q427" s="91">
        <f>IF(ISNUMBER(SEARCH(ETUD_SHEARCH_ECO_PREC,R427)),MAX($Q$1:Q426)+1,0)</f>
        <v>0</v>
      </c>
      <c r="R427" t="s">
        <v>5544</v>
      </c>
      <c r="S427">
        <v>9566</v>
      </c>
      <c r="Y427" t="str">
        <f>IFERROR(VLOOKUP(ROWS($Y$2:Y427),$Z$2:$AA$3007,2,0),"")</f>
        <v/>
      </c>
      <c r="Z427" s="91">
        <f>IF(ISNUMBER(SEARCH(PROF_SEARCH_ECO_PREC,AA427)),MAX($Z$1:Z426)+1,0)</f>
        <v>0</v>
      </c>
      <c r="AA427" t="s">
        <v>5544</v>
      </c>
      <c r="AB427">
        <v>9566</v>
      </c>
    </row>
    <row r="428" spans="16:28">
      <c r="P428" t="str">
        <f>IFERROR(VLOOKUP(ROWS($P$2:P428),$Q$2:$R$3007,2,0),"")</f>
        <v/>
      </c>
      <c r="Q428" s="91">
        <f>IF(ISNUMBER(SEARCH(ETUD_SHEARCH_ECO_PREC,R428)),MAX($Q$1:Q427)+1,0)</f>
        <v>0</v>
      </c>
      <c r="R428" t="s">
        <v>3641</v>
      </c>
      <c r="S428">
        <v>5548</v>
      </c>
      <c r="Y428" t="str">
        <f>IFERROR(VLOOKUP(ROWS($Y$2:Y428),$Z$2:$AA$3007,2,0),"")</f>
        <v/>
      </c>
      <c r="Z428" s="91">
        <f>IF(ISNUMBER(SEARCH(PROF_SEARCH_ECO_PREC,AA428)),MAX($Z$1:Z427)+1,0)</f>
        <v>0</v>
      </c>
      <c r="AA428" t="s">
        <v>3641</v>
      </c>
      <c r="AB428">
        <v>5548</v>
      </c>
    </row>
    <row r="429" spans="16:28">
      <c r="P429" t="str">
        <f>IFERROR(VLOOKUP(ROWS($P$2:P429),$Q$2:$R$3007,2,0),"")</f>
        <v/>
      </c>
      <c r="Q429" s="91">
        <f>IF(ISNUMBER(SEARCH(ETUD_SHEARCH_ECO_PREC,R429)),MAX($Q$1:Q428)+1,0)</f>
        <v>0</v>
      </c>
      <c r="R429" t="s">
        <v>4514</v>
      </c>
      <c r="S429">
        <v>593</v>
      </c>
      <c r="Y429" t="str">
        <f>IFERROR(VLOOKUP(ROWS($Y$2:Y429),$Z$2:$AA$3007,2,0),"")</f>
        <v/>
      </c>
      <c r="Z429" s="91">
        <f>IF(ISNUMBER(SEARCH(PROF_SEARCH_ECO_PREC,AA429)),MAX($Z$1:Z428)+1,0)</f>
        <v>0</v>
      </c>
      <c r="AA429" t="s">
        <v>4514</v>
      </c>
      <c r="AB429">
        <v>593</v>
      </c>
    </row>
    <row r="430" spans="16:28">
      <c r="P430" t="str">
        <f>IFERROR(VLOOKUP(ROWS($P$2:P430),$Q$2:$R$3007,2,0),"")</f>
        <v/>
      </c>
      <c r="Q430" s="91">
        <f>IF(ISNUMBER(SEARCH(ETUD_SHEARCH_ECO_PREC,R430)),MAX($Q$1:Q429)+1,0)</f>
        <v>0</v>
      </c>
      <c r="R430" t="s">
        <v>4946</v>
      </c>
      <c r="S430">
        <v>7692</v>
      </c>
      <c r="Y430" t="str">
        <f>IFERROR(VLOOKUP(ROWS($Y$2:Y430),$Z$2:$AA$3007,2,0),"")</f>
        <v/>
      </c>
      <c r="Z430" s="91">
        <f>IF(ISNUMBER(SEARCH(PROF_SEARCH_ECO_PREC,AA430)),MAX($Z$1:Z429)+1,0)</f>
        <v>0</v>
      </c>
      <c r="AA430" t="s">
        <v>4946</v>
      </c>
      <c r="AB430">
        <v>7692</v>
      </c>
    </row>
    <row r="431" spans="16:28">
      <c r="P431" t="str">
        <f>IFERROR(VLOOKUP(ROWS($P$2:P431),$Q$2:$R$3007,2,0),"")</f>
        <v/>
      </c>
      <c r="Q431" s="91">
        <f>IF(ISNUMBER(SEARCH(ETUD_SHEARCH_ECO_PREC,R431)),MAX($Q$1:Q430)+1,0)</f>
        <v>0</v>
      </c>
      <c r="R431" t="s">
        <v>3926</v>
      </c>
      <c r="S431">
        <v>7465</v>
      </c>
      <c r="Y431" t="str">
        <f>IFERROR(VLOOKUP(ROWS($Y$2:Y431),$Z$2:$AA$3007,2,0),"")</f>
        <v/>
      </c>
      <c r="Z431" s="91">
        <f>IF(ISNUMBER(SEARCH(PROF_SEARCH_ECO_PREC,AA431)),MAX($Z$1:Z430)+1,0)</f>
        <v>0</v>
      </c>
      <c r="AA431" t="s">
        <v>3926</v>
      </c>
      <c r="AB431">
        <v>7465</v>
      </c>
    </row>
    <row r="432" spans="16:28">
      <c r="P432" t="str">
        <f>IFERROR(VLOOKUP(ROWS($P$2:P432),$Q$2:$R$3007,2,0),"")</f>
        <v/>
      </c>
      <c r="Q432" s="91">
        <f>IF(ISNUMBER(SEARCH(ETUD_SHEARCH_ECO_PREC,R432)),MAX($Q$1:Q431)+1,0)</f>
        <v>0</v>
      </c>
      <c r="R432" t="s">
        <v>3328</v>
      </c>
      <c r="S432">
        <v>7169</v>
      </c>
      <c r="Y432" t="str">
        <f>IFERROR(VLOOKUP(ROWS($Y$2:Y432),$Z$2:$AA$3007,2,0),"")</f>
        <v/>
      </c>
      <c r="Z432" s="91">
        <f>IF(ISNUMBER(SEARCH(PROF_SEARCH_ECO_PREC,AA432)),MAX($Z$1:Z431)+1,0)</f>
        <v>0</v>
      </c>
      <c r="AA432" t="s">
        <v>3328</v>
      </c>
      <c r="AB432">
        <v>7169</v>
      </c>
    </row>
    <row r="433" spans="16:28">
      <c r="P433" t="str">
        <f>IFERROR(VLOOKUP(ROWS($P$2:P433),$Q$2:$R$3007,2,0),"")</f>
        <v/>
      </c>
      <c r="Q433" s="91">
        <f>IF(ISNUMBER(SEARCH(ETUD_SHEARCH_ECO_PREC,R433)),MAX($Q$1:Q432)+1,0)</f>
        <v>0</v>
      </c>
      <c r="R433" t="s">
        <v>3667</v>
      </c>
      <c r="S433">
        <v>7370</v>
      </c>
      <c r="Y433" t="str">
        <f>IFERROR(VLOOKUP(ROWS($Y$2:Y433),$Z$2:$AA$3007,2,0),"")</f>
        <v/>
      </c>
      <c r="Z433" s="91">
        <f>IF(ISNUMBER(SEARCH(PROF_SEARCH_ECO_PREC,AA433)),MAX($Z$1:Z432)+1,0)</f>
        <v>0</v>
      </c>
      <c r="AA433" t="s">
        <v>3667</v>
      </c>
      <c r="AB433">
        <v>7370</v>
      </c>
    </row>
    <row r="434" spans="16:28">
      <c r="P434" t="str">
        <f>IFERROR(VLOOKUP(ROWS($P$2:P434),$Q$2:$R$3007,2,0),"")</f>
        <v/>
      </c>
      <c r="Q434" s="91">
        <f>IF(ISNUMBER(SEARCH(ETUD_SHEARCH_ECO_PREC,R434)),MAX($Q$1:Q433)+1,0)</f>
        <v>0</v>
      </c>
      <c r="R434" t="s">
        <v>3853</v>
      </c>
      <c r="S434">
        <v>7435</v>
      </c>
      <c r="Y434" t="str">
        <f>IFERROR(VLOOKUP(ROWS($Y$2:Y434),$Z$2:$AA$3007,2,0),"")</f>
        <v/>
      </c>
      <c r="Z434" s="91">
        <f>IF(ISNUMBER(SEARCH(PROF_SEARCH_ECO_PREC,AA434)),MAX($Z$1:Z433)+1,0)</f>
        <v>0</v>
      </c>
      <c r="AA434" t="s">
        <v>3853</v>
      </c>
      <c r="AB434">
        <v>7435</v>
      </c>
    </row>
    <row r="435" spans="16:28">
      <c r="P435" t="str">
        <f>IFERROR(VLOOKUP(ROWS($P$2:P435),$Q$2:$R$3007,2,0),"")</f>
        <v/>
      </c>
      <c r="Q435" s="91">
        <f>IF(ISNUMBER(SEARCH(ETUD_SHEARCH_ECO_PREC,R435)),MAX($Q$1:Q434)+1,0)</f>
        <v>0</v>
      </c>
      <c r="R435" t="s">
        <v>4864</v>
      </c>
      <c r="S435">
        <v>7668</v>
      </c>
      <c r="Y435" t="str">
        <f>IFERROR(VLOOKUP(ROWS($Y$2:Y435),$Z$2:$AA$3007,2,0),"")</f>
        <v/>
      </c>
      <c r="Z435" s="91">
        <f>IF(ISNUMBER(SEARCH(PROF_SEARCH_ECO_PREC,AA435)),MAX($Z$1:Z434)+1,0)</f>
        <v>0</v>
      </c>
      <c r="AA435" t="s">
        <v>4864</v>
      </c>
      <c r="AB435">
        <v>7668</v>
      </c>
    </row>
    <row r="436" spans="16:28">
      <c r="P436" t="str">
        <f>IFERROR(VLOOKUP(ROWS($P$2:P436),$Q$2:$R$3007,2,0),"")</f>
        <v/>
      </c>
      <c r="Q436" s="91">
        <f>IF(ISNUMBER(SEARCH(ETUD_SHEARCH_ECO_PREC,R436)),MAX($Q$1:Q435)+1,0)</f>
        <v>0</v>
      </c>
      <c r="R436" t="s">
        <v>3945</v>
      </c>
      <c r="S436">
        <v>7476</v>
      </c>
      <c r="Y436" t="str">
        <f>IFERROR(VLOOKUP(ROWS($Y$2:Y436),$Z$2:$AA$3007,2,0),"")</f>
        <v/>
      </c>
      <c r="Z436" s="91">
        <f>IF(ISNUMBER(SEARCH(PROF_SEARCH_ECO_PREC,AA436)),MAX($Z$1:Z435)+1,0)</f>
        <v>0</v>
      </c>
      <c r="AA436" t="s">
        <v>3945</v>
      </c>
      <c r="AB436">
        <v>7476</v>
      </c>
    </row>
    <row r="437" spans="16:28">
      <c r="P437" t="str">
        <f>IFERROR(VLOOKUP(ROWS($P$2:P437),$Q$2:$R$3007,2,0),"")</f>
        <v/>
      </c>
      <c r="Q437" s="91">
        <f>IF(ISNUMBER(SEARCH(ETUD_SHEARCH_ECO_PREC,R437)),MAX($Q$1:Q436)+1,0)</f>
        <v>0</v>
      </c>
      <c r="R437" t="s">
        <v>3945</v>
      </c>
      <c r="S437">
        <v>5121</v>
      </c>
      <c r="Y437" t="str">
        <f>IFERROR(VLOOKUP(ROWS($Y$2:Y437),$Z$2:$AA$3007,2,0),"")</f>
        <v/>
      </c>
      <c r="Z437" s="91">
        <f>IF(ISNUMBER(SEARCH(PROF_SEARCH_ECO_PREC,AA437)),MAX($Z$1:Z436)+1,0)</f>
        <v>0</v>
      </c>
      <c r="AA437" t="s">
        <v>3945</v>
      </c>
      <c r="AB437">
        <v>5121</v>
      </c>
    </row>
    <row r="438" spans="16:28">
      <c r="P438" t="str">
        <f>IFERROR(VLOOKUP(ROWS($P$2:P438),$Q$2:$R$3007,2,0),"")</f>
        <v/>
      </c>
      <c r="Q438" s="91">
        <f>IF(ISNUMBER(SEARCH(ETUD_SHEARCH_ECO_PREC,R438)),MAX($Q$1:Q437)+1,0)</f>
        <v>0</v>
      </c>
      <c r="R438" t="s">
        <v>4168</v>
      </c>
      <c r="S438">
        <v>7543</v>
      </c>
      <c r="Y438" t="str">
        <f>IFERROR(VLOOKUP(ROWS($Y$2:Y438),$Z$2:$AA$3007,2,0),"")</f>
        <v/>
      </c>
      <c r="Z438" s="91">
        <f>IF(ISNUMBER(SEARCH(PROF_SEARCH_ECO_PREC,AA438)),MAX($Z$1:Z437)+1,0)</f>
        <v>0</v>
      </c>
      <c r="AA438" t="s">
        <v>4168</v>
      </c>
      <c r="AB438">
        <v>7543</v>
      </c>
    </row>
    <row r="439" spans="16:28">
      <c r="P439" t="str">
        <f>IFERROR(VLOOKUP(ROWS($P$2:P439),$Q$2:$R$3007,2,0),"")</f>
        <v/>
      </c>
      <c r="Q439" s="91">
        <f>IF(ISNUMBER(SEARCH(ETUD_SHEARCH_ECO_PREC,R439)),MAX($Q$1:Q438)+1,0)</f>
        <v>0</v>
      </c>
      <c r="R439" t="s">
        <v>5684</v>
      </c>
      <c r="S439">
        <v>9570</v>
      </c>
      <c r="Y439" t="str">
        <f>IFERROR(VLOOKUP(ROWS($Y$2:Y439),$Z$2:$AA$3007,2,0),"")</f>
        <v/>
      </c>
      <c r="Z439" s="91">
        <f>IF(ISNUMBER(SEARCH(PROF_SEARCH_ECO_PREC,AA439)),MAX($Z$1:Z438)+1,0)</f>
        <v>0</v>
      </c>
      <c r="AA439" t="s">
        <v>5684</v>
      </c>
      <c r="AB439">
        <v>9570</v>
      </c>
    </row>
    <row r="440" spans="16:28">
      <c r="P440" t="str">
        <f>IFERROR(VLOOKUP(ROWS($P$2:P440),$Q$2:$R$3007,2,0),"")</f>
        <v/>
      </c>
      <c r="Q440" s="91">
        <f>IF(ISNUMBER(SEARCH(ETUD_SHEARCH_ECO_PREC,R440)),MAX($Q$1:Q439)+1,0)</f>
        <v>0</v>
      </c>
      <c r="R440" t="s">
        <v>3577</v>
      </c>
      <c r="S440">
        <v>7327</v>
      </c>
      <c r="Y440" t="str">
        <f>IFERROR(VLOOKUP(ROWS($Y$2:Y440),$Z$2:$AA$3007,2,0),"")</f>
        <v/>
      </c>
      <c r="Z440" s="91">
        <f>IF(ISNUMBER(SEARCH(PROF_SEARCH_ECO_PREC,AA440)),MAX($Z$1:Z439)+1,0)</f>
        <v>0</v>
      </c>
      <c r="AA440" t="s">
        <v>3577</v>
      </c>
      <c r="AB440">
        <v>7327</v>
      </c>
    </row>
    <row r="441" spans="16:28">
      <c r="P441" t="str">
        <f>IFERROR(VLOOKUP(ROWS($P$2:P441),$Q$2:$R$3007,2,0),"")</f>
        <v/>
      </c>
      <c r="Q441" s="91">
        <f>IF(ISNUMBER(SEARCH(ETUD_SHEARCH_ECO_PREC,R441)),MAX($Q$1:Q440)+1,0)</f>
        <v>0</v>
      </c>
      <c r="R441" t="s">
        <v>5292</v>
      </c>
      <c r="S441">
        <v>8340</v>
      </c>
      <c r="Y441" t="str">
        <f>IFERROR(VLOOKUP(ROWS($Y$2:Y441),$Z$2:$AA$3007,2,0),"")</f>
        <v/>
      </c>
      <c r="Z441" s="91">
        <f>IF(ISNUMBER(SEARCH(PROF_SEARCH_ECO_PREC,AA441)),MAX($Z$1:Z440)+1,0)</f>
        <v>0</v>
      </c>
      <c r="AA441" t="s">
        <v>5292</v>
      </c>
      <c r="AB441">
        <v>8340</v>
      </c>
    </row>
    <row r="442" spans="16:28">
      <c r="P442" t="str">
        <f>IFERROR(VLOOKUP(ROWS($P$2:P442),$Q$2:$R$3007,2,0),"")</f>
        <v/>
      </c>
      <c r="Q442" s="91">
        <f>IF(ISNUMBER(SEARCH(ETUD_SHEARCH_ECO_PREC,R442)),MAX($Q$1:Q441)+1,0)</f>
        <v>0</v>
      </c>
      <c r="R442" t="s">
        <v>5643</v>
      </c>
      <c r="S442">
        <v>5439</v>
      </c>
      <c r="Y442" t="str">
        <f>IFERROR(VLOOKUP(ROWS($Y$2:Y442),$Z$2:$AA$3007,2,0),"")</f>
        <v/>
      </c>
      <c r="Z442" s="91">
        <f>IF(ISNUMBER(SEARCH(PROF_SEARCH_ECO_PREC,AA442)),MAX($Z$1:Z441)+1,0)</f>
        <v>0</v>
      </c>
      <c r="AA442" t="s">
        <v>5643</v>
      </c>
      <c r="AB442">
        <v>5439</v>
      </c>
    </row>
    <row r="443" spans="16:28">
      <c r="P443" t="str">
        <f>IFERROR(VLOOKUP(ROWS($P$2:P443),$Q$2:$R$3007,2,0),"")</f>
        <v/>
      </c>
      <c r="Q443" s="91">
        <f>IF(ISNUMBER(SEARCH(ETUD_SHEARCH_ECO_PREC,R443)),MAX($Q$1:Q442)+1,0)</f>
        <v>0</v>
      </c>
      <c r="R443" t="s">
        <v>5789</v>
      </c>
      <c r="S443">
        <v>1274</v>
      </c>
      <c r="Y443" t="str">
        <f>IFERROR(VLOOKUP(ROWS($Y$2:Y443),$Z$2:$AA$3007,2,0),"")</f>
        <v/>
      </c>
      <c r="Z443" s="91">
        <f>IF(ISNUMBER(SEARCH(PROF_SEARCH_ECO_PREC,AA443)),MAX($Z$1:Z442)+1,0)</f>
        <v>0</v>
      </c>
      <c r="AA443" t="s">
        <v>5789</v>
      </c>
      <c r="AB443">
        <v>1274</v>
      </c>
    </row>
    <row r="444" spans="16:28">
      <c r="P444" t="str">
        <f>IFERROR(VLOOKUP(ROWS($P$2:P444),$Q$2:$R$3007,2,0),"")</f>
        <v/>
      </c>
      <c r="Q444" s="91">
        <f>IF(ISNUMBER(SEARCH(ETUD_SHEARCH_ECO_PREC,R444)),MAX($Q$1:Q443)+1,0)</f>
        <v>0</v>
      </c>
      <c r="R444" t="s">
        <v>4620</v>
      </c>
      <c r="S444">
        <v>7628</v>
      </c>
      <c r="Y444" t="str">
        <f>IFERROR(VLOOKUP(ROWS($Y$2:Y444),$Z$2:$AA$3007,2,0),"")</f>
        <v/>
      </c>
      <c r="Z444" s="91">
        <f>IF(ISNUMBER(SEARCH(PROF_SEARCH_ECO_PREC,AA444)),MAX($Z$1:Z443)+1,0)</f>
        <v>0</v>
      </c>
      <c r="AA444" t="s">
        <v>4620</v>
      </c>
      <c r="AB444">
        <v>7628</v>
      </c>
    </row>
    <row r="445" spans="16:28">
      <c r="P445" t="str">
        <f>IFERROR(VLOOKUP(ROWS($P$2:P445),$Q$2:$R$3007,2,0),"")</f>
        <v/>
      </c>
      <c r="Q445" s="91">
        <f>IF(ISNUMBER(SEARCH(ETUD_SHEARCH_ECO_PREC,R445)),MAX($Q$1:Q444)+1,0)</f>
        <v>0</v>
      </c>
      <c r="R445" t="s">
        <v>4619</v>
      </c>
      <c r="S445">
        <v>5448</v>
      </c>
      <c r="Y445" t="str">
        <f>IFERROR(VLOOKUP(ROWS($Y$2:Y445),$Z$2:$AA$3007,2,0),"")</f>
        <v/>
      </c>
      <c r="Z445" s="91">
        <f>IF(ISNUMBER(SEARCH(PROF_SEARCH_ECO_PREC,AA445)),MAX($Z$1:Z444)+1,0)</f>
        <v>0</v>
      </c>
      <c r="AA445" t="s">
        <v>4619</v>
      </c>
      <c r="AB445">
        <v>5448</v>
      </c>
    </row>
    <row r="446" spans="16:28">
      <c r="P446" t="str">
        <f>IFERROR(VLOOKUP(ROWS($P$2:P446),$Q$2:$R$3007,2,0),"")</f>
        <v/>
      </c>
      <c r="Q446" s="91">
        <f>IF(ISNUMBER(SEARCH(ETUD_SHEARCH_ECO_PREC,R446)),MAX($Q$1:Q445)+1,0)</f>
        <v>0</v>
      </c>
      <c r="R446" t="s">
        <v>5759</v>
      </c>
      <c r="S446">
        <v>1243</v>
      </c>
      <c r="Y446" t="str">
        <f>IFERROR(VLOOKUP(ROWS($Y$2:Y446),$Z$2:$AA$3007,2,0),"")</f>
        <v/>
      </c>
      <c r="Z446" s="91">
        <f>IF(ISNUMBER(SEARCH(PROF_SEARCH_ECO_PREC,AA446)),MAX($Z$1:Z445)+1,0)</f>
        <v>0</v>
      </c>
      <c r="AA446" t="s">
        <v>5759</v>
      </c>
      <c r="AB446">
        <v>1243</v>
      </c>
    </row>
    <row r="447" spans="16:28">
      <c r="P447" t="str">
        <f>IFERROR(VLOOKUP(ROWS($P$2:P447),$Q$2:$R$3007,2,0),"")</f>
        <v/>
      </c>
      <c r="Q447" s="91">
        <f>IF(ISNUMBER(SEARCH(ETUD_SHEARCH_ECO_PREC,R447)),MAX($Q$1:Q446)+1,0)</f>
        <v>0</v>
      </c>
      <c r="R447" t="s">
        <v>5760</v>
      </c>
      <c r="S447">
        <v>1244</v>
      </c>
      <c r="Y447" t="str">
        <f>IFERROR(VLOOKUP(ROWS($Y$2:Y447),$Z$2:$AA$3007,2,0),"")</f>
        <v/>
      </c>
      <c r="Z447" s="91">
        <f>IF(ISNUMBER(SEARCH(PROF_SEARCH_ECO_PREC,AA447)),MAX($Z$1:Z446)+1,0)</f>
        <v>0</v>
      </c>
      <c r="AA447" t="s">
        <v>5760</v>
      </c>
      <c r="AB447">
        <v>1244</v>
      </c>
    </row>
    <row r="448" spans="16:28">
      <c r="P448" t="str">
        <f>IFERROR(VLOOKUP(ROWS($P$2:P448),$Q$2:$R$3007,2,0),"")</f>
        <v/>
      </c>
      <c r="Q448" s="91">
        <f>IF(ISNUMBER(SEARCH(ETUD_SHEARCH_ECO_PREC,R448)),MAX($Q$1:Q447)+1,0)</f>
        <v>0</v>
      </c>
      <c r="R448" t="s">
        <v>5928</v>
      </c>
      <c r="S448">
        <v>1171</v>
      </c>
      <c r="Y448" t="str">
        <f>IFERROR(VLOOKUP(ROWS($Y$2:Y448),$Z$2:$AA$3007,2,0),"")</f>
        <v/>
      </c>
      <c r="Z448" s="91">
        <f>IF(ISNUMBER(SEARCH(PROF_SEARCH_ECO_PREC,AA448)),MAX($Z$1:Z447)+1,0)</f>
        <v>0</v>
      </c>
      <c r="AA448" t="s">
        <v>5928</v>
      </c>
      <c r="AB448">
        <v>1171</v>
      </c>
    </row>
    <row r="449" spans="16:28">
      <c r="P449" t="str">
        <f>IFERROR(VLOOKUP(ROWS($P$2:P449),$Q$2:$R$3007,2,0),"")</f>
        <v/>
      </c>
      <c r="Q449" s="91">
        <f>IF(ISNUMBER(SEARCH(ETUD_SHEARCH_ECO_PREC,R449)),MAX($Q$1:Q448)+1,0)</f>
        <v>0</v>
      </c>
      <c r="R449" t="s">
        <v>5825</v>
      </c>
      <c r="S449">
        <v>1538</v>
      </c>
      <c r="Y449" t="str">
        <f>IFERROR(VLOOKUP(ROWS($Y$2:Y449),$Z$2:$AA$3007,2,0),"")</f>
        <v/>
      </c>
      <c r="Z449" s="91">
        <f>IF(ISNUMBER(SEARCH(PROF_SEARCH_ECO_PREC,AA449)),MAX($Z$1:Z448)+1,0)</f>
        <v>0</v>
      </c>
      <c r="AA449" t="s">
        <v>5825</v>
      </c>
      <c r="AB449">
        <v>1538</v>
      </c>
    </row>
    <row r="450" spans="16:28">
      <c r="P450" t="str">
        <f>IFERROR(VLOOKUP(ROWS($P$2:P450),$Q$2:$R$3007,2,0),"")</f>
        <v/>
      </c>
      <c r="Q450" s="91">
        <f>IF(ISNUMBER(SEARCH(ETUD_SHEARCH_ECO_PREC,R450)),MAX($Q$1:Q449)+1,0)</f>
        <v>0</v>
      </c>
      <c r="R450" t="s">
        <v>5721</v>
      </c>
      <c r="S450">
        <v>1234</v>
      </c>
      <c r="Y450" t="str">
        <f>IFERROR(VLOOKUP(ROWS($Y$2:Y450),$Z$2:$AA$3007,2,0),"")</f>
        <v/>
      </c>
      <c r="Z450" s="91">
        <f>IF(ISNUMBER(SEARCH(PROF_SEARCH_ECO_PREC,AA450)),MAX($Z$1:Z449)+1,0)</f>
        <v>0</v>
      </c>
      <c r="AA450" t="s">
        <v>5721</v>
      </c>
      <c r="AB450">
        <v>1234</v>
      </c>
    </row>
    <row r="451" spans="16:28">
      <c r="P451" t="str">
        <f>IFERROR(VLOOKUP(ROWS($P$2:P451),$Q$2:$R$3007,2,0),"")</f>
        <v/>
      </c>
      <c r="Q451" s="91">
        <f>IF(ISNUMBER(SEARCH(ETUD_SHEARCH_ECO_PREC,R451)),MAX($Q$1:Q450)+1,0)</f>
        <v>0</v>
      </c>
      <c r="R451" t="s">
        <v>3376</v>
      </c>
      <c r="S451">
        <v>90</v>
      </c>
      <c r="Y451" t="str">
        <f>IFERROR(VLOOKUP(ROWS($Y$2:Y451),$Z$2:$AA$3007,2,0),"")</f>
        <v/>
      </c>
      <c r="Z451" s="91">
        <f>IF(ISNUMBER(SEARCH(PROF_SEARCH_ECO_PREC,AA451)),MAX($Z$1:Z450)+1,0)</f>
        <v>0</v>
      </c>
      <c r="AA451" t="s">
        <v>3376</v>
      </c>
      <c r="AB451">
        <v>90</v>
      </c>
    </row>
    <row r="452" spans="16:28">
      <c r="P452" t="str">
        <f>IFERROR(VLOOKUP(ROWS($P$2:P452),$Q$2:$R$3007,2,0),"")</f>
        <v/>
      </c>
      <c r="Q452" s="91">
        <f>IF(ISNUMBER(SEARCH(ETUD_SHEARCH_ECO_PREC,R452)),MAX($Q$1:Q451)+1,0)</f>
        <v>0</v>
      </c>
      <c r="R452" t="s">
        <v>5716</v>
      </c>
      <c r="S452">
        <v>5468</v>
      </c>
      <c r="Y452" t="str">
        <f>IFERROR(VLOOKUP(ROWS($Y$2:Y452),$Z$2:$AA$3007,2,0),"")</f>
        <v/>
      </c>
      <c r="Z452" s="91">
        <f>IF(ISNUMBER(SEARCH(PROF_SEARCH_ECO_PREC,AA452)),MAX($Z$1:Z451)+1,0)</f>
        <v>0</v>
      </c>
      <c r="AA452" t="s">
        <v>5716</v>
      </c>
      <c r="AB452">
        <v>5468</v>
      </c>
    </row>
    <row r="453" spans="16:28">
      <c r="P453" t="str">
        <f>IFERROR(VLOOKUP(ROWS($P$2:P453),$Q$2:$R$3007,2,0),"")</f>
        <v/>
      </c>
      <c r="Q453" s="91">
        <f>IF(ISNUMBER(SEARCH(ETUD_SHEARCH_ECO_PREC,R453)),MAX($Q$1:Q452)+1,0)</f>
        <v>0</v>
      </c>
      <c r="R453" t="s">
        <v>5628</v>
      </c>
      <c r="S453">
        <v>5454</v>
      </c>
      <c r="Y453" t="str">
        <f>IFERROR(VLOOKUP(ROWS($Y$2:Y453),$Z$2:$AA$3007,2,0),"")</f>
        <v/>
      </c>
      <c r="Z453" s="91">
        <f>IF(ISNUMBER(SEARCH(PROF_SEARCH_ECO_PREC,AA453)),MAX($Z$1:Z452)+1,0)</f>
        <v>0</v>
      </c>
      <c r="AA453" t="s">
        <v>5628</v>
      </c>
      <c r="AB453">
        <v>5454</v>
      </c>
    </row>
    <row r="454" spans="16:28">
      <c r="P454" t="str">
        <f>IFERROR(VLOOKUP(ROWS($P$2:P454),$Q$2:$R$3007,2,0),"")</f>
        <v/>
      </c>
      <c r="Q454" s="91">
        <f>IF(ISNUMBER(SEARCH(ETUD_SHEARCH_ECO_PREC,R454)),MAX($Q$1:Q453)+1,0)</f>
        <v>0</v>
      </c>
      <c r="R454" t="s">
        <v>5725</v>
      </c>
      <c r="S454">
        <v>1236</v>
      </c>
      <c r="Y454" t="str">
        <f>IFERROR(VLOOKUP(ROWS($Y$2:Y454),$Z$2:$AA$3007,2,0),"")</f>
        <v/>
      </c>
      <c r="Z454" s="91">
        <f>IF(ISNUMBER(SEARCH(PROF_SEARCH_ECO_PREC,AA454)),MAX($Z$1:Z453)+1,0)</f>
        <v>0</v>
      </c>
      <c r="AA454" t="s">
        <v>5725</v>
      </c>
      <c r="AB454">
        <v>1236</v>
      </c>
    </row>
    <row r="455" spans="16:28">
      <c r="P455" t="str">
        <f>IFERROR(VLOOKUP(ROWS($P$2:P455),$Q$2:$R$3007,2,0),"")</f>
        <v/>
      </c>
      <c r="Q455" s="91">
        <f>IF(ISNUMBER(SEARCH(ETUD_SHEARCH_ECO_PREC,R455)),MAX($Q$1:Q454)+1,0)</f>
        <v>0</v>
      </c>
      <c r="R455" t="s">
        <v>5921</v>
      </c>
      <c r="S455">
        <v>1165</v>
      </c>
      <c r="Y455" t="str">
        <f>IFERROR(VLOOKUP(ROWS($Y$2:Y455),$Z$2:$AA$3007,2,0),"")</f>
        <v/>
      </c>
      <c r="Z455" s="91">
        <f>IF(ISNUMBER(SEARCH(PROF_SEARCH_ECO_PREC,AA455)),MAX($Z$1:Z454)+1,0)</f>
        <v>0</v>
      </c>
      <c r="AA455" t="s">
        <v>5921</v>
      </c>
      <c r="AB455">
        <v>1165</v>
      </c>
    </row>
    <row r="456" spans="16:28">
      <c r="P456" t="str">
        <f>IFERROR(VLOOKUP(ROWS($P$2:P456),$Q$2:$R$3007,2,0),"")</f>
        <v/>
      </c>
      <c r="Q456" s="91">
        <f>IF(ISNUMBER(SEARCH(ETUD_SHEARCH_ECO_PREC,R456)),MAX($Q$1:Q455)+1,0)</f>
        <v>0</v>
      </c>
      <c r="R456" t="s">
        <v>3956</v>
      </c>
      <c r="S456">
        <v>228</v>
      </c>
      <c r="Y456" t="str">
        <f>IFERROR(VLOOKUP(ROWS($Y$2:Y456),$Z$2:$AA$3007,2,0),"")</f>
        <v/>
      </c>
      <c r="Z456" s="91">
        <f>IF(ISNUMBER(SEARCH(PROF_SEARCH_ECO_PREC,AA456)),MAX($Z$1:Z455)+1,0)</f>
        <v>0</v>
      </c>
      <c r="AA456" t="s">
        <v>3956</v>
      </c>
      <c r="AB456">
        <v>228</v>
      </c>
    </row>
    <row r="457" spans="16:28">
      <c r="P457" t="str">
        <f>IFERROR(VLOOKUP(ROWS($P$2:P457),$Q$2:$R$3007,2,0),"")</f>
        <v/>
      </c>
      <c r="Q457" s="91">
        <f>IF(ISNUMBER(SEARCH(ETUD_SHEARCH_ECO_PREC,R457)),MAX($Q$1:Q456)+1,0)</f>
        <v>0</v>
      </c>
      <c r="R457" t="s">
        <v>3756</v>
      </c>
      <c r="S457">
        <v>159</v>
      </c>
      <c r="Y457" t="str">
        <f>IFERROR(VLOOKUP(ROWS($Y$2:Y457),$Z$2:$AA$3007,2,0),"")</f>
        <v/>
      </c>
      <c r="Z457" s="91">
        <f>IF(ISNUMBER(SEARCH(PROF_SEARCH_ECO_PREC,AA457)),MAX($Z$1:Z456)+1,0)</f>
        <v>0</v>
      </c>
      <c r="AA457" t="s">
        <v>3756</v>
      </c>
      <c r="AB457">
        <v>159</v>
      </c>
    </row>
    <row r="458" spans="16:28">
      <c r="P458" t="str">
        <f>IFERROR(VLOOKUP(ROWS($P$2:P458),$Q$2:$R$3007,2,0),"")</f>
        <v/>
      </c>
      <c r="Q458" s="91">
        <f>IF(ISNUMBER(SEARCH(ETUD_SHEARCH_ECO_PREC,R458)),MAX($Q$1:Q457)+1,0)</f>
        <v>0</v>
      </c>
      <c r="R458" t="s">
        <v>3759</v>
      </c>
      <c r="S458">
        <v>7409</v>
      </c>
      <c r="Y458" t="str">
        <f>IFERROR(VLOOKUP(ROWS($Y$2:Y458),$Z$2:$AA$3007,2,0),"")</f>
        <v/>
      </c>
      <c r="Z458" s="91">
        <f>IF(ISNUMBER(SEARCH(PROF_SEARCH_ECO_PREC,AA458)),MAX($Z$1:Z457)+1,0)</f>
        <v>0</v>
      </c>
      <c r="AA458" t="s">
        <v>3759</v>
      </c>
      <c r="AB458">
        <v>7409</v>
      </c>
    </row>
    <row r="459" spans="16:28">
      <c r="P459" t="str">
        <f>IFERROR(VLOOKUP(ROWS($P$2:P459),$Q$2:$R$3007,2,0),"")</f>
        <v/>
      </c>
      <c r="Q459" s="91">
        <f>IF(ISNUMBER(SEARCH(ETUD_SHEARCH_ECO_PREC,R459)),MAX($Q$1:Q458)+1,0)</f>
        <v>0</v>
      </c>
      <c r="R459" t="s">
        <v>3753</v>
      </c>
      <c r="S459">
        <v>156</v>
      </c>
      <c r="Y459" t="str">
        <f>IFERROR(VLOOKUP(ROWS($Y$2:Y459),$Z$2:$AA$3007,2,0),"")</f>
        <v/>
      </c>
      <c r="Z459" s="91">
        <f>IF(ISNUMBER(SEARCH(PROF_SEARCH_ECO_PREC,AA459)),MAX($Z$1:Z458)+1,0)</f>
        <v>0</v>
      </c>
      <c r="AA459" t="s">
        <v>3753</v>
      </c>
      <c r="AB459">
        <v>156</v>
      </c>
    </row>
    <row r="460" spans="16:28">
      <c r="P460" t="str">
        <f>IFERROR(VLOOKUP(ROWS($P$2:P460),$Q$2:$R$3007,2,0),"")</f>
        <v/>
      </c>
      <c r="Q460" s="91">
        <f>IF(ISNUMBER(SEARCH(ETUD_SHEARCH_ECO_PREC,R460)),MAX($Q$1:Q459)+1,0)</f>
        <v>0</v>
      </c>
      <c r="R460" t="s">
        <v>3754</v>
      </c>
      <c r="S460">
        <v>157</v>
      </c>
      <c r="Y460" t="str">
        <f>IFERROR(VLOOKUP(ROWS($Y$2:Y460),$Z$2:$AA$3007,2,0),"")</f>
        <v/>
      </c>
      <c r="Z460" s="91">
        <f>IF(ISNUMBER(SEARCH(PROF_SEARCH_ECO_PREC,AA460)),MAX($Z$1:Z459)+1,0)</f>
        <v>0</v>
      </c>
      <c r="AA460" t="s">
        <v>3754</v>
      </c>
      <c r="AB460">
        <v>157</v>
      </c>
    </row>
    <row r="461" spans="16:28">
      <c r="P461" t="str">
        <f>IFERROR(VLOOKUP(ROWS($P$2:P461),$Q$2:$R$3007,2,0),"")</f>
        <v/>
      </c>
      <c r="Q461" s="91">
        <f>IF(ISNUMBER(SEARCH(ETUD_SHEARCH_ECO_PREC,R461)),MAX($Q$1:Q460)+1,0)</f>
        <v>0</v>
      </c>
      <c r="R461" t="s">
        <v>3776</v>
      </c>
      <c r="S461">
        <v>5493</v>
      </c>
      <c r="Y461" t="str">
        <f>IFERROR(VLOOKUP(ROWS($Y$2:Y461),$Z$2:$AA$3007,2,0),"")</f>
        <v/>
      </c>
      <c r="Z461" s="91">
        <f>IF(ISNUMBER(SEARCH(PROF_SEARCH_ECO_PREC,AA461)),MAX($Z$1:Z460)+1,0)</f>
        <v>0</v>
      </c>
      <c r="AA461" t="s">
        <v>3776</v>
      </c>
      <c r="AB461">
        <v>5493</v>
      </c>
    </row>
    <row r="462" spans="16:28">
      <c r="P462" t="str">
        <f>IFERROR(VLOOKUP(ROWS($P$2:P462),$Q$2:$R$3007,2,0),"")</f>
        <v/>
      </c>
      <c r="Q462" s="91">
        <f>IF(ISNUMBER(SEARCH(ETUD_SHEARCH_ECO_PREC,R462)),MAX($Q$1:Q461)+1,0)</f>
        <v>0</v>
      </c>
      <c r="R462" t="s">
        <v>3780</v>
      </c>
      <c r="S462">
        <v>8405</v>
      </c>
      <c r="Y462" t="str">
        <f>IFERROR(VLOOKUP(ROWS($Y$2:Y462),$Z$2:$AA$3007,2,0),"")</f>
        <v/>
      </c>
      <c r="Z462" s="91">
        <f>IF(ISNUMBER(SEARCH(PROF_SEARCH_ECO_PREC,AA462)),MAX($Z$1:Z461)+1,0)</f>
        <v>0</v>
      </c>
      <c r="AA462" t="s">
        <v>3780</v>
      </c>
      <c r="AB462">
        <v>8405</v>
      </c>
    </row>
    <row r="463" spans="16:28">
      <c r="P463" t="str">
        <f>IFERROR(VLOOKUP(ROWS($P$2:P463),$Q$2:$R$3007,2,0),"")</f>
        <v/>
      </c>
      <c r="Q463" s="91">
        <f>IF(ISNUMBER(SEARCH(ETUD_SHEARCH_ECO_PREC,R463)),MAX($Q$1:Q462)+1,0)</f>
        <v>0</v>
      </c>
      <c r="R463" t="s">
        <v>3362</v>
      </c>
      <c r="S463">
        <v>1535</v>
      </c>
      <c r="Y463" t="str">
        <f>IFERROR(VLOOKUP(ROWS($Y$2:Y463),$Z$2:$AA$3007,2,0),"")</f>
        <v/>
      </c>
      <c r="Z463" s="91">
        <f>IF(ISNUMBER(SEARCH(PROF_SEARCH_ECO_PREC,AA463)),MAX($Z$1:Z462)+1,0)</f>
        <v>0</v>
      </c>
      <c r="AA463" t="s">
        <v>3362</v>
      </c>
      <c r="AB463">
        <v>1535</v>
      </c>
    </row>
    <row r="464" spans="16:28">
      <c r="P464" t="str">
        <f>IFERROR(VLOOKUP(ROWS($P$2:P464),$Q$2:$R$3007,2,0),"")</f>
        <v/>
      </c>
      <c r="Q464" s="91">
        <f>IF(ISNUMBER(SEARCH(ETUD_SHEARCH_ECO_PREC,R464)),MAX($Q$1:Q463)+1,0)</f>
        <v>0</v>
      </c>
      <c r="R464" t="s">
        <v>3334</v>
      </c>
      <c r="S464">
        <v>75</v>
      </c>
      <c r="Y464" t="str">
        <f>IFERROR(VLOOKUP(ROWS($Y$2:Y464),$Z$2:$AA$3007,2,0),"")</f>
        <v/>
      </c>
      <c r="Z464" s="91">
        <f>IF(ISNUMBER(SEARCH(PROF_SEARCH_ECO_PREC,AA464)),MAX($Z$1:Z463)+1,0)</f>
        <v>0</v>
      </c>
      <c r="AA464" t="s">
        <v>3334</v>
      </c>
      <c r="AB464">
        <v>75</v>
      </c>
    </row>
    <row r="465" spans="16:28">
      <c r="P465" t="str">
        <f>IFERROR(VLOOKUP(ROWS($P$2:P465),$Q$2:$R$3007,2,0),"")</f>
        <v/>
      </c>
      <c r="Q465" s="91">
        <f>IF(ISNUMBER(SEARCH(ETUD_SHEARCH_ECO_PREC,R465)),MAX($Q$1:Q464)+1,0)</f>
        <v>0</v>
      </c>
      <c r="R465" t="s">
        <v>3332</v>
      </c>
      <c r="S465">
        <v>73</v>
      </c>
      <c r="Y465" t="str">
        <f>IFERROR(VLOOKUP(ROWS($Y$2:Y465),$Z$2:$AA$3007,2,0),"")</f>
        <v/>
      </c>
      <c r="Z465" s="91">
        <f>IF(ISNUMBER(SEARCH(PROF_SEARCH_ECO_PREC,AA465)),MAX($Z$1:Z464)+1,0)</f>
        <v>0</v>
      </c>
      <c r="AA465" t="s">
        <v>3332</v>
      </c>
      <c r="AB465">
        <v>73</v>
      </c>
    </row>
    <row r="466" spans="16:28">
      <c r="P466" t="str">
        <f>IFERROR(VLOOKUP(ROWS($P$2:P466),$Q$2:$R$3007,2,0),"")</f>
        <v/>
      </c>
      <c r="Q466" s="91">
        <f>IF(ISNUMBER(SEARCH(ETUD_SHEARCH_ECO_PREC,R466)),MAX($Q$1:Q465)+1,0)</f>
        <v>0</v>
      </c>
      <c r="R466" t="s">
        <v>4824</v>
      </c>
      <c r="S466">
        <v>513</v>
      </c>
      <c r="Y466" t="str">
        <f>IFERROR(VLOOKUP(ROWS($Y$2:Y466),$Z$2:$AA$3007,2,0),"")</f>
        <v/>
      </c>
      <c r="Z466" s="91">
        <f>IF(ISNUMBER(SEARCH(PROF_SEARCH_ECO_PREC,AA466)),MAX($Z$1:Z465)+1,0)</f>
        <v>0</v>
      </c>
      <c r="AA466" t="s">
        <v>4824</v>
      </c>
      <c r="AB466">
        <v>513</v>
      </c>
    </row>
    <row r="467" spans="16:28">
      <c r="P467" t="str">
        <f>IFERROR(VLOOKUP(ROWS($P$2:P467),$Q$2:$R$3007,2,0),"")</f>
        <v/>
      </c>
      <c r="Q467" s="91">
        <f>IF(ISNUMBER(SEARCH(ETUD_SHEARCH_ECO_PREC,R467)),MAX($Q$1:Q466)+1,0)</f>
        <v>0</v>
      </c>
      <c r="R467" t="s">
        <v>4528</v>
      </c>
      <c r="S467">
        <v>520</v>
      </c>
      <c r="Y467" t="str">
        <f>IFERROR(VLOOKUP(ROWS($Y$2:Y467),$Z$2:$AA$3007,2,0),"")</f>
        <v/>
      </c>
      <c r="Z467" s="91">
        <f>IF(ISNUMBER(SEARCH(PROF_SEARCH_ECO_PREC,AA467)),MAX($Z$1:Z466)+1,0)</f>
        <v>0</v>
      </c>
      <c r="AA467" t="s">
        <v>4528</v>
      </c>
      <c r="AB467">
        <v>520</v>
      </c>
    </row>
    <row r="468" spans="16:28">
      <c r="P468" t="str">
        <f>IFERROR(VLOOKUP(ROWS($P$2:P468),$Q$2:$R$3007,2,0),"")</f>
        <v/>
      </c>
      <c r="Q468" s="91">
        <f>IF(ISNUMBER(SEARCH(ETUD_SHEARCH_ECO_PREC,R468)),MAX($Q$1:Q467)+1,0)</f>
        <v>0</v>
      </c>
      <c r="R468" t="s">
        <v>4561</v>
      </c>
      <c r="S468">
        <v>538</v>
      </c>
      <c r="Y468" t="str">
        <f>IFERROR(VLOOKUP(ROWS($Y$2:Y468),$Z$2:$AA$3007,2,0),"")</f>
        <v/>
      </c>
      <c r="Z468" s="91">
        <f>IF(ISNUMBER(SEARCH(PROF_SEARCH_ECO_PREC,AA468)),MAX($Z$1:Z467)+1,0)</f>
        <v>0</v>
      </c>
      <c r="AA468" t="s">
        <v>4561</v>
      </c>
      <c r="AB468">
        <v>538</v>
      </c>
    </row>
    <row r="469" spans="16:28">
      <c r="P469" t="str">
        <f>IFERROR(VLOOKUP(ROWS($P$2:P469),$Q$2:$R$3007,2,0),"")</f>
        <v/>
      </c>
      <c r="Q469" s="91">
        <f>IF(ISNUMBER(SEARCH(ETUD_SHEARCH_ECO_PREC,R469)),MAX($Q$1:Q468)+1,0)</f>
        <v>0</v>
      </c>
      <c r="R469" t="s">
        <v>4550</v>
      </c>
      <c r="S469">
        <v>534</v>
      </c>
      <c r="Y469" t="str">
        <f>IFERROR(VLOOKUP(ROWS($Y$2:Y469),$Z$2:$AA$3007,2,0),"")</f>
        <v/>
      </c>
      <c r="Z469" s="91">
        <f>IF(ISNUMBER(SEARCH(PROF_SEARCH_ECO_PREC,AA469)),MAX($Z$1:Z468)+1,0)</f>
        <v>0</v>
      </c>
      <c r="AA469" t="s">
        <v>4550</v>
      </c>
      <c r="AB469">
        <v>534</v>
      </c>
    </row>
    <row r="470" spans="16:28">
      <c r="P470" t="str">
        <f>IFERROR(VLOOKUP(ROWS($P$2:P470),$Q$2:$R$3007,2,0),"")</f>
        <v/>
      </c>
      <c r="Q470" s="91">
        <f>IF(ISNUMBER(SEARCH(ETUD_SHEARCH_ECO_PREC,R470)),MAX($Q$1:Q469)+1,0)</f>
        <v>0</v>
      </c>
      <c r="R470" t="s">
        <v>3591</v>
      </c>
      <c r="S470">
        <v>5089</v>
      </c>
      <c r="Y470" t="str">
        <f>IFERROR(VLOOKUP(ROWS($Y$2:Y470),$Z$2:$AA$3007,2,0),"")</f>
        <v/>
      </c>
      <c r="Z470" s="91">
        <f>IF(ISNUMBER(SEARCH(PROF_SEARCH_ECO_PREC,AA470)),MAX($Z$1:Z469)+1,0)</f>
        <v>0</v>
      </c>
      <c r="AA470" t="s">
        <v>3591</v>
      </c>
      <c r="AB470">
        <v>5089</v>
      </c>
    </row>
    <row r="471" spans="16:28">
      <c r="P471" t="str">
        <f>IFERROR(VLOOKUP(ROWS($P$2:P471),$Q$2:$R$3007,2,0),"")</f>
        <v/>
      </c>
      <c r="Q471" s="91">
        <f>IF(ISNUMBER(SEARCH(ETUD_SHEARCH_ECO_PREC,R471)),MAX($Q$1:Q470)+1,0)</f>
        <v>0</v>
      </c>
      <c r="R471" t="s">
        <v>5765</v>
      </c>
      <c r="S471">
        <v>7947</v>
      </c>
      <c r="Y471" t="str">
        <f>IFERROR(VLOOKUP(ROWS($Y$2:Y471),$Z$2:$AA$3007,2,0),"")</f>
        <v/>
      </c>
      <c r="Z471" s="91">
        <f>IF(ISNUMBER(SEARCH(PROF_SEARCH_ECO_PREC,AA471)),MAX($Z$1:Z470)+1,0)</f>
        <v>0</v>
      </c>
      <c r="AA471" t="s">
        <v>5765</v>
      </c>
      <c r="AB471">
        <v>7947</v>
      </c>
    </row>
    <row r="472" spans="16:28">
      <c r="P472" t="str">
        <f>IFERROR(VLOOKUP(ROWS($P$2:P472),$Q$2:$R$3007,2,0),"")</f>
        <v/>
      </c>
      <c r="Q472" s="91">
        <f>IF(ISNUMBER(SEARCH(ETUD_SHEARCH_ECO_PREC,R472)),MAX($Q$1:Q471)+1,0)</f>
        <v>0</v>
      </c>
      <c r="R472" t="s">
        <v>5497</v>
      </c>
      <c r="S472">
        <v>9556</v>
      </c>
      <c r="Y472" t="str">
        <f>IFERROR(VLOOKUP(ROWS($Y$2:Y472),$Z$2:$AA$3007,2,0),"")</f>
        <v/>
      </c>
      <c r="Z472" s="91">
        <f>IF(ISNUMBER(SEARCH(PROF_SEARCH_ECO_PREC,AA472)),MAX($Z$1:Z471)+1,0)</f>
        <v>0</v>
      </c>
      <c r="AA472" t="s">
        <v>5497</v>
      </c>
      <c r="AB472">
        <v>9556</v>
      </c>
    </row>
    <row r="473" spans="16:28">
      <c r="P473" t="str">
        <f>IFERROR(VLOOKUP(ROWS($P$2:P473),$Q$2:$R$3007,2,0),"")</f>
        <v/>
      </c>
      <c r="Q473" s="91">
        <f>IF(ISNUMBER(SEARCH(ETUD_SHEARCH_ECO_PREC,R473)),MAX($Q$1:Q472)+1,0)</f>
        <v>0</v>
      </c>
      <c r="R473" t="s">
        <v>4440</v>
      </c>
      <c r="S473">
        <v>5182</v>
      </c>
      <c r="Y473" t="str">
        <f>IFERROR(VLOOKUP(ROWS($Y$2:Y473),$Z$2:$AA$3007,2,0),"")</f>
        <v/>
      </c>
      <c r="Z473" s="91">
        <f>IF(ISNUMBER(SEARCH(PROF_SEARCH_ECO_PREC,AA473)),MAX($Z$1:Z472)+1,0)</f>
        <v>0</v>
      </c>
      <c r="AA473" t="s">
        <v>4440</v>
      </c>
      <c r="AB473">
        <v>5182</v>
      </c>
    </row>
    <row r="474" spans="16:28">
      <c r="P474" t="str">
        <f>IFERROR(VLOOKUP(ROWS($P$2:P474),$Q$2:$R$3007,2,0),"")</f>
        <v/>
      </c>
      <c r="Q474" s="91">
        <f>IF(ISNUMBER(SEARCH(ETUD_SHEARCH_ECO_PREC,R474)),MAX($Q$1:Q473)+1,0)</f>
        <v>0</v>
      </c>
      <c r="R474" t="s">
        <v>5691</v>
      </c>
      <c r="S474">
        <v>9581</v>
      </c>
      <c r="Y474" t="str">
        <f>IFERROR(VLOOKUP(ROWS($Y$2:Y474),$Z$2:$AA$3007,2,0),"")</f>
        <v/>
      </c>
      <c r="Z474" s="91">
        <f>IF(ISNUMBER(SEARCH(PROF_SEARCH_ECO_PREC,AA474)),MAX($Z$1:Z473)+1,0)</f>
        <v>0</v>
      </c>
      <c r="AA474" t="s">
        <v>5691</v>
      </c>
      <c r="AB474">
        <v>9581</v>
      </c>
    </row>
    <row r="475" spans="16:28">
      <c r="P475" t="str">
        <f>IFERROR(VLOOKUP(ROWS($P$2:P475),$Q$2:$R$3007,2,0),"")</f>
        <v/>
      </c>
      <c r="Q475" s="91">
        <f>IF(ISNUMBER(SEARCH(ETUD_SHEARCH_ECO_PREC,R475)),MAX($Q$1:Q474)+1,0)</f>
        <v>0</v>
      </c>
      <c r="R475" t="s">
        <v>5615</v>
      </c>
      <c r="S475">
        <v>7871</v>
      </c>
      <c r="Y475" t="str">
        <f>IFERROR(VLOOKUP(ROWS($Y$2:Y475),$Z$2:$AA$3007,2,0),"")</f>
        <v/>
      </c>
      <c r="Z475" s="91">
        <f>IF(ISNUMBER(SEARCH(PROF_SEARCH_ECO_PREC,AA475)),MAX($Z$1:Z474)+1,0)</f>
        <v>0</v>
      </c>
      <c r="AA475" t="s">
        <v>5615</v>
      </c>
      <c r="AB475">
        <v>7871</v>
      </c>
    </row>
    <row r="476" spans="16:28">
      <c r="P476" t="str">
        <f>IFERROR(VLOOKUP(ROWS($P$2:P476),$Q$2:$R$3007,2,0),"")</f>
        <v/>
      </c>
      <c r="Q476" s="91">
        <f>IF(ISNUMBER(SEARCH(ETUD_SHEARCH_ECO_PREC,R476)),MAX($Q$1:Q475)+1,0)</f>
        <v>0</v>
      </c>
      <c r="R476" t="s">
        <v>4736</v>
      </c>
      <c r="S476">
        <v>7650</v>
      </c>
      <c r="Y476" t="str">
        <f>IFERROR(VLOOKUP(ROWS($Y$2:Y476),$Z$2:$AA$3007,2,0),"")</f>
        <v/>
      </c>
      <c r="Z476" s="91">
        <f>IF(ISNUMBER(SEARCH(PROF_SEARCH_ECO_PREC,AA476)),MAX($Z$1:Z475)+1,0)</f>
        <v>0</v>
      </c>
      <c r="AA476" t="s">
        <v>4736</v>
      </c>
      <c r="AB476">
        <v>7650</v>
      </c>
    </row>
    <row r="477" spans="16:28">
      <c r="P477" t="str">
        <f>IFERROR(VLOOKUP(ROWS($P$2:P477),$Q$2:$R$3007,2,0),"")</f>
        <v/>
      </c>
      <c r="Q477" s="91">
        <f>IF(ISNUMBER(SEARCH(ETUD_SHEARCH_ECO_PREC,R477)),MAX($Q$1:Q476)+1,0)</f>
        <v>0</v>
      </c>
      <c r="R477" t="s">
        <v>3657</v>
      </c>
      <c r="S477">
        <v>129</v>
      </c>
      <c r="Y477" t="str">
        <f>IFERROR(VLOOKUP(ROWS($Y$2:Y477),$Z$2:$AA$3007,2,0),"")</f>
        <v/>
      </c>
      <c r="Z477" s="91">
        <f>IF(ISNUMBER(SEARCH(PROF_SEARCH_ECO_PREC,AA477)),MAX($Z$1:Z476)+1,0)</f>
        <v>0</v>
      </c>
      <c r="AA477" t="s">
        <v>3657</v>
      </c>
      <c r="AB477">
        <v>129</v>
      </c>
    </row>
    <row r="478" spans="16:28">
      <c r="P478" t="str">
        <f>IFERROR(VLOOKUP(ROWS($P$2:P478),$Q$2:$R$3007,2,0),"")</f>
        <v/>
      </c>
      <c r="Q478" s="91">
        <f>IF(ISNUMBER(SEARCH(ETUD_SHEARCH_ECO_PREC,R478)),MAX($Q$1:Q477)+1,0)</f>
        <v>0</v>
      </c>
      <c r="R478" t="s">
        <v>4316</v>
      </c>
      <c r="S478">
        <v>401</v>
      </c>
      <c r="Y478" t="str">
        <f>IFERROR(VLOOKUP(ROWS($Y$2:Y478),$Z$2:$AA$3007,2,0),"")</f>
        <v/>
      </c>
      <c r="Z478" s="91">
        <f>IF(ISNUMBER(SEARCH(PROF_SEARCH_ECO_PREC,AA478)),MAX($Z$1:Z477)+1,0)</f>
        <v>0</v>
      </c>
      <c r="AA478" t="s">
        <v>4316</v>
      </c>
      <c r="AB478">
        <v>401</v>
      </c>
    </row>
    <row r="479" spans="16:28">
      <c r="P479" t="str">
        <f>IFERROR(VLOOKUP(ROWS($P$2:P479),$Q$2:$R$3007,2,0),"")</f>
        <v/>
      </c>
      <c r="Q479" s="91">
        <f>IF(ISNUMBER(SEARCH(ETUD_SHEARCH_ECO_PREC,R479)),MAX($Q$1:Q478)+1,0)</f>
        <v>0</v>
      </c>
      <c r="R479" t="s">
        <v>6069</v>
      </c>
      <c r="S479">
        <v>1220</v>
      </c>
      <c r="Y479" t="str">
        <f>IFERROR(VLOOKUP(ROWS($Y$2:Y479),$Z$2:$AA$3007,2,0),"")</f>
        <v/>
      </c>
      <c r="Z479" s="91">
        <f>IF(ISNUMBER(SEARCH(PROF_SEARCH_ECO_PREC,AA479)),MAX($Z$1:Z478)+1,0)</f>
        <v>0</v>
      </c>
      <c r="AA479" t="s">
        <v>6069</v>
      </c>
      <c r="AB479">
        <v>1220</v>
      </c>
    </row>
    <row r="480" spans="16:28">
      <c r="P480" t="str">
        <f>IFERROR(VLOOKUP(ROWS($P$2:P480),$Q$2:$R$3007,2,0),"")</f>
        <v/>
      </c>
      <c r="Q480" s="91">
        <f>IF(ISNUMBER(SEARCH(ETUD_SHEARCH_ECO_PREC,R480)),MAX($Q$1:Q479)+1,0)</f>
        <v>0</v>
      </c>
      <c r="R480" t="s">
        <v>4753</v>
      </c>
      <c r="S480">
        <v>8641</v>
      </c>
      <c r="Y480" t="str">
        <f>IFERROR(VLOOKUP(ROWS($Y$2:Y480),$Z$2:$AA$3007,2,0),"")</f>
        <v/>
      </c>
      <c r="Z480" s="91">
        <f>IF(ISNUMBER(SEARCH(PROF_SEARCH_ECO_PREC,AA480)),MAX($Z$1:Z479)+1,0)</f>
        <v>0</v>
      </c>
      <c r="AA480" t="s">
        <v>4753</v>
      </c>
      <c r="AB480">
        <v>8641</v>
      </c>
    </row>
    <row r="481" spans="16:28">
      <c r="P481" t="str">
        <f>IFERROR(VLOOKUP(ROWS($P$2:P481),$Q$2:$R$3007,2,0),"")</f>
        <v/>
      </c>
      <c r="Q481" s="91">
        <f>IF(ISNUMBER(SEARCH(ETUD_SHEARCH_ECO_PREC,R481)),MAX($Q$1:Q480)+1,0)</f>
        <v>0</v>
      </c>
      <c r="R481" t="s">
        <v>4747</v>
      </c>
      <c r="S481">
        <v>5509</v>
      </c>
      <c r="Y481" t="str">
        <f>IFERROR(VLOOKUP(ROWS($Y$2:Y481),$Z$2:$AA$3007,2,0),"")</f>
        <v/>
      </c>
      <c r="Z481" s="91">
        <f>IF(ISNUMBER(SEARCH(PROF_SEARCH_ECO_PREC,AA481)),MAX($Z$1:Z480)+1,0)</f>
        <v>0</v>
      </c>
      <c r="AA481" t="s">
        <v>4747</v>
      </c>
      <c r="AB481">
        <v>5509</v>
      </c>
    </row>
    <row r="482" spans="16:28">
      <c r="P482" t="str">
        <f>IFERROR(VLOOKUP(ROWS($P$2:P482),$Q$2:$R$3007,2,0),"")</f>
        <v/>
      </c>
      <c r="Q482" s="91">
        <f>IF(ISNUMBER(SEARCH(ETUD_SHEARCH_ECO_PREC,R482)),MAX($Q$1:Q481)+1,0)</f>
        <v>0</v>
      </c>
      <c r="R482" t="s">
        <v>3610</v>
      </c>
      <c r="S482">
        <v>5058</v>
      </c>
      <c r="Y482" t="str">
        <f>IFERROR(VLOOKUP(ROWS($Y$2:Y482),$Z$2:$AA$3007,2,0),"")</f>
        <v/>
      </c>
      <c r="Z482" s="91">
        <f>IF(ISNUMBER(SEARCH(PROF_SEARCH_ECO_PREC,AA482)),MAX($Z$1:Z481)+1,0)</f>
        <v>0</v>
      </c>
      <c r="AA482" t="s">
        <v>3610</v>
      </c>
      <c r="AB482">
        <v>5058</v>
      </c>
    </row>
    <row r="483" spans="16:28">
      <c r="P483" t="str">
        <f>IFERROR(VLOOKUP(ROWS($P$2:P483),$Q$2:$R$3007,2,0),"")</f>
        <v/>
      </c>
      <c r="Q483" s="91">
        <f>IF(ISNUMBER(SEARCH(ETUD_SHEARCH_ECO_PREC,R483)),MAX($Q$1:Q482)+1,0)</f>
        <v>0</v>
      </c>
      <c r="R483" t="s">
        <v>4735</v>
      </c>
      <c r="S483">
        <v>7649</v>
      </c>
      <c r="Y483" t="str">
        <f>IFERROR(VLOOKUP(ROWS($Y$2:Y483),$Z$2:$AA$3007,2,0),"")</f>
        <v/>
      </c>
      <c r="Z483" s="91">
        <f>IF(ISNUMBER(SEARCH(PROF_SEARCH_ECO_PREC,AA483)),MAX($Z$1:Z482)+1,0)</f>
        <v>0</v>
      </c>
      <c r="AA483" t="s">
        <v>4735</v>
      </c>
      <c r="AB483">
        <v>7649</v>
      </c>
    </row>
    <row r="484" spans="16:28">
      <c r="P484" t="str">
        <f>IFERROR(VLOOKUP(ROWS($P$2:P484),$Q$2:$R$3007,2,0),"")</f>
        <v/>
      </c>
      <c r="Q484" s="91">
        <f>IF(ISNUMBER(SEARCH(ETUD_SHEARCH_ECO_PREC,R484)),MAX($Q$1:Q483)+1,0)</f>
        <v>0</v>
      </c>
      <c r="R484" t="s">
        <v>4361</v>
      </c>
      <c r="S484">
        <v>425</v>
      </c>
      <c r="Y484" t="str">
        <f>IFERROR(VLOOKUP(ROWS($Y$2:Y484),$Z$2:$AA$3007,2,0),"")</f>
        <v/>
      </c>
      <c r="Z484" s="91">
        <f>IF(ISNUMBER(SEARCH(PROF_SEARCH_ECO_PREC,AA484)),MAX($Z$1:Z483)+1,0)</f>
        <v>0</v>
      </c>
      <c r="AA484" t="s">
        <v>4361</v>
      </c>
      <c r="AB484">
        <v>425</v>
      </c>
    </row>
    <row r="485" spans="16:28">
      <c r="P485" t="str">
        <f>IFERROR(VLOOKUP(ROWS($P$2:P485),$Q$2:$R$3007,2,0),"")</f>
        <v/>
      </c>
      <c r="Q485" s="91">
        <f>IF(ISNUMBER(SEARCH(ETUD_SHEARCH_ECO_PREC,R485)),MAX($Q$1:Q484)+1,0)</f>
        <v>0</v>
      </c>
      <c r="R485" t="s">
        <v>4552</v>
      </c>
      <c r="S485">
        <v>5186</v>
      </c>
      <c r="Y485" t="str">
        <f>IFERROR(VLOOKUP(ROWS($Y$2:Y485),$Z$2:$AA$3007,2,0),"")</f>
        <v/>
      </c>
      <c r="Z485" s="91">
        <f>IF(ISNUMBER(SEARCH(PROF_SEARCH_ECO_PREC,AA485)),MAX($Z$1:Z484)+1,0)</f>
        <v>0</v>
      </c>
      <c r="AA485" t="s">
        <v>4552</v>
      </c>
      <c r="AB485">
        <v>5186</v>
      </c>
    </row>
    <row r="486" spans="16:28">
      <c r="P486" t="str">
        <f>IFERROR(VLOOKUP(ROWS($P$2:P486),$Q$2:$R$3007,2,0),"")</f>
        <v/>
      </c>
      <c r="Q486" s="91">
        <f>IF(ISNUMBER(SEARCH(ETUD_SHEARCH_ECO_PREC,R486)),MAX($Q$1:Q485)+1,0)</f>
        <v>0</v>
      </c>
      <c r="R486" t="s">
        <v>3582</v>
      </c>
      <c r="S486">
        <v>5078</v>
      </c>
      <c r="Y486" t="str">
        <f>IFERROR(VLOOKUP(ROWS($Y$2:Y486),$Z$2:$AA$3007,2,0),"")</f>
        <v/>
      </c>
      <c r="Z486" s="91">
        <f>IF(ISNUMBER(SEARCH(PROF_SEARCH_ECO_PREC,AA486)),MAX($Z$1:Z485)+1,0)</f>
        <v>0</v>
      </c>
      <c r="AA486" t="s">
        <v>3582</v>
      </c>
      <c r="AB486">
        <v>5078</v>
      </c>
    </row>
    <row r="487" spans="16:28">
      <c r="P487" t="str">
        <f>IFERROR(VLOOKUP(ROWS($P$2:P487),$Q$2:$R$3007,2,0),"")</f>
        <v/>
      </c>
      <c r="Q487" s="91">
        <f>IF(ISNUMBER(SEARCH(ETUD_SHEARCH_ECO_PREC,R487)),MAX($Q$1:Q486)+1,0)</f>
        <v>0</v>
      </c>
      <c r="R487" t="s">
        <v>3216</v>
      </c>
      <c r="S487">
        <v>35</v>
      </c>
      <c r="Y487" t="str">
        <f>IFERROR(VLOOKUP(ROWS($Y$2:Y487),$Z$2:$AA$3007,2,0),"")</f>
        <v/>
      </c>
      <c r="Z487" s="91">
        <f>IF(ISNUMBER(SEARCH(PROF_SEARCH_ECO_PREC,AA487)),MAX($Z$1:Z486)+1,0)</f>
        <v>0</v>
      </c>
      <c r="AA487" t="s">
        <v>3216</v>
      </c>
      <c r="AB487">
        <v>35</v>
      </c>
    </row>
    <row r="488" spans="16:28">
      <c r="P488" t="str">
        <f>IFERROR(VLOOKUP(ROWS($P$2:P488),$Q$2:$R$3007,2,0),"")</f>
        <v/>
      </c>
      <c r="Q488" s="91">
        <f>IF(ISNUMBER(SEARCH(ETUD_SHEARCH_ECO_PREC,R488)),MAX($Q$1:Q487)+1,0)</f>
        <v>0</v>
      </c>
      <c r="R488" t="s">
        <v>3200</v>
      </c>
      <c r="S488">
        <v>48</v>
      </c>
      <c r="Y488" t="str">
        <f>IFERROR(VLOOKUP(ROWS($Y$2:Y488),$Z$2:$AA$3007,2,0),"")</f>
        <v/>
      </c>
      <c r="Z488" s="91">
        <f>IF(ISNUMBER(SEARCH(PROF_SEARCH_ECO_PREC,AA488)),MAX($Z$1:Z487)+1,0)</f>
        <v>0</v>
      </c>
      <c r="AA488" t="s">
        <v>3200</v>
      </c>
      <c r="AB488">
        <v>48</v>
      </c>
    </row>
    <row r="489" spans="16:28">
      <c r="P489" t="str">
        <f>IFERROR(VLOOKUP(ROWS($P$2:P489),$Q$2:$R$3007,2,0),"")</f>
        <v/>
      </c>
      <c r="Q489" s="91">
        <f>IF(ISNUMBER(SEARCH(ETUD_SHEARCH_ECO_PREC,R489)),MAX($Q$1:Q488)+1,0)</f>
        <v>0</v>
      </c>
      <c r="R489" t="s">
        <v>3192</v>
      </c>
      <c r="S489">
        <v>34</v>
      </c>
      <c r="Y489" t="str">
        <f>IFERROR(VLOOKUP(ROWS($Y$2:Y489),$Z$2:$AA$3007,2,0),"")</f>
        <v/>
      </c>
      <c r="Z489" s="91">
        <f>IF(ISNUMBER(SEARCH(PROF_SEARCH_ECO_PREC,AA489)),MAX($Z$1:Z488)+1,0)</f>
        <v>0</v>
      </c>
      <c r="AA489" t="s">
        <v>3192</v>
      </c>
      <c r="AB489">
        <v>34</v>
      </c>
    </row>
    <row r="490" spans="16:28">
      <c r="P490" t="str">
        <f>IFERROR(VLOOKUP(ROWS($P$2:P490),$Q$2:$R$3007,2,0),"")</f>
        <v/>
      </c>
      <c r="Q490" s="91">
        <f>IF(ISNUMBER(SEARCH(ETUD_SHEARCH_ECO_PREC,R490)),MAX($Q$1:Q489)+1,0)</f>
        <v>0</v>
      </c>
      <c r="R490" t="s">
        <v>3971</v>
      </c>
      <c r="S490">
        <v>7487</v>
      </c>
      <c r="Y490" t="str">
        <f>IFERROR(VLOOKUP(ROWS($Y$2:Y490),$Z$2:$AA$3007,2,0),"")</f>
        <v/>
      </c>
      <c r="Z490" s="91">
        <f>IF(ISNUMBER(SEARCH(PROF_SEARCH_ECO_PREC,AA490)),MAX($Z$1:Z489)+1,0)</f>
        <v>0</v>
      </c>
      <c r="AA490" t="s">
        <v>3971</v>
      </c>
      <c r="AB490">
        <v>7487</v>
      </c>
    </row>
    <row r="491" spans="16:28">
      <c r="P491" t="str">
        <f>IFERROR(VLOOKUP(ROWS($P$2:P491),$Q$2:$R$3007,2,0),"")</f>
        <v/>
      </c>
      <c r="Q491" s="91">
        <f>IF(ISNUMBER(SEARCH(ETUD_SHEARCH_ECO_PREC,R491)),MAX($Q$1:Q490)+1,0)</f>
        <v>0</v>
      </c>
      <c r="R491" t="s">
        <v>5219</v>
      </c>
      <c r="S491">
        <v>5279</v>
      </c>
      <c r="Y491" t="str">
        <f>IFERROR(VLOOKUP(ROWS($Y$2:Y491),$Z$2:$AA$3007,2,0),"")</f>
        <v/>
      </c>
      <c r="Z491" s="91">
        <f>IF(ISNUMBER(SEARCH(PROF_SEARCH_ECO_PREC,AA491)),MAX($Z$1:Z490)+1,0)</f>
        <v>0</v>
      </c>
      <c r="AA491" t="s">
        <v>5219</v>
      </c>
      <c r="AB491">
        <v>5279</v>
      </c>
    </row>
    <row r="492" spans="16:28">
      <c r="P492" t="str">
        <f>IFERROR(VLOOKUP(ROWS($P$2:P492),$Q$2:$R$3007,2,0),"")</f>
        <v/>
      </c>
      <c r="Q492" s="91">
        <f>IF(ISNUMBER(SEARCH(ETUD_SHEARCH_ECO_PREC,R492)),MAX($Q$1:Q491)+1,0)</f>
        <v>0</v>
      </c>
      <c r="R492" t="s">
        <v>5359</v>
      </c>
      <c r="S492">
        <v>965</v>
      </c>
      <c r="Y492" t="str">
        <f>IFERROR(VLOOKUP(ROWS($Y$2:Y492),$Z$2:$AA$3007,2,0),"")</f>
        <v/>
      </c>
      <c r="Z492" s="91">
        <f>IF(ISNUMBER(SEARCH(PROF_SEARCH_ECO_PREC,AA492)),MAX($Z$1:Z491)+1,0)</f>
        <v>0</v>
      </c>
      <c r="AA492" t="s">
        <v>5359</v>
      </c>
      <c r="AB492">
        <v>965</v>
      </c>
    </row>
    <row r="493" spans="16:28">
      <c r="P493" t="str">
        <f>IFERROR(VLOOKUP(ROWS($P$2:P493),$Q$2:$R$3007,2,0),"")</f>
        <v/>
      </c>
      <c r="Q493" s="91">
        <f>IF(ISNUMBER(SEARCH(ETUD_SHEARCH_ECO_PREC,R493)),MAX($Q$1:Q492)+1,0)</f>
        <v>0</v>
      </c>
      <c r="R493" t="s">
        <v>5845</v>
      </c>
      <c r="S493">
        <v>8453</v>
      </c>
      <c r="Y493" t="str">
        <f>IFERROR(VLOOKUP(ROWS($Y$2:Y493),$Z$2:$AA$3007,2,0),"")</f>
        <v/>
      </c>
      <c r="Z493" s="91">
        <f>IF(ISNUMBER(SEARCH(PROF_SEARCH_ECO_PREC,AA493)),MAX($Z$1:Z492)+1,0)</f>
        <v>0</v>
      </c>
      <c r="AA493" t="s">
        <v>5845</v>
      </c>
      <c r="AB493">
        <v>8453</v>
      </c>
    </row>
    <row r="494" spans="16:28">
      <c r="P494" t="str">
        <f>IFERROR(VLOOKUP(ROWS($P$2:P494),$Q$2:$R$3007,2,0),"")</f>
        <v/>
      </c>
      <c r="Q494" s="91">
        <f>IF(ISNUMBER(SEARCH(ETUD_SHEARCH_ECO_PREC,R494)),MAX($Q$1:Q493)+1,0)</f>
        <v>0</v>
      </c>
      <c r="R494" t="s">
        <v>5951</v>
      </c>
      <c r="S494">
        <v>5557</v>
      </c>
      <c r="Y494" t="str">
        <f>IFERROR(VLOOKUP(ROWS($Y$2:Y494),$Z$2:$AA$3007,2,0),"")</f>
        <v/>
      </c>
      <c r="Z494" s="91">
        <f>IF(ISNUMBER(SEARCH(PROF_SEARCH_ECO_PREC,AA494)),MAX($Z$1:Z493)+1,0)</f>
        <v>0</v>
      </c>
      <c r="AA494" t="s">
        <v>5951</v>
      </c>
      <c r="AB494">
        <v>5557</v>
      </c>
    </row>
    <row r="495" spans="16:28">
      <c r="P495" t="str">
        <f>IFERROR(VLOOKUP(ROWS($P$2:P495),$Q$2:$R$3007,2,0),"")</f>
        <v/>
      </c>
      <c r="Q495" s="91">
        <f>IF(ISNUMBER(SEARCH(ETUD_SHEARCH_ECO_PREC,R495)),MAX($Q$1:Q494)+1,0)</f>
        <v>0</v>
      </c>
      <c r="R495" t="s">
        <v>5689</v>
      </c>
      <c r="S495">
        <v>9574</v>
      </c>
      <c r="Y495" t="str">
        <f>IFERROR(VLOOKUP(ROWS($Y$2:Y495),$Z$2:$AA$3007,2,0),"")</f>
        <v/>
      </c>
      <c r="Z495" s="91">
        <f>IF(ISNUMBER(SEARCH(PROF_SEARCH_ECO_PREC,AA495)),MAX($Z$1:Z494)+1,0)</f>
        <v>0</v>
      </c>
      <c r="AA495" t="s">
        <v>5689</v>
      </c>
      <c r="AB495">
        <v>9574</v>
      </c>
    </row>
    <row r="496" spans="16:28">
      <c r="P496" t="str">
        <f>IFERROR(VLOOKUP(ROWS($P$2:P496),$Q$2:$R$3007,2,0),"")</f>
        <v/>
      </c>
      <c r="Q496" s="91">
        <f>IF(ISNUMBER(SEARCH(ETUD_SHEARCH_ECO_PREC,R496)),MAX($Q$1:Q495)+1,0)</f>
        <v>0</v>
      </c>
      <c r="R496" t="s">
        <v>6053</v>
      </c>
      <c r="S496">
        <v>5380</v>
      </c>
      <c r="Y496" t="str">
        <f>IFERROR(VLOOKUP(ROWS($Y$2:Y496),$Z$2:$AA$3007,2,0),"")</f>
        <v/>
      </c>
      <c r="Z496" s="91">
        <f>IF(ISNUMBER(SEARCH(PROF_SEARCH_ECO_PREC,AA496)),MAX($Z$1:Z495)+1,0)</f>
        <v>0</v>
      </c>
      <c r="AA496" t="s">
        <v>6053</v>
      </c>
      <c r="AB496">
        <v>5380</v>
      </c>
    </row>
    <row r="497" spans="16:28">
      <c r="P497" t="str">
        <f>IFERROR(VLOOKUP(ROWS($P$2:P497),$Q$2:$R$3007,2,0),"")</f>
        <v/>
      </c>
      <c r="Q497" s="91">
        <f>IF(ISNUMBER(SEARCH(ETUD_SHEARCH_ECO_PREC,R497)),MAX($Q$1:Q496)+1,0)</f>
        <v>0</v>
      </c>
      <c r="R497" t="s">
        <v>6052</v>
      </c>
      <c r="S497">
        <v>1206</v>
      </c>
      <c r="Y497" t="str">
        <f>IFERROR(VLOOKUP(ROWS($Y$2:Y497),$Z$2:$AA$3007,2,0),"")</f>
        <v/>
      </c>
      <c r="Z497" s="91">
        <f>IF(ISNUMBER(SEARCH(PROF_SEARCH_ECO_PREC,AA497)),MAX($Z$1:Z496)+1,0)</f>
        <v>0</v>
      </c>
      <c r="AA497" t="s">
        <v>6052</v>
      </c>
      <c r="AB497">
        <v>1206</v>
      </c>
    </row>
    <row r="498" spans="16:28">
      <c r="P498" t="str">
        <f>IFERROR(VLOOKUP(ROWS($P$2:P498),$Q$2:$R$3007,2,0),"")</f>
        <v/>
      </c>
      <c r="Q498" s="91">
        <f>IF(ISNUMBER(SEARCH(ETUD_SHEARCH_ECO_PREC,R498)),MAX($Q$1:Q497)+1,0)</f>
        <v>0</v>
      </c>
      <c r="R498" t="s">
        <v>5569</v>
      </c>
      <c r="S498">
        <v>9558</v>
      </c>
      <c r="Y498" t="str">
        <f>IFERROR(VLOOKUP(ROWS($Y$2:Y498),$Z$2:$AA$3007,2,0),"")</f>
        <v/>
      </c>
      <c r="Z498" s="91">
        <f>IF(ISNUMBER(SEARCH(PROF_SEARCH_ECO_PREC,AA498)),MAX($Z$1:Z497)+1,0)</f>
        <v>0</v>
      </c>
      <c r="AA498" t="s">
        <v>5569</v>
      </c>
      <c r="AB498">
        <v>9558</v>
      </c>
    </row>
    <row r="499" spans="16:28">
      <c r="P499" t="str">
        <f>IFERROR(VLOOKUP(ROWS($P$2:P499),$Q$2:$R$3007,2,0),"")</f>
        <v/>
      </c>
      <c r="Q499" s="91">
        <f>IF(ISNUMBER(SEARCH(ETUD_SHEARCH_ECO_PREC,R499)),MAX($Q$1:Q498)+1,0)</f>
        <v>0</v>
      </c>
      <c r="R499" t="s">
        <v>5812</v>
      </c>
      <c r="S499">
        <v>1291</v>
      </c>
      <c r="Y499" t="str">
        <f>IFERROR(VLOOKUP(ROWS($Y$2:Y499),$Z$2:$AA$3007,2,0),"")</f>
        <v/>
      </c>
      <c r="Z499" s="91">
        <f>IF(ISNUMBER(SEARCH(PROF_SEARCH_ECO_PREC,AA499)),MAX($Z$1:Z498)+1,0)</f>
        <v>0</v>
      </c>
      <c r="AA499" t="s">
        <v>5812</v>
      </c>
      <c r="AB499">
        <v>1291</v>
      </c>
    </row>
    <row r="500" spans="16:28">
      <c r="P500" t="str">
        <f>IFERROR(VLOOKUP(ROWS($P$2:P500),$Q$2:$R$3007,2,0),"")</f>
        <v/>
      </c>
      <c r="Q500" s="91">
        <f>IF(ISNUMBER(SEARCH(ETUD_SHEARCH_ECO_PREC,R500)),MAX($Q$1:Q499)+1,0)</f>
        <v>0</v>
      </c>
      <c r="R500" t="s">
        <v>3428</v>
      </c>
      <c r="S500">
        <v>7245</v>
      </c>
      <c r="Y500" t="str">
        <f>IFERROR(VLOOKUP(ROWS($Y$2:Y500),$Z$2:$AA$3007,2,0),"")</f>
        <v/>
      </c>
      <c r="Z500" s="91">
        <f>IF(ISNUMBER(SEARCH(PROF_SEARCH_ECO_PREC,AA500)),MAX($Z$1:Z499)+1,0)</f>
        <v>0</v>
      </c>
      <c r="AA500" t="s">
        <v>3428</v>
      </c>
      <c r="AB500">
        <v>7245</v>
      </c>
    </row>
    <row r="501" spans="16:28">
      <c r="P501" t="str">
        <f>IFERROR(VLOOKUP(ROWS($P$2:P501),$Q$2:$R$3007,2,0),"")</f>
        <v/>
      </c>
      <c r="Q501" s="91">
        <f>IF(ISNUMBER(SEARCH(ETUD_SHEARCH_ECO_PREC,R501)),MAX($Q$1:Q500)+1,0)</f>
        <v>0</v>
      </c>
      <c r="R501" t="s">
        <v>3663</v>
      </c>
      <c r="S501">
        <v>7364</v>
      </c>
      <c r="Y501" t="str">
        <f>IFERROR(VLOOKUP(ROWS($Y$2:Y501),$Z$2:$AA$3007,2,0),"")</f>
        <v/>
      </c>
      <c r="Z501" s="91">
        <f>IF(ISNUMBER(SEARCH(PROF_SEARCH_ECO_PREC,AA501)),MAX($Z$1:Z500)+1,0)</f>
        <v>0</v>
      </c>
      <c r="AA501" t="s">
        <v>3663</v>
      </c>
      <c r="AB501">
        <v>7364</v>
      </c>
    </row>
    <row r="502" spans="16:28">
      <c r="P502" t="str">
        <f>IFERROR(VLOOKUP(ROWS($P$2:P502),$Q$2:$R$3007,2,0),"")</f>
        <v/>
      </c>
      <c r="Q502" s="91">
        <f>IF(ISNUMBER(SEARCH(ETUD_SHEARCH_ECO_PREC,R502)),MAX($Q$1:Q501)+1,0)</f>
        <v>0</v>
      </c>
      <c r="R502" t="s">
        <v>5811</v>
      </c>
      <c r="S502">
        <v>7953</v>
      </c>
      <c r="Y502" t="str">
        <f>IFERROR(VLOOKUP(ROWS($Y$2:Y502),$Z$2:$AA$3007,2,0),"")</f>
        <v/>
      </c>
      <c r="Z502" s="91">
        <f>IF(ISNUMBER(SEARCH(PROF_SEARCH_ECO_PREC,AA502)),MAX($Z$1:Z501)+1,0)</f>
        <v>0</v>
      </c>
      <c r="AA502" t="s">
        <v>5811</v>
      </c>
      <c r="AB502">
        <v>7953</v>
      </c>
    </row>
    <row r="503" spans="16:28">
      <c r="P503" t="str">
        <f>IFERROR(VLOOKUP(ROWS($P$2:P503),$Q$2:$R$3007,2,0),"")</f>
        <v/>
      </c>
      <c r="Q503" s="91">
        <f>IF(ISNUMBER(SEARCH(ETUD_SHEARCH_ECO_PREC,R503)),MAX($Q$1:Q502)+1,0)</f>
        <v>0</v>
      </c>
      <c r="R503" t="s">
        <v>3930</v>
      </c>
      <c r="S503">
        <v>7468</v>
      </c>
      <c r="Y503" t="str">
        <f>IFERROR(VLOOKUP(ROWS($Y$2:Y503),$Z$2:$AA$3007,2,0),"")</f>
        <v/>
      </c>
      <c r="Z503" s="91">
        <f>IF(ISNUMBER(SEARCH(PROF_SEARCH_ECO_PREC,AA503)),MAX($Z$1:Z502)+1,0)</f>
        <v>0</v>
      </c>
      <c r="AA503" t="s">
        <v>3930</v>
      </c>
      <c r="AB503">
        <v>7468</v>
      </c>
    </row>
    <row r="504" spans="16:28">
      <c r="P504" t="str">
        <f>IFERROR(VLOOKUP(ROWS($P$2:P504),$Q$2:$R$3007,2,0),"")</f>
        <v/>
      </c>
      <c r="Q504" s="91">
        <f>IF(ISNUMBER(SEARCH(ETUD_SHEARCH_ECO_PREC,R504)),MAX($Q$1:Q503)+1,0)</f>
        <v>0</v>
      </c>
      <c r="R504" t="s">
        <v>4850</v>
      </c>
      <c r="S504">
        <v>5213</v>
      </c>
      <c r="Y504" t="str">
        <f>IFERROR(VLOOKUP(ROWS($Y$2:Y504),$Z$2:$AA$3007,2,0),"")</f>
        <v/>
      </c>
      <c r="Z504" s="91">
        <f>IF(ISNUMBER(SEARCH(PROF_SEARCH_ECO_PREC,AA504)),MAX($Z$1:Z503)+1,0)</f>
        <v>0</v>
      </c>
      <c r="AA504" t="s">
        <v>4850</v>
      </c>
      <c r="AB504">
        <v>5213</v>
      </c>
    </row>
    <row r="505" spans="16:28">
      <c r="P505" t="str">
        <f>IFERROR(VLOOKUP(ROWS($P$2:P505),$Q$2:$R$3007,2,0),"")</f>
        <v/>
      </c>
      <c r="Q505" s="91">
        <f>IF(ISNUMBER(SEARCH(ETUD_SHEARCH_ECO_PREC,R505)),MAX($Q$1:Q504)+1,0)</f>
        <v>0</v>
      </c>
      <c r="R505" t="s">
        <v>3459</v>
      </c>
      <c r="S505">
        <v>7266</v>
      </c>
      <c r="Y505" t="str">
        <f>IFERROR(VLOOKUP(ROWS($Y$2:Y505),$Z$2:$AA$3007,2,0),"")</f>
        <v/>
      </c>
      <c r="Z505" s="91">
        <f>IF(ISNUMBER(SEARCH(PROF_SEARCH_ECO_PREC,AA505)),MAX($Z$1:Z504)+1,0)</f>
        <v>0</v>
      </c>
      <c r="AA505" t="s">
        <v>3459</v>
      </c>
      <c r="AB505">
        <v>7266</v>
      </c>
    </row>
    <row r="506" spans="16:28">
      <c r="P506" t="str">
        <f>IFERROR(VLOOKUP(ROWS($P$2:P506),$Q$2:$R$3007,2,0),"")</f>
        <v/>
      </c>
      <c r="Q506" s="91">
        <f>IF(ISNUMBER(SEARCH(ETUD_SHEARCH_ECO_PREC,R506)),MAX($Q$1:Q505)+1,0)</f>
        <v>0</v>
      </c>
      <c r="R506" t="s">
        <v>4595</v>
      </c>
      <c r="S506">
        <v>8224</v>
      </c>
      <c r="Y506" t="str">
        <f>IFERROR(VLOOKUP(ROWS($Y$2:Y506),$Z$2:$AA$3007,2,0),"")</f>
        <v/>
      </c>
      <c r="Z506" s="91">
        <f>IF(ISNUMBER(SEARCH(PROF_SEARCH_ECO_PREC,AA506)),MAX($Z$1:Z505)+1,0)</f>
        <v>0</v>
      </c>
      <c r="AA506" t="s">
        <v>4595</v>
      </c>
      <c r="AB506">
        <v>8224</v>
      </c>
    </row>
    <row r="507" spans="16:28">
      <c r="P507" t="str">
        <f>IFERROR(VLOOKUP(ROWS($P$2:P507),$Q$2:$R$3007,2,0),"")</f>
        <v/>
      </c>
      <c r="Q507" s="91">
        <f>IF(ISNUMBER(SEARCH(ETUD_SHEARCH_ECO_PREC,R507)),MAX($Q$1:Q506)+1,0)</f>
        <v>0</v>
      </c>
      <c r="R507" t="s">
        <v>5575</v>
      </c>
      <c r="S507">
        <v>7860</v>
      </c>
      <c r="Y507" t="str">
        <f>IFERROR(VLOOKUP(ROWS($Y$2:Y507),$Z$2:$AA$3007,2,0),"")</f>
        <v/>
      </c>
      <c r="Z507" s="91">
        <f>IF(ISNUMBER(SEARCH(PROF_SEARCH_ECO_PREC,AA507)),MAX($Z$1:Z506)+1,0)</f>
        <v>0</v>
      </c>
      <c r="AA507" t="s">
        <v>5575</v>
      </c>
      <c r="AB507">
        <v>7860</v>
      </c>
    </row>
    <row r="508" spans="16:28">
      <c r="P508" t="str">
        <f>IFERROR(VLOOKUP(ROWS($P$2:P508),$Q$2:$R$3007,2,0),"")</f>
        <v/>
      </c>
      <c r="Q508" s="91">
        <f>IF(ISNUMBER(SEARCH(ETUD_SHEARCH_ECO_PREC,R508)),MAX($Q$1:Q507)+1,0)</f>
        <v>0</v>
      </c>
      <c r="R508" t="s">
        <v>5712</v>
      </c>
      <c r="S508">
        <v>7935</v>
      </c>
      <c r="Y508" t="str">
        <f>IFERROR(VLOOKUP(ROWS($Y$2:Y508),$Z$2:$AA$3007,2,0),"")</f>
        <v/>
      </c>
      <c r="Z508" s="91">
        <f>IF(ISNUMBER(SEARCH(PROF_SEARCH_ECO_PREC,AA508)),MAX($Z$1:Z507)+1,0)</f>
        <v>0</v>
      </c>
      <c r="AA508" t="s">
        <v>5712</v>
      </c>
      <c r="AB508">
        <v>7935</v>
      </c>
    </row>
    <row r="509" spans="16:28">
      <c r="P509" t="str">
        <f>IFERROR(VLOOKUP(ROWS($P$2:P509),$Q$2:$R$3007,2,0),"")</f>
        <v/>
      </c>
      <c r="Q509" s="91">
        <f>IF(ISNUMBER(SEARCH(ETUD_SHEARCH_ECO_PREC,R509)),MAX($Q$1:Q508)+1,0)</f>
        <v>0</v>
      </c>
      <c r="R509" t="s">
        <v>5715</v>
      </c>
      <c r="S509">
        <v>5388</v>
      </c>
      <c r="Y509" t="str">
        <f>IFERROR(VLOOKUP(ROWS($Y$2:Y509),$Z$2:$AA$3007,2,0),"")</f>
        <v/>
      </c>
      <c r="Z509" s="91">
        <f>IF(ISNUMBER(SEARCH(PROF_SEARCH_ECO_PREC,AA509)),MAX($Z$1:Z508)+1,0)</f>
        <v>0</v>
      </c>
      <c r="AA509" t="s">
        <v>5715</v>
      </c>
      <c r="AB509">
        <v>5388</v>
      </c>
    </row>
    <row r="510" spans="16:28">
      <c r="P510" t="str">
        <f>IFERROR(VLOOKUP(ROWS($P$2:P510),$Q$2:$R$3007,2,0),"")</f>
        <v/>
      </c>
      <c r="Q510" s="91">
        <f>IF(ISNUMBER(SEARCH(ETUD_SHEARCH_ECO_PREC,R510)),MAX($Q$1:Q509)+1,0)</f>
        <v>0</v>
      </c>
      <c r="R510" t="s">
        <v>3185</v>
      </c>
      <c r="S510">
        <v>5014</v>
      </c>
      <c r="Y510" t="str">
        <f>IFERROR(VLOOKUP(ROWS($Y$2:Y510),$Z$2:$AA$3007,2,0),"")</f>
        <v/>
      </c>
      <c r="Z510" s="91">
        <f>IF(ISNUMBER(SEARCH(PROF_SEARCH_ECO_PREC,AA510)),MAX($Z$1:Z509)+1,0)</f>
        <v>0</v>
      </c>
      <c r="AA510" t="s">
        <v>3185</v>
      </c>
      <c r="AB510">
        <v>5014</v>
      </c>
    </row>
    <row r="511" spans="16:28">
      <c r="P511" t="str">
        <f>IFERROR(VLOOKUP(ROWS($P$2:P511),$Q$2:$R$3007,2,0),"")</f>
        <v/>
      </c>
      <c r="Q511" s="91">
        <f>IF(ISNUMBER(SEARCH(ETUD_SHEARCH_ECO_PREC,R511)),MAX($Q$1:Q510)+1,0)</f>
        <v>0</v>
      </c>
      <c r="R511" t="s">
        <v>5709</v>
      </c>
      <c r="S511">
        <v>1229</v>
      </c>
      <c r="Y511" t="str">
        <f>IFERROR(VLOOKUP(ROWS($Y$2:Y511),$Z$2:$AA$3007,2,0),"")</f>
        <v/>
      </c>
      <c r="Z511" s="91">
        <f>IF(ISNUMBER(SEARCH(PROF_SEARCH_ECO_PREC,AA511)),MAX($Z$1:Z510)+1,0)</f>
        <v>0</v>
      </c>
      <c r="AA511" t="s">
        <v>5709</v>
      </c>
      <c r="AB511">
        <v>1229</v>
      </c>
    </row>
    <row r="512" spans="16:28">
      <c r="P512" t="str">
        <f>IFERROR(VLOOKUP(ROWS($P$2:P512),$Q$2:$R$3007,2,0),"")</f>
        <v/>
      </c>
      <c r="Q512" s="91">
        <f>IF(ISNUMBER(SEARCH(ETUD_SHEARCH_ECO_PREC,R512)),MAX($Q$1:Q511)+1,0)</f>
        <v>0</v>
      </c>
      <c r="R512" t="s">
        <v>4608</v>
      </c>
      <c r="S512">
        <v>558</v>
      </c>
      <c r="Y512" t="str">
        <f>IFERROR(VLOOKUP(ROWS($Y$2:Y512),$Z$2:$AA$3007,2,0),"")</f>
        <v/>
      </c>
      <c r="Z512" s="91">
        <f>IF(ISNUMBER(SEARCH(PROF_SEARCH_ECO_PREC,AA512)),MAX($Z$1:Z511)+1,0)</f>
        <v>0</v>
      </c>
      <c r="AA512" t="s">
        <v>4608</v>
      </c>
      <c r="AB512">
        <v>558</v>
      </c>
    </row>
    <row r="513" spans="16:28">
      <c r="P513" t="str">
        <f>IFERROR(VLOOKUP(ROWS($P$2:P513),$Q$2:$R$3007,2,0),"")</f>
        <v/>
      </c>
      <c r="Q513" s="91">
        <f>IF(ISNUMBER(SEARCH(ETUD_SHEARCH_ECO_PREC,R513)),MAX($Q$1:Q512)+1,0)</f>
        <v>0</v>
      </c>
      <c r="R513" t="s">
        <v>4518</v>
      </c>
      <c r="S513">
        <v>5184</v>
      </c>
      <c r="Y513" t="str">
        <f>IFERROR(VLOOKUP(ROWS($Y$2:Y513),$Z$2:$AA$3007,2,0),"")</f>
        <v/>
      </c>
      <c r="Z513" s="91">
        <f>IF(ISNUMBER(SEARCH(PROF_SEARCH_ECO_PREC,AA513)),MAX($Z$1:Z512)+1,0)</f>
        <v>0</v>
      </c>
      <c r="AA513" t="s">
        <v>4518</v>
      </c>
      <c r="AB513">
        <v>5184</v>
      </c>
    </row>
    <row r="514" spans="16:28">
      <c r="P514" t="str">
        <f>IFERROR(VLOOKUP(ROWS($P$2:P514),$Q$2:$R$3007,2,0),"")</f>
        <v/>
      </c>
      <c r="Q514" s="91">
        <f>IF(ISNUMBER(SEARCH(ETUD_SHEARCH_ECO_PREC,R514)),MAX($Q$1:Q513)+1,0)</f>
        <v>0</v>
      </c>
      <c r="R514" t="s">
        <v>4498</v>
      </c>
      <c r="S514">
        <v>8367</v>
      </c>
      <c r="Y514" t="str">
        <f>IFERROR(VLOOKUP(ROWS($Y$2:Y514),$Z$2:$AA$3007,2,0),"")</f>
        <v/>
      </c>
      <c r="Z514" s="91">
        <f>IF(ISNUMBER(SEARCH(PROF_SEARCH_ECO_PREC,AA514)),MAX($Z$1:Z513)+1,0)</f>
        <v>0</v>
      </c>
      <c r="AA514" t="s">
        <v>4498</v>
      </c>
      <c r="AB514">
        <v>8367</v>
      </c>
    </row>
    <row r="515" spans="16:28">
      <c r="P515" t="str">
        <f>IFERROR(VLOOKUP(ROWS($P$2:P515),$Q$2:$R$3007,2,0),"")</f>
        <v/>
      </c>
      <c r="Q515" s="91">
        <f>IF(ISNUMBER(SEARCH(ETUD_SHEARCH_ECO_PREC,R515)),MAX($Q$1:Q514)+1,0)</f>
        <v>0</v>
      </c>
      <c r="R515" t="s">
        <v>5602</v>
      </c>
      <c r="S515">
        <v>1088</v>
      </c>
      <c r="Y515" t="str">
        <f>IFERROR(VLOOKUP(ROWS($Y$2:Y515),$Z$2:$AA$3007,2,0),"")</f>
        <v/>
      </c>
      <c r="Z515" s="91">
        <f>IF(ISNUMBER(SEARCH(PROF_SEARCH_ECO_PREC,AA515)),MAX($Z$1:Z514)+1,0)</f>
        <v>0</v>
      </c>
      <c r="AA515" t="s">
        <v>5602</v>
      </c>
      <c r="AB515">
        <v>1088</v>
      </c>
    </row>
    <row r="516" spans="16:28">
      <c r="P516" t="str">
        <f>IFERROR(VLOOKUP(ROWS($P$2:P516),$Q$2:$R$3007,2,0),"")</f>
        <v/>
      </c>
      <c r="Q516" s="91">
        <f>IF(ISNUMBER(SEARCH(ETUD_SHEARCH_ECO_PREC,R516)),MAX($Q$1:Q515)+1,0)</f>
        <v>0</v>
      </c>
      <c r="R516" t="s">
        <v>6055</v>
      </c>
      <c r="S516">
        <v>1207</v>
      </c>
      <c r="Y516" t="str">
        <f>IFERROR(VLOOKUP(ROWS($Y$2:Y516),$Z$2:$AA$3007,2,0),"")</f>
        <v/>
      </c>
      <c r="Z516" s="91">
        <f>IF(ISNUMBER(SEARCH(PROF_SEARCH_ECO_PREC,AA516)),MAX($Z$1:Z515)+1,0)</f>
        <v>0</v>
      </c>
      <c r="AA516" t="s">
        <v>6055</v>
      </c>
      <c r="AB516">
        <v>1207</v>
      </c>
    </row>
    <row r="517" spans="16:28">
      <c r="P517" t="str">
        <f>IFERROR(VLOOKUP(ROWS($P$2:P517),$Q$2:$R$3007,2,0),"")</f>
        <v/>
      </c>
      <c r="Q517" s="91">
        <f>IF(ISNUMBER(SEARCH(ETUD_SHEARCH_ECO_PREC,R517)),MAX($Q$1:Q516)+1,0)</f>
        <v>0</v>
      </c>
      <c r="R517" t="s">
        <v>3682</v>
      </c>
      <c r="S517">
        <v>5093</v>
      </c>
      <c r="Y517" t="str">
        <f>IFERROR(VLOOKUP(ROWS($Y$2:Y517),$Z$2:$AA$3007,2,0),"")</f>
        <v/>
      </c>
      <c r="Z517" s="91">
        <f>IF(ISNUMBER(SEARCH(PROF_SEARCH_ECO_PREC,AA517)),MAX($Z$1:Z516)+1,0)</f>
        <v>0</v>
      </c>
      <c r="AA517" t="s">
        <v>3682</v>
      </c>
      <c r="AB517">
        <v>5093</v>
      </c>
    </row>
    <row r="518" spans="16:28">
      <c r="P518" t="str">
        <f>IFERROR(VLOOKUP(ROWS($P$2:P518),$Q$2:$R$3007,2,0),"")</f>
        <v/>
      </c>
      <c r="Q518" s="91">
        <f>IF(ISNUMBER(SEARCH(ETUD_SHEARCH_ECO_PREC,R518)),MAX($Q$1:Q517)+1,0)</f>
        <v>0</v>
      </c>
      <c r="R518" t="s">
        <v>4052</v>
      </c>
      <c r="S518">
        <v>5140</v>
      </c>
      <c r="Y518" t="str">
        <f>IFERROR(VLOOKUP(ROWS($Y$2:Y518),$Z$2:$AA$3007,2,0),"")</f>
        <v/>
      </c>
      <c r="Z518" s="91">
        <f>IF(ISNUMBER(SEARCH(PROF_SEARCH_ECO_PREC,AA518)),MAX($Z$1:Z517)+1,0)</f>
        <v>0</v>
      </c>
      <c r="AA518" t="s">
        <v>4052</v>
      </c>
      <c r="AB518">
        <v>5140</v>
      </c>
    </row>
    <row r="519" spans="16:28">
      <c r="P519" t="str">
        <f>IFERROR(VLOOKUP(ROWS($P$2:P519),$Q$2:$R$3007,2,0),"")</f>
        <v/>
      </c>
      <c r="Q519" s="91">
        <f>IF(ISNUMBER(SEARCH(ETUD_SHEARCH_ECO_PREC,R519)),MAX($Q$1:Q518)+1,0)</f>
        <v>0</v>
      </c>
      <c r="R519" t="s">
        <v>6010</v>
      </c>
      <c r="S519">
        <v>5376</v>
      </c>
      <c r="Y519" t="str">
        <f>IFERROR(VLOOKUP(ROWS($Y$2:Y519),$Z$2:$AA$3007,2,0),"")</f>
        <v/>
      </c>
      <c r="Z519" s="91">
        <f>IF(ISNUMBER(SEARCH(PROF_SEARCH_ECO_PREC,AA519)),MAX($Z$1:Z518)+1,0)</f>
        <v>0</v>
      </c>
      <c r="AA519" t="s">
        <v>6010</v>
      </c>
      <c r="AB519">
        <v>5376</v>
      </c>
    </row>
    <row r="520" spans="16:28">
      <c r="P520" t="str">
        <f>IFERROR(VLOOKUP(ROWS($P$2:P520),$Q$2:$R$3007,2,0),"")</f>
        <v/>
      </c>
      <c r="Q520" s="91">
        <f>IF(ISNUMBER(SEARCH(ETUD_SHEARCH_ECO_PREC,R520)),MAX($Q$1:Q519)+1,0)</f>
        <v>0</v>
      </c>
      <c r="R520" t="s">
        <v>5493</v>
      </c>
      <c r="S520">
        <v>7834</v>
      </c>
      <c r="Y520" t="str">
        <f>IFERROR(VLOOKUP(ROWS($Y$2:Y520),$Z$2:$AA$3007,2,0),"")</f>
        <v/>
      </c>
      <c r="Z520" s="91">
        <f>IF(ISNUMBER(SEARCH(PROF_SEARCH_ECO_PREC,AA520)),MAX($Z$1:Z519)+1,0)</f>
        <v>0</v>
      </c>
      <c r="AA520" t="s">
        <v>5493</v>
      </c>
      <c r="AB520">
        <v>7834</v>
      </c>
    </row>
    <row r="521" spans="16:28">
      <c r="P521" t="str">
        <f>IFERROR(VLOOKUP(ROWS($P$2:P521),$Q$2:$R$3007,2,0),"")</f>
        <v/>
      </c>
      <c r="Q521" s="91">
        <f>IF(ISNUMBER(SEARCH(ETUD_SHEARCH_ECO_PREC,R521)),MAX($Q$1:Q520)+1,0)</f>
        <v>0</v>
      </c>
      <c r="R521" t="s">
        <v>6003</v>
      </c>
      <c r="S521">
        <v>7990</v>
      </c>
      <c r="Y521" t="str">
        <f>IFERROR(VLOOKUP(ROWS($Y$2:Y521),$Z$2:$AA$3007,2,0),"")</f>
        <v/>
      </c>
      <c r="Z521" s="91">
        <f>IF(ISNUMBER(SEARCH(PROF_SEARCH_ECO_PREC,AA521)),MAX($Z$1:Z520)+1,0)</f>
        <v>0</v>
      </c>
      <c r="AA521" t="s">
        <v>6003</v>
      </c>
      <c r="AB521">
        <v>7990</v>
      </c>
    </row>
    <row r="522" spans="16:28">
      <c r="P522" t="str">
        <f>IFERROR(VLOOKUP(ROWS($P$2:P522),$Q$2:$R$3007,2,0),"")</f>
        <v/>
      </c>
      <c r="Q522" s="91">
        <f>IF(ISNUMBER(SEARCH(ETUD_SHEARCH_ECO_PREC,R522)),MAX($Q$1:Q521)+1,0)</f>
        <v>0</v>
      </c>
      <c r="R522" t="s">
        <v>5491</v>
      </c>
      <c r="S522">
        <v>5329</v>
      </c>
      <c r="Y522" t="str">
        <f>IFERROR(VLOOKUP(ROWS($Y$2:Y522),$Z$2:$AA$3007,2,0),"")</f>
        <v/>
      </c>
      <c r="Z522" s="91">
        <f>IF(ISNUMBER(SEARCH(PROF_SEARCH_ECO_PREC,AA522)),MAX($Z$1:Z521)+1,0)</f>
        <v>0</v>
      </c>
      <c r="AA522" t="s">
        <v>5491</v>
      </c>
      <c r="AB522">
        <v>5329</v>
      </c>
    </row>
    <row r="523" spans="16:28">
      <c r="P523" t="str">
        <f>IFERROR(VLOOKUP(ROWS($P$2:P523),$Q$2:$R$3007,2,0),"")</f>
        <v/>
      </c>
      <c r="Q523" s="91">
        <f>IF(ISNUMBER(SEARCH(ETUD_SHEARCH_ECO_PREC,R523)),MAX($Q$1:Q522)+1,0)</f>
        <v>0</v>
      </c>
      <c r="R523" t="s">
        <v>4084</v>
      </c>
      <c r="S523">
        <v>7520</v>
      </c>
      <c r="Y523" t="str">
        <f>IFERROR(VLOOKUP(ROWS($Y$2:Y523),$Z$2:$AA$3007,2,0),"")</f>
        <v/>
      </c>
      <c r="Z523" s="91">
        <f>IF(ISNUMBER(SEARCH(PROF_SEARCH_ECO_PREC,AA523)),MAX($Z$1:Z522)+1,0)</f>
        <v>0</v>
      </c>
      <c r="AA523" t="s">
        <v>4084</v>
      </c>
      <c r="AB523">
        <v>7520</v>
      </c>
    </row>
    <row r="524" spans="16:28">
      <c r="P524" t="str">
        <f>IFERROR(VLOOKUP(ROWS($P$2:P524),$Q$2:$R$3007,2,0),"")</f>
        <v/>
      </c>
      <c r="Q524" s="91">
        <f>IF(ISNUMBER(SEARCH(ETUD_SHEARCH_ECO_PREC,R524)),MAX($Q$1:Q523)+1,0)</f>
        <v>0</v>
      </c>
      <c r="R524" t="s">
        <v>4135</v>
      </c>
      <c r="S524">
        <v>5146</v>
      </c>
      <c r="Y524" t="str">
        <f>IFERROR(VLOOKUP(ROWS($Y$2:Y524),$Z$2:$AA$3007,2,0),"")</f>
        <v/>
      </c>
      <c r="Z524" s="91">
        <f>IF(ISNUMBER(SEARCH(PROF_SEARCH_ECO_PREC,AA524)),MAX($Z$1:Z523)+1,0)</f>
        <v>0</v>
      </c>
      <c r="AA524" t="s">
        <v>4135</v>
      </c>
      <c r="AB524">
        <v>5146</v>
      </c>
    </row>
    <row r="525" spans="16:28">
      <c r="P525" t="str">
        <f>IFERROR(VLOOKUP(ROWS($P$2:P525),$Q$2:$R$3007,2,0),"")</f>
        <v/>
      </c>
      <c r="Q525" s="91">
        <f>IF(ISNUMBER(SEARCH(ETUD_SHEARCH_ECO_PREC,R525)),MAX($Q$1:Q524)+1,0)</f>
        <v>0</v>
      </c>
      <c r="R525" t="s">
        <v>4531</v>
      </c>
      <c r="S525">
        <v>523</v>
      </c>
      <c r="Y525" t="str">
        <f>IFERROR(VLOOKUP(ROWS($Y$2:Y525),$Z$2:$AA$3007,2,0),"")</f>
        <v/>
      </c>
      <c r="Z525" s="91">
        <f>IF(ISNUMBER(SEARCH(PROF_SEARCH_ECO_PREC,AA525)),MAX($Z$1:Z524)+1,0)</f>
        <v>0</v>
      </c>
      <c r="AA525" t="s">
        <v>4531</v>
      </c>
      <c r="AB525">
        <v>523</v>
      </c>
    </row>
    <row r="526" spans="16:28">
      <c r="P526" t="str">
        <f>IFERROR(VLOOKUP(ROWS($P$2:P526),$Q$2:$R$3007,2,0),"")</f>
        <v/>
      </c>
      <c r="Q526" s="91">
        <f>IF(ISNUMBER(SEARCH(ETUD_SHEARCH_ECO_PREC,R526)),MAX($Q$1:Q525)+1,0)</f>
        <v>0</v>
      </c>
      <c r="R526" t="s">
        <v>4063</v>
      </c>
      <c r="S526">
        <v>279</v>
      </c>
      <c r="Y526" t="str">
        <f>IFERROR(VLOOKUP(ROWS($Y$2:Y526),$Z$2:$AA$3007,2,0),"")</f>
        <v/>
      </c>
      <c r="Z526" s="91">
        <f>IF(ISNUMBER(SEARCH(PROF_SEARCH_ECO_PREC,AA526)),MAX($Z$1:Z525)+1,0)</f>
        <v>0</v>
      </c>
      <c r="AA526" t="s">
        <v>4063</v>
      </c>
      <c r="AB526">
        <v>279</v>
      </c>
    </row>
    <row r="527" spans="16:28">
      <c r="P527" t="str">
        <f>IFERROR(VLOOKUP(ROWS($P$2:P527),$Q$2:$R$3007,2,0),"")</f>
        <v/>
      </c>
      <c r="Q527" s="91">
        <f>IF(ISNUMBER(SEARCH(ETUD_SHEARCH_ECO_PREC,R527)),MAX($Q$1:Q526)+1,0)</f>
        <v>0</v>
      </c>
      <c r="R527" t="s">
        <v>5172</v>
      </c>
      <c r="S527">
        <v>868</v>
      </c>
      <c r="Y527" t="str">
        <f>IFERROR(VLOOKUP(ROWS($Y$2:Y527),$Z$2:$AA$3007,2,0),"")</f>
        <v/>
      </c>
      <c r="Z527" s="91">
        <f>IF(ISNUMBER(SEARCH(PROF_SEARCH_ECO_PREC,AA527)),MAX($Z$1:Z526)+1,0)</f>
        <v>0</v>
      </c>
      <c r="AA527" t="s">
        <v>5172</v>
      </c>
      <c r="AB527">
        <v>868</v>
      </c>
    </row>
    <row r="528" spans="16:28">
      <c r="P528" t="str">
        <f>IFERROR(VLOOKUP(ROWS($P$2:P528),$Q$2:$R$3007,2,0),"")</f>
        <v/>
      </c>
      <c r="Q528" s="91">
        <f>IF(ISNUMBER(SEARCH(ETUD_SHEARCH_ECO_PREC,R528)),MAX($Q$1:Q527)+1,0)</f>
        <v>0</v>
      </c>
      <c r="R528" t="s">
        <v>3165</v>
      </c>
      <c r="S528">
        <v>49</v>
      </c>
      <c r="Y528" t="str">
        <f>IFERROR(VLOOKUP(ROWS($Y$2:Y528),$Z$2:$AA$3007,2,0),"")</f>
        <v/>
      </c>
      <c r="Z528" s="91">
        <f>IF(ISNUMBER(SEARCH(PROF_SEARCH_ECO_PREC,AA528)),MAX($Z$1:Z527)+1,0)</f>
        <v>0</v>
      </c>
      <c r="AA528" t="s">
        <v>3165</v>
      </c>
      <c r="AB528">
        <v>49</v>
      </c>
    </row>
    <row r="529" spans="16:28">
      <c r="P529" t="str">
        <f>IFERROR(VLOOKUP(ROWS($P$2:P529),$Q$2:$R$3007,2,0),"")</f>
        <v/>
      </c>
      <c r="Q529" s="91">
        <f>IF(ISNUMBER(SEARCH(ETUD_SHEARCH_ECO_PREC,R529)),MAX($Q$1:Q528)+1,0)</f>
        <v>0</v>
      </c>
      <c r="R529" t="s">
        <v>3397</v>
      </c>
      <c r="S529">
        <v>7221</v>
      </c>
      <c r="Y529" t="str">
        <f>IFERROR(VLOOKUP(ROWS($Y$2:Y529),$Z$2:$AA$3007,2,0),"")</f>
        <v/>
      </c>
      <c r="Z529" s="91">
        <f>IF(ISNUMBER(SEARCH(PROF_SEARCH_ECO_PREC,AA529)),MAX($Z$1:Z528)+1,0)</f>
        <v>0</v>
      </c>
      <c r="AA529" t="s">
        <v>3397</v>
      </c>
      <c r="AB529">
        <v>7221</v>
      </c>
    </row>
    <row r="530" spans="16:28">
      <c r="P530" t="str">
        <f>IFERROR(VLOOKUP(ROWS($P$2:P530),$Q$2:$R$3007,2,0),"")</f>
        <v/>
      </c>
      <c r="Q530" s="91">
        <f>IF(ISNUMBER(SEARCH(ETUD_SHEARCH_ECO_PREC,R530)),MAX($Q$1:Q529)+1,0)</f>
        <v>0</v>
      </c>
      <c r="R530" t="s">
        <v>4720</v>
      </c>
      <c r="S530">
        <v>7645</v>
      </c>
      <c r="Y530" t="str">
        <f>IFERROR(VLOOKUP(ROWS($Y$2:Y530),$Z$2:$AA$3007,2,0),"")</f>
        <v/>
      </c>
      <c r="Z530" s="91">
        <f>IF(ISNUMBER(SEARCH(PROF_SEARCH_ECO_PREC,AA530)),MAX($Z$1:Z529)+1,0)</f>
        <v>0</v>
      </c>
      <c r="AA530" t="s">
        <v>4720</v>
      </c>
      <c r="AB530">
        <v>7645</v>
      </c>
    </row>
    <row r="531" spans="16:28">
      <c r="P531" t="str">
        <f>IFERROR(VLOOKUP(ROWS($P$2:P531),$Q$2:$R$3007,2,0),"")</f>
        <v/>
      </c>
      <c r="Q531" s="91">
        <f>IF(ISNUMBER(SEARCH(ETUD_SHEARCH_ECO_PREC,R531)),MAX($Q$1:Q530)+1,0)</f>
        <v>0</v>
      </c>
      <c r="R531" t="s">
        <v>5499</v>
      </c>
      <c r="S531">
        <v>7838</v>
      </c>
      <c r="Y531" t="str">
        <f>IFERROR(VLOOKUP(ROWS($Y$2:Y531),$Z$2:$AA$3007,2,0),"")</f>
        <v/>
      </c>
      <c r="Z531" s="91">
        <f>IF(ISNUMBER(SEARCH(PROF_SEARCH_ECO_PREC,AA531)),MAX($Z$1:Z530)+1,0)</f>
        <v>0</v>
      </c>
      <c r="AA531" t="s">
        <v>5499</v>
      </c>
      <c r="AB531">
        <v>7838</v>
      </c>
    </row>
    <row r="532" spans="16:28">
      <c r="P532" t="str">
        <f>IFERROR(VLOOKUP(ROWS($P$2:P532),$Q$2:$R$3007,2,0),"")</f>
        <v/>
      </c>
      <c r="Q532" s="91">
        <f>IF(ISNUMBER(SEARCH(ETUD_SHEARCH_ECO_PREC,R532)),MAX($Q$1:Q531)+1,0)</f>
        <v>0</v>
      </c>
      <c r="R532" t="s">
        <v>3592</v>
      </c>
      <c r="S532">
        <v>5097</v>
      </c>
      <c r="Y532" t="str">
        <f>IFERROR(VLOOKUP(ROWS($Y$2:Y532),$Z$2:$AA$3007,2,0),"")</f>
        <v/>
      </c>
      <c r="Z532" s="91">
        <f>IF(ISNUMBER(SEARCH(PROF_SEARCH_ECO_PREC,AA532)),MAX($Z$1:Z531)+1,0)</f>
        <v>0</v>
      </c>
      <c r="AA532" t="s">
        <v>3592</v>
      </c>
      <c r="AB532">
        <v>5097</v>
      </c>
    </row>
    <row r="533" spans="16:28">
      <c r="P533" t="str">
        <f>IFERROR(VLOOKUP(ROWS($P$2:P533),$Q$2:$R$3007,2,0),"")</f>
        <v/>
      </c>
      <c r="Q533" s="91">
        <f>IF(ISNUMBER(SEARCH(ETUD_SHEARCH_ECO_PREC,R533)),MAX($Q$1:Q532)+1,0)</f>
        <v>0</v>
      </c>
      <c r="R533" t="s">
        <v>5859</v>
      </c>
      <c r="S533">
        <v>5359</v>
      </c>
      <c r="Y533" t="str">
        <f>IFERROR(VLOOKUP(ROWS($Y$2:Y533),$Z$2:$AA$3007,2,0),"")</f>
        <v/>
      </c>
      <c r="Z533" s="91">
        <f>IF(ISNUMBER(SEARCH(PROF_SEARCH_ECO_PREC,AA533)),MAX($Z$1:Z532)+1,0)</f>
        <v>0</v>
      </c>
      <c r="AA533" t="s">
        <v>5859</v>
      </c>
      <c r="AB533">
        <v>5359</v>
      </c>
    </row>
    <row r="534" spans="16:28">
      <c r="P534" t="str">
        <f>IFERROR(VLOOKUP(ROWS($P$2:P534),$Q$2:$R$3007,2,0),"")</f>
        <v/>
      </c>
      <c r="Q534" s="91">
        <f>IF(ISNUMBER(SEARCH(ETUD_SHEARCH_ECO_PREC,R534)),MAX($Q$1:Q533)+1,0)</f>
        <v>0</v>
      </c>
      <c r="R534" t="s">
        <v>3382</v>
      </c>
      <c r="S534">
        <v>7202</v>
      </c>
      <c r="Y534" t="str">
        <f>IFERROR(VLOOKUP(ROWS($Y$2:Y534),$Z$2:$AA$3007,2,0),"")</f>
        <v/>
      </c>
      <c r="Z534" s="91">
        <f>IF(ISNUMBER(SEARCH(PROF_SEARCH_ECO_PREC,AA534)),MAX($Z$1:Z533)+1,0)</f>
        <v>0</v>
      </c>
      <c r="AA534" t="s">
        <v>3382</v>
      </c>
      <c r="AB534">
        <v>7202</v>
      </c>
    </row>
    <row r="535" spans="16:28">
      <c r="P535" t="str">
        <f>IFERROR(VLOOKUP(ROWS($P$2:P535),$Q$2:$R$3007,2,0),"")</f>
        <v/>
      </c>
      <c r="Q535" s="91">
        <f>IF(ISNUMBER(SEARCH(ETUD_SHEARCH_ECO_PREC,R535)),MAX($Q$1:Q534)+1,0)</f>
        <v>0</v>
      </c>
      <c r="R535" t="s">
        <v>3367</v>
      </c>
      <c r="S535">
        <v>8446</v>
      </c>
      <c r="Y535" t="str">
        <f>IFERROR(VLOOKUP(ROWS($Y$2:Y535),$Z$2:$AA$3007,2,0),"")</f>
        <v/>
      </c>
      <c r="Z535" s="91">
        <f>IF(ISNUMBER(SEARCH(PROF_SEARCH_ECO_PREC,AA535)),MAX($Z$1:Z534)+1,0)</f>
        <v>0</v>
      </c>
      <c r="AA535" t="s">
        <v>3367</v>
      </c>
      <c r="AB535">
        <v>8446</v>
      </c>
    </row>
    <row r="536" spans="16:28">
      <c r="P536" t="str">
        <f>IFERROR(VLOOKUP(ROWS($P$2:P536),$Q$2:$R$3007,2,0),"")</f>
        <v/>
      </c>
      <c r="Q536" s="91">
        <f>IF(ISNUMBER(SEARCH(ETUD_SHEARCH_ECO_PREC,R536)),MAX($Q$1:Q535)+1,0)</f>
        <v>0</v>
      </c>
      <c r="R536" t="s">
        <v>3190</v>
      </c>
      <c r="S536">
        <v>7066</v>
      </c>
      <c r="Y536" t="str">
        <f>IFERROR(VLOOKUP(ROWS($Y$2:Y536),$Z$2:$AA$3007,2,0),"")</f>
        <v/>
      </c>
      <c r="Z536" s="91">
        <f>IF(ISNUMBER(SEARCH(PROF_SEARCH_ECO_PREC,AA536)),MAX($Z$1:Z535)+1,0)</f>
        <v>0</v>
      </c>
      <c r="AA536" t="s">
        <v>3190</v>
      </c>
      <c r="AB536">
        <v>7066</v>
      </c>
    </row>
    <row r="537" spans="16:28">
      <c r="P537" t="str">
        <f>IFERROR(VLOOKUP(ROWS($P$2:P537),$Q$2:$R$3007,2,0),"")</f>
        <v/>
      </c>
      <c r="Q537" s="91">
        <f>IF(ISNUMBER(SEARCH(ETUD_SHEARCH_ECO_PREC,R537)),MAX($Q$1:Q536)+1,0)</f>
        <v>0</v>
      </c>
      <c r="R537" t="s">
        <v>5871</v>
      </c>
      <c r="S537">
        <v>8477</v>
      </c>
      <c r="Y537" t="str">
        <f>IFERROR(VLOOKUP(ROWS($Y$2:Y537),$Z$2:$AA$3007,2,0),"")</f>
        <v/>
      </c>
      <c r="Z537" s="91">
        <f>IF(ISNUMBER(SEARCH(PROF_SEARCH_ECO_PREC,AA537)),MAX($Z$1:Z536)+1,0)</f>
        <v>0</v>
      </c>
      <c r="AA537" t="s">
        <v>5871</v>
      </c>
      <c r="AB537">
        <v>8477</v>
      </c>
    </row>
    <row r="538" spans="16:28">
      <c r="P538" t="str">
        <f>IFERROR(VLOOKUP(ROWS($P$2:P538),$Q$2:$R$3007,2,0),"")</f>
        <v/>
      </c>
      <c r="Q538" s="91">
        <f>IF(ISNUMBER(SEARCH(ETUD_SHEARCH_ECO_PREC,R538)),MAX($Q$1:Q537)+1,0)</f>
        <v>0</v>
      </c>
      <c r="R538" t="s">
        <v>5112</v>
      </c>
      <c r="S538">
        <v>5253</v>
      </c>
      <c r="Y538" t="str">
        <f>IFERROR(VLOOKUP(ROWS($Y$2:Y538),$Z$2:$AA$3007,2,0),"")</f>
        <v/>
      </c>
      <c r="Z538" s="91">
        <f>IF(ISNUMBER(SEARCH(PROF_SEARCH_ECO_PREC,AA538)),MAX($Z$1:Z537)+1,0)</f>
        <v>0</v>
      </c>
      <c r="AA538" t="s">
        <v>5112</v>
      </c>
      <c r="AB538">
        <v>5253</v>
      </c>
    </row>
    <row r="539" spans="16:28">
      <c r="P539" t="str">
        <f>IFERROR(VLOOKUP(ROWS($P$2:P539),$Q$2:$R$3007,2,0),"")</f>
        <v/>
      </c>
      <c r="Q539" s="91">
        <f>IF(ISNUMBER(SEARCH(ETUD_SHEARCH_ECO_PREC,R539)),MAX($Q$1:Q538)+1,0)</f>
        <v>0</v>
      </c>
      <c r="R539" t="s">
        <v>4956</v>
      </c>
      <c r="S539">
        <v>5579</v>
      </c>
      <c r="Y539" t="str">
        <f>IFERROR(VLOOKUP(ROWS($Y$2:Y539),$Z$2:$AA$3007,2,0),"")</f>
        <v/>
      </c>
      <c r="Z539" s="91">
        <f>IF(ISNUMBER(SEARCH(PROF_SEARCH_ECO_PREC,AA539)),MAX($Z$1:Z538)+1,0)</f>
        <v>0</v>
      </c>
      <c r="AA539" t="s">
        <v>4956</v>
      </c>
      <c r="AB539">
        <v>5579</v>
      </c>
    </row>
    <row r="540" spans="16:28">
      <c r="P540" t="str">
        <f>IFERROR(VLOOKUP(ROWS($P$2:P540),$Q$2:$R$3007,2,0),"")</f>
        <v/>
      </c>
      <c r="Q540" s="91">
        <f>IF(ISNUMBER(SEARCH(ETUD_SHEARCH_ECO_PREC,R540)),MAX($Q$1:Q539)+1,0)</f>
        <v>0</v>
      </c>
      <c r="R540" t="s">
        <v>3743</v>
      </c>
      <c r="S540">
        <v>8243</v>
      </c>
      <c r="Y540" t="str">
        <f>IFERROR(VLOOKUP(ROWS($Y$2:Y540),$Z$2:$AA$3007,2,0),"")</f>
        <v/>
      </c>
      <c r="Z540" s="91">
        <f>IF(ISNUMBER(SEARCH(PROF_SEARCH_ECO_PREC,AA540)),MAX($Z$1:Z539)+1,0)</f>
        <v>0</v>
      </c>
      <c r="AA540" t="s">
        <v>3743</v>
      </c>
      <c r="AB540">
        <v>8243</v>
      </c>
    </row>
    <row r="541" spans="16:28">
      <c r="P541" t="str">
        <f>IFERROR(VLOOKUP(ROWS($P$2:P541),$Q$2:$R$3007,2,0),"")</f>
        <v/>
      </c>
      <c r="Q541" s="91">
        <f>IF(ISNUMBER(SEARCH(ETUD_SHEARCH_ECO_PREC,R541)),MAX($Q$1:Q540)+1,0)</f>
        <v>0</v>
      </c>
      <c r="R541" t="s">
        <v>4618</v>
      </c>
      <c r="S541">
        <v>1552</v>
      </c>
      <c r="Y541" t="str">
        <f>IFERROR(VLOOKUP(ROWS($Y$2:Y541),$Z$2:$AA$3007,2,0),"")</f>
        <v/>
      </c>
      <c r="Z541" s="91">
        <f>IF(ISNUMBER(SEARCH(PROF_SEARCH_ECO_PREC,AA541)),MAX($Z$1:Z540)+1,0)</f>
        <v>0</v>
      </c>
      <c r="AA541" t="s">
        <v>4618</v>
      </c>
      <c r="AB541">
        <v>1552</v>
      </c>
    </row>
    <row r="542" spans="16:28">
      <c r="P542" t="str">
        <f>IFERROR(VLOOKUP(ROWS($P$2:P542),$Q$2:$R$3007,2,0),"")</f>
        <v/>
      </c>
      <c r="Q542" s="91">
        <f>IF(ISNUMBER(SEARCH(ETUD_SHEARCH_ECO_PREC,R542)),MAX($Q$1:Q541)+1,0)</f>
        <v>0</v>
      </c>
      <c r="R542" t="s">
        <v>4808</v>
      </c>
      <c r="S542">
        <v>1459</v>
      </c>
      <c r="Y542" t="str">
        <f>IFERROR(VLOOKUP(ROWS($Y$2:Y542),$Z$2:$AA$3007,2,0),"")</f>
        <v/>
      </c>
      <c r="Z542" s="91">
        <f>IF(ISNUMBER(SEARCH(PROF_SEARCH_ECO_PREC,AA542)),MAX($Z$1:Z541)+1,0)</f>
        <v>0</v>
      </c>
      <c r="AA542" t="s">
        <v>4808</v>
      </c>
      <c r="AB542">
        <v>1459</v>
      </c>
    </row>
    <row r="543" spans="16:28">
      <c r="P543" t="str">
        <f>IFERROR(VLOOKUP(ROWS($P$2:P543),$Q$2:$R$3007,2,0),"")</f>
        <v/>
      </c>
      <c r="Q543" s="91">
        <f>IF(ISNUMBER(SEARCH(ETUD_SHEARCH_ECO_PREC,R543)),MAX($Q$1:Q542)+1,0)</f>
        <v>0</v>
      </c>
      <c r="R543" t="s">
        <v>3811</v>
      </c>
      <c r="S543">
        <v>1397</v>
      </c>
      <c r="Y543" t="str">
        <f>IFERROR(VLOOKUP(ROWS($Y$2:Y543),$Z$2:$AA$3007,2,0),"")</f>
        <v/>
      </c>
      <c r="Z543" s="91">
        <f>IF(ISNUMBER(SEARCH(PROF_SEARCH_ECO_PREC,AA543)),MAX($Z$1:Z542)+1,0)</f>
        <v>0</v>
      </c>
      <c r="AA543" t="s">
        <v>3811</v>
      </c>
      <c r="AB543">
        <v>1397</v>
      </c>
    </row>
    <row r="544" spans="16:28">
      <c r="P544" t="str">
        <f>IFERROR(VLOOKUP(ROWS($P$2:P544),$Q$2:$R$3007,2,0),"")</f>
        <v/>
      </c>
      <c r="Q544" s="91">
        <f>IF(ISNUMBER(SEARCH(ETUD_SHEARCH_ECO_PREC,R544)),MAX($Q$1:Q543)+1,0)</f>
        <v>0</v>
      </c>
      <c r="R544" t="s">
        <v>3810</v>
      </c>
      <c r="S544">
        <v>1578</v>
      </c>
      <c r="Y544" t="str">
        <f>IFERROR(VLOOKUP(ROWS($Y$2:Y544),$Z$2:$AA$3007,2,0),"")</f>
        <v/>
      </c>
      <c r="Z544" s="91">
        <f>IF(ISNUMBER(SEARCH(PROF_SEARCH_ECO_PREC,AA544)),MAX($Z$1:Z543)+1,0)</f>
        <v>0</v>
      </c>
      <c r="AA544" t="s">
        <v>3810</v>
      </c>
      <c r="AB544">
        <v>1578</v>
      </c>
    </row>
    <row r="545" spans="16:28">
      <c r="P545" t="str">
        <f>IFERROR(VLOOKUP(ROWS($P$2:P545),$Q$2:$R$3007,2,0),"")</f>
        <v/>
      </c>
      <c r="Q545" s="91">
        <f>IF(ISNUMBER(SEARCH(ETUD_SHEARCH_ECO_PREC,R545)),MAX($Q$1:Q544)+1,0)</f>
        <v>0</v>
      </c>
      <c r="R545" t="s">
        <v>3812</v>
      </c>
      <c r="S545">
        <v>1399</v>
      </c>
      <c r="Y545" t="str">
        <f>IFERROR(VLOOKUP(ROWS($Y$2:Y545),$Z$2:$AA$3007,2,0),"")</f>
        <v/>
      </c>
      <c r="Z545" s="91">
        <f>IF(ISNUMBER(SEARCH(PROF_SEARCH_ECO_PREC,AA545)),MAX($Z$1:Z544)+1,0)</f>
        <v>0</v>
      </c>
      <c r="AA545" t="s">
        <v>3812</v>
      </c>
      <c r="AB545">
        <v>1399</v>
      </c>
    </row>
    <row r="546" spans="16:28">
      <c r="P546" t="str">
        <f>IFERROR(VLOOKUP(ROWS($P$2:P546),$Q$2:$R$3007,2,0),"")</f>
        <v/>
      </c>
      <c r="Q546" s="91">
        <f>IF(ISNUMBER(SEARCH(ETUD_SHEARCH_ECO_PREC,R546)),MAX($Q$1:Q545)+1,0)</f>
        <v>0</v>
      </c>
      <c r="R546" t="s">
        <v>3642</v>
      </c>
      <c r="S546">
        <v>8141</v>
      </c>
      <c r="Y546" t="str">
        <f>IFERROR(VLOOKUP(ROWS($Y$2:Y546),$Z$2:$AA$3007,2,0),"")</f>
        <v/>
      </c>
      <c r="Z546" s="91">
        <f>IF(ISNUMBER(SEARCH(PROF_SEARCH_ECO_PREC,AA546)),MAX($Z$1:Z545)+1,0)</f>
        <v>0</v>
      </c>
      <c r="AA546" t="s">
        <v>3642</v>
      </c>
      <c r="AB546">
        <v>8141</v>
      </c>
    </row>
    <row r="547" spans="16:28">
      <c r="P547" t="str">
        <f>IFERROR(VLOOKUP(ROWS($P$2:P547),$Q$2:$R$3007,2,0),"")</f>
        <v/>
      </c>
      <c r="Q547" s="91">
        <f>IF(ISNUMBER(SEARCH(ETUD_SHEARCH_ECO_PREC,R547)),MAX($Q$1:Q546)+1,0)</f>
        <v>0</v>
      </c>
      <c r="R547" t="s">
        <v>4322</v>
      </c>
      <c r="S547">
        <v>7580</v>
      </c>
      <c r="Y547" t="str">
        <f>IFERROR(VLOOKUP(ROWS($Y$2:Y547),$Z$2:$AA$3007,2,0),"")</f>
        <v/>
      </c>
      <c r="Z547" s="91">
        <f>IF(ISNUMBER(SEARCH(PROF_SEARCH_ECO_PREC,AA547)),MAX($Z$1:Z546)+1,0)</f>
        <v>0</v>
      </c>
      <c r="AA547" t="s">
        <v>4322</v>
      </c>
      <c r="AB547">
        <v>7580</v>
      </c>
    </row>
    <row r="548" spans="16:28">
      <c r="P548" t="str">
        <f>IFERROR(VLOOKUP(ROWS($P$2:P548),$Q$2:$R$3007,2,0),"")</f>
        <v/>
      </c>
      <c r="Q548" s="91">
        <f>IF(ISNUMBER(SEARCH(ETUD_SHEARCH_ECO_PREC,R548)),MAX($Q$1:Q547)+1,0)</f>
        <v>0</v>
      </c>
      <c r="R548" t="s">
        <v>3413</v>
      </c>
      <c r="S548">
        <v>7233</v>
      </c>
      <c r="Y548" t="str">
        <f>IFERROR(VLOOKUP(ROWS($Y$2:Y548),$Z$2:$AA$3007,2,0),"")</f>
        <v/>
      </c>
      <c r="Z548" s="91">
        <f>IF(ISNUMBER(SEARCH(PROF_SEARCH_ECO_PREC,AA548)),MAX($Z$1:Z547)+1,0)</f>
        <v>0</v>
      </c>
      <c r="AA548" t="s">
        <v>3413</v>
      </c>
      <c r="AB548">
        <v>7233</v>
      </c>
    </row>
    <row r="549" spans="16:28">
      <c r="P549" t="str">
        <f>IFERROR(VLOOKUP(ROWS($P$2:P549),$Q$2:$R$3007,2,0),"")</f>
        <v/>
      </c>
      <c r="Q549" s="91">
        <f>IF(ISNUMBER(SEARCH(ETUD_SHEARCH_ECO_PREC,R549)),MAX($Q$1:Q548)+1,0)</f>
        <v>0</v>
      </c>
      <c r="R549" t="s">
        <v>5512</v>
      </c>
      <c r="S549">
        <v>1045</v>
      </c>
      <c r="Y549" t="str">
        <f>IFERROR(VLOOKUP(ROWS($Y$2:Y549),$Z$2:$AA$3007,2,0),"")</f>
        <v/>
      </c>
      <c r="Z549" s="91">
        <f>IF(ISNUMBER(SEARCH(PROF_SEARCH_ECO_PREC,AA549)),MAX($Z$1:Z548)+1,0)</f>
        <v>0</v>
      </c>
      <c r="AA549" t="s">
        <v>5512</v>
      </c>
      <c r="AB549">
        <v>1045</v>
      </c>
    </row>
    <row r="550" spans="16:28">
      <c r="P550" t="str">
        <f>IFERROR(VLOOKUP(ROWS($P$2:P550),$Q$2:$R$3007,2,0),"")</f>
        <v/>
      </c>
      <c r="Q550" s="91">
        <f>IF(ISNUMBER(SEARCH(ETUD_SHEARCH_ECO_PREC,R550)),MAX($Q$1:Q549)+1,0)</f>
        <v>0</v>
      </c>
      <c r="R550" t="s">
        <v>4357</v>
      </c>
      <c r="S550">
        <v>421</v>
      </c>
      <c r="Y550" t="str">
        <f>IFERROR(VLOOKUP(ROWS($Y$2:Y550),$Z$2:$AA$3007,2,0),"")</f>
        <v/>
      </c>
      <c r="Z550" s="91">
        <f>IF(ISNUMBER(SEARCH(PROF_SEARCH_ECO_PREC,AA550)),MAX($Z$1:Z549)+1,0)</f>
        <v>0</v>
      </c>
      <c r="AA550" t="s">
        <v>4357</v>
      </c>
      <c r="AB550">
        <v>421</v>
      </c>
    </row>
    <row r="551" spans="16:28">
      <c r="P551" t="str">
        <f>IFERROR(VLOOKUP(ROWS($P$2:P551),$Q$2:$R$3007,2,0),"")</f>
        <v/>
      </c>
      <c r="Q551" s="91">
        <f>IF(ISNUMBER(SEARCH(ETUD_SHEARCH_ECO_PREC,R551)),MAX($Q$1:Q550)+1,0)</f>
        <v>0</v>
      </c>
      <c r="R551" t="s">
        <v>4826</v>
      </c>
      <c r="S551">
        <v>1550</v>
      </c>
      <c r="Y551" t="str">
        <f>IFERROR(VLOOKUP(ROWS($Y$2:Y551),$Z$2:$AA$3007,2,0),"")</f>
        <v/>
      </c>
      <c r="Z551" s="91">
        <f>IF(ISNUMBER(SEARCH(PROF_SEARCH_ECO_PREC,AA551)),MAX($Z$1:Z550)+1,0)</f>
        <v>0</v>
      </c>
      <c r="AA551" t="s">
        <v>4826</v>
      </c>
      <c r="AB551">
        <v>1550</v>
      </c>
    </row>
    <row r="552" spans="16:28">
      <c r="P552" t="str">
        <f>IFERROR(VLOOKUP(ROWS($P$2:P552),$Q$2:$R$3007,2,0),"")</f>
        <v/>
      </c>
      <c r="Q552" s="91">
        <f>IF(ISNUMBER(SEARCH(ETUD_SHEARCH_ECO_PREC,R552)),MAX($Q$1:Q551)+1,0)</f>
        <v>0</v>
      </c>
      <c r="R552" t="s">
        <v>5605</v>
      </c>
      <c r="S552">
        <v>9559</v>
      </c>
      <c r="Y552" t="str">
        <f>IFERROR(VLOOKUP(ROWS($Y$2:Y552),$Z$2:$AA$3007,2,0),"")</f>
        <v/>
      </c>
      <c r="Z552" s="91">
        <f>IF(ISNUMBER(SEARCH(PROF_SEARCH_ECO_PREC,AA552)),MAX($Z$1:Z551)+1,0)</f>
        <v>0</v>
      </c>
      <c r="AA552" t="s">
        <v>5605</v>
      </c>
      <c r="AB552">
        <v>9559</v>
      </c>
    </row>
    <row r="553" spans="16:28">
      <c r="P553" t="str">
        <f>IFERROR(VLOOKUP(ROWS($P$2:P553),$Q$2:$R$3007,2,0),"")</f>
        <v/>
      </c>
      <c r="Q553" s="91">
        <f>IF(ISNUMBER(SEARCH(ETUD_SHEARCH_ECO_PREC,R553)),MAX($Q$1:Q552)+1,0)</f>
        <v>0</v>
      </c>
      <c r="R553" t="s">
        <v>4870</v>
      </c>
      <c r="S553">
        <v>682</v>
      </c>
      <c r="Y553" t="str">
        <f>IFERROR(VLOOKUP(ROWS($Y$2:Y553),$Z$2:$AA$3007,2,0),"")</f>
        <v/>
      </c>
      <c r="Z553" s="91">
        <f>IF(ISNUMBER(SEARCH(PROF_SEARCH_ECO_PREC,AA553)),MAX($Z$1:Z552)+1,0)</f>
        <v>0</v>
      </c>
      <c r="AA553" t="s">
        <v>4870</v>
      </c>
      <c r="AB553">
        <v>682</v>
      </c>
    </row>
    <row r="554" spans="16:28">
      <c r="P554" t="str">
        <f>IFERROR(VLOOKUP(ROWS($P$2:P554),$Q$2:$R$3007,2,0),"")</f>
        <v/>
      </c>
      <c r="Q554" s="91">
        <f>IF(ISNUMBER(SEARCH(ETUD_SHEARCH_ECO_PREC,R554)),MAX($Q$1:Q553)+1,0)</f>
        <v>0</v>
      </c>
      <c r="R554" t="s">
        <v>5203</v>
      </c>
      <c r="S554">
        <v>880</v>
      </c>
      <c r="Y554" t="str">
        <f>IFERROR(VLOOKUP(ROWS($Y$2:Y554),$Z$2:$AA$3007,2,0),"")</f>
        <v/>
      </c>
      <c r="Z554" s="91">
        <f>IF(ISNUMBER(SEARCH(PROF_SEARCH_ECO_PREC,AA554)),MAX($Z$1:Z553)+1,0)</f>
        <v>0</v>
      </c>
      <c r="AA554" t="s">
        <v>5203</v>
      </c>
      <c r="AB554">
        <v>880</v>
      </c>
    </row>
    <row r="555" spans="16:28">
      <c r="P555" t="str">
        <f>IFERROR(VLOOKUP(ROWS($P$2:P555),$Q$2:$R$3007,2,0),"")</f>
        <v/>
      </c>
      <c r="Q555" s="91">
        <f>IF(ISNUMBER(SEARCH(ETUD_SHEARCH_ECO_PREC,R555)),MAX($Q$1:Q554)+1,0)</f>
        <v>0</v>
      </c>
      <c r="R555" t="s">
        <v>4026</v>
      </c>
      <c r="S555">
        <v>260</v>
      </c>
      <c r="Y555" t="str">
        <f>IFERROR(VLOOKUP(ROWS($Y$2:Y555),$Z$2:$AA$3007,2,0),"")</f>
        <v/>
      </c>
      <c r="Z555" s="91">
        <f>IF(ISNUMBER(SEARCH(PROF_SEARCH_ECO_PREC,AA555)),MAX($Z$1:Z554)+1,0)</f>
        <v>0</v>
      </c>
      <c r="AA555" t="s">
        <v>4026</v>
      </c>
      <c r="AB555">
        <v>260</v>
      </c>
    </row>
    <row r="556" spans="16:28">
      <c r="P556" t="str">
        <f>IFERROR(VLOOKUP(ROWS($P$2:P556),$Q$2:$R$3007,2,0),"")</f>
        <v/>
      </c>
      <c r="Q556" s="91">
        <f>IF(ISNUMBER(SEARCH(ETUD_SHEARCH_ECO_PREC,R556)),MAX($Q$1:Q555)+1,0)</f>
        <v>0</v>
      </c>
      <c r="R556" t="s">
        <v>5562</v>
      </c>
      <c r="S556">
        <v>1064</v>
      </c>
      <c r="Y556" t="str">
        <f>IFERROR(VLOOKUP(ROWS($Y$2:Y556),$Z$2:$AA$3007,2,0),"")</f>
        <v/>
      </c>
      <c r="Z556" s="91">
        <f>IF(ISNUMBER(SEARCH(PROF_SEARCH_ECO_PREC,AA556)),MAX($Z$1:Z555)+1,0)</f>
        <v>0</v>
      </c>
      <c r="AA556" t="s">
        <v>5562</v>
      </c>
      <c r="AB556">
        <v>1064</v>
      </c>
    </row>
    <row r="557" spans="16:28">
      <c r="P557" t="str">
        <f>IFERROR(VLOOKUP(ROWS($P$2:P557),$Q$2:$R$3007,2,0),"")</f>
        <v/>
      </c>
      <c r="Q557" s="91">
        <f>IF(ISNUMBER(SEARCH(ETUD_SHEARCH_ECO_PREC,R557)),MAX($Q$1:Q556)+1,0)</f>
        <v>0</v>
      </c>
      <c r="R557" t="s">
        <v>3372</v>
      </c>
      <c r="S557">
        <v>79</v>
      </c>
      <c r="Y557" t="str">
        <f>IFERROR(VLOOKUP(ROWS($Y$2:Y557),$Z$2:$AA$3007,2,0),"")</f>
        <v/>
      </c>
      <c r="Z557" s="91">
        <f>IF(ISNUMBER(SEARCH(PROF_SEARCH_ECO_PREC,AA557)),MAX($Z$1:Z556)+1,0)</f>
        <v>0</v>
      </c>
      <c r="AA557" t="s">
        <v>3372</v>
      </c>
      <c r="AB557">
        <v>79</v>
      </c>
    </row>
    <row r="558" spans="16:28">
      <c r="P558" t="str">
        <f>IFERROR(VLOOKUP(ROWS($P$2:P558),$Q$2:$R$3007,2,0),"")</f>
        <v/>
      </c>
      <c r="Q558" s="91">
        <f>IF(ISNUMBER(SEARCH(ETUD_SHEARCH_ECO_PREC,R558)),MAX($Q$1:Q557)+1,0)</f>
        <v>0</v>
      </c>
      <c r="R558" t="s">
        <v>3374</v>
      </c>
      <c r="S558">
        <v>86</v>
      </c>
      <c r="Y558" t="str">
        <f>IFERROR(VLOOKUP(ROWS($Y$2:Y558),$Z$2:$AA$3007,2,0),"")</f>
        <v/>
      </c>
      <c r="Z558" s="91">
        <f>IF(ISNUMBER(SEARCH(PROF_SEARCH_ECO_PREC,AA558)),MAX($Z$1:Z557)+1,0)</f>
        <v>0</v>
      </c>
      <c r="AA558" t="s">
        <v>3374</v>
      </c>
      <c r="AB558">
        <v>86</v>
      </c>
    </row>
    <row r="559" spans="16:28">
      <c r="P559" t="str">
        <f>IFERROR(VLOOKUP(ROWS($P$2:P559),$Q$2:$R$3007,2,0),"")</f>
        <v/>
      </c>
      <c r="Q559" s="91">
        <f>IF(ISNUMBER(SEARCH(ETUD_SHEARCH_ECO_PREC,R559)),MAX($Q$1:Q558)+1,0)</f>
        <v>0</v>
      </c>
      <c r="R559" t="s">
        <v>3654</v>
      </c>
      <c r="S559">
        <v>128</v>
      </c>
      <c r="Y559" t="str">
        <f>IFERROR(VLOOKUP(ROWS($Y$2:Y559),$Z$2:$AA$3007,2,0),"")</f>
        <v/>
      </c>
      <c r="Z559" s="91">
        <f>IF(ISNUMBER(SEARCH(PROF_SEARCH_ECO_PREC,AA559)),MAX($Z$1:Z558)+1,0)</f>
        <v>0</v>
      </c>
      <c r="AA559" t="s">
        <v>3654</v>
      </c>
      <c r="AB559">
        <v>128</v>
      </c>
    </row>
    <row r="560" spans="16:28">
      <c r="P560" t="str">
        <f>IFERROR(VLOOKUP(ROWS($P$2:P560),$Q$2:$R$3007,2,0),"")</f>
        <v/>
      </c>
      <c r="Q560" s="91">
        <f>IF(ISNUMBER(SEARCH(ETUD_SHEARCH_ECO_PREC,R560)),MAX($Q$1:Q559)+1,0)</f>
        <v>0</v>
      </c>
      <c r="R560" t="s">
        <v>5647</v>
      </c>
      <c r="S560">
        <v>7983</v>
      </c>
      <c r="Y560" t="str">
        <f>IFERROR(VLOOKUP(ROWS($Y$2:Y560),$Z$2:$AA$3007,2,0),"")</f>
        <v/>
      </c>
      <c r="Z560" s="91">
        <f>IF(ISNUMBER(SEARCH(PROF_SEARCH_ECO_PREC,AA560)),MAX($Z$1:Z559)+1,0)</f>
        <v>0</v>
      </c>
      <c r="AA560" t="s">
        <v>5647</v>
      </c>
      <c r="AB560">
        <v>7983</v>
      </c>
    </row>
    <row r="561" spans="16:28">
      <c r="P561" t="str">
        <f>IFERROR(VLOOKUP(ROWS($P$2:P561),$Q$2:$R$3007,2,0),"")</f>
        <v/>
      </c>
      <c r="Q561" s="91">
        <f>IF(ISNUMBER(SEARCH(ETUD_SHEARCH_ECO_PREC,R561)),MAX($Q$1:Q560)+1,0)</f>
        <v>0</v>
      </c>
      <c r="R561" t="s">
        <v>4301</v>
      </c>
      <c r="S561">
        <v>405</v>
      </c>
      <c r="Y561" t="str">
        <f>IFERROR(VLOOKUP(ROWS($Y$2:Y561),$Z$2:$AA$3007,2,0),"")</f>
        <v/>
      </c>
      <c r="Z561" s="91">
        <f>IF(ISNUMBER(SEARCH(PROF_SEARCH_ECO_PREC,AA561)),MAX($Z$1:Z560)+1,0)</f>
        <v>0</v>
      </c>
      <c r="AA561" t="s">
        <v>4301</v>
      </c>
      <c r="AB561">
        <v>405</v>
      </c>
    </row>
    <row r="562" spans="16:28">
      <c r="P562" t="str">
        <f>IFERROR(VLOOKUP(ROWS($P$2:P562),$Q$2:$R$3007,2,0),"")</f>
        <v/>
      </c>
      <c r="Q562" s="91">
        <f>IF(ISNUMBER(SEARCH(ETUD_SHEARCH_ECO_PREC,R562)),MAX($Q$1:Q561)+1,0)</f>
        <v>0</v>
      </c>
      <c r="R562" t="s">
        <v>3806</v>
      </c>
      <c r="S562">
        <v>7416</v>
      </c>
      <c r="Y562" t="str">
        <f>IFERROR(VLOOKUP(ROWS($Y$2:Y562),$Z$2:$AA$3007,2,0),"")</f>
        <v/>
      </c>
      <c r="Z562" s="91">
        <f>IF(ISNUMBER(SEARCH(PROF_SEARCH_ECO_PREC,AA562)),MAX($Z$1:Z561)+1,0)</f>
        <v>0</v>
      </c>
      <c r="AA562" t="s">
        <v>3806</v>
      </c>
      <c r="AB562">
        <v>7416</v>
      </c>
    </row>
    <row r="563" spans="16:28">
      <c r="P563" t="str">
        <f>IFERROR(VLOOKUP(ROWS($P$2:P563),$Q$2:$R$3007,2,0),"")</f>
        <v/>
      </c>
      <c r="Q563" s="91">
        <f>IF(ISNUMBER(SEARCH(ETUD_SHEARCH_ECO_PREC,R563)),MAX($Q$1:Q562)+1,0)</f>
        <v>0</v>
      </c>
      <c r="R563" t="s">
        <v>5635</v>
      </c>
      <c r="S563">
        <v>1099</v>
      </c>
      <c r="Y563" t="str">
        <f>IFERROR(VLOOKUP(ROWS($Y$2:Y563),$Z$2:$AA$3007,2,0),"")</f>
        <v/>
      </c>
      <c r="Z563" s="91">
        <f>IF(ISNUMBER(SEARCH(PROF_SEARCH_ECO_PREC,AA563)),MAX($Z$1:Z562)+1,0)</f>
        <v>0</v>
      </c>
      <c r="AA563" t="s">
        <v>5635</v>
      </c>
      <c r="AB563">
        <v>1099</v>
      </c>
    </row>
    <row r="564" spans="16:28">
      <c r="P564" t="str">
        <f>IFERROR(VLOOKUP(ROWS($P$2:P564),$Q$2:$R$3007,2,0),"")</f>
        <v/>
      </c>
      <c r="Q564" s="91">
        <f>IF(ISNUMBER(SEARCH(ETUD_SHEARCH_ECO_PREC,R564)),MAX($Q$1:Q563)+1,0)</f>
        <v>0</v>
      </c>
      <c r="R564" t="s">
        <v>4364</v>
      </c>
      <c r="S564">
        <v>429</v>
      </c>
      <c r="Y564" t="str">
        <f>IFERROR(VLOOKUP(ROWS($Y$2:Y564),$Z$2:$AA$3007,2,0),"")</f>
        <v/>
      </c>
      <c r="Z564" s="91">
        <f>IF(ISNUMBER(SEARCH(PROF_SEARCH_ECO_PREC,AA564)),MAX($Z$1:Z563)+1,0)</f>
        <v>0</v>
      </c>
      <c r="AA564" t="s">
        <v>4364</v>
      </c>
      <c r="AB564">
        <v>429</v>
      </c>
    </row>
    <row r="565" spans="16:28">
      <c r="P565" t="str">
        <f>IFERROR(VLOOKUP(ROWS($P$2:P565),$Q$2:$R$3007,2,0),"")</f>
        <v/>
      </c>
      <c r="Q565" s="91">
        <f>IF(ISNUMBER(SEARCH(ETUD_SHEARCH_ECO_PREC,R565)),MAX($Q$1:Q564)+1,0)</f>
        <v>0</v>
      </c>
      <c r="R565" t="s">
        <v>4406</v>
      </c>
      <c r="S565">
        <v>8595</v>
      </c>
      <c r="Y565" t="str">
        <f>IFERROR(VLOOKUP(ROWS($Y$2:Y565),$Z$2:$AA$3007,2,0),"")</f>
        <v/>
      </c>
      <c r="Z565" s="91">
        <f>IF(ISNUMBER(SEARCH(PROF_SEARCH_ECO_PREC,AA565)),MAX($Z$1:Z564)+1,0)</f>
        <v>0</v>
      </c>
      <c r="AA565" t="s">
        <v>4406</v>
      </c>
      <c r="AB565">
        <v>8595</v>
      </c>
    </row>
    <row r="566" spans="16:28">
      <c r="P566" t="str">
        <f>IFERROR(VLOOKUP(ROWS($P$2:P566),$Q$2:$R$3007,2,0),"")</f>
        <v/>
      </c>
      <c r="Q566" s="91">
        <f>IF(ISNUMBER(SEARCH(ETUD_SHEARCH_ECO_PREC,R566)),MAX($Q$1:Q565)+1,0)</f>
        <v>0</v>
      </c>
      <c r="R566" t="s">
        <v>4602</v>
      </c>
      <c r="S566">
        <v>5505</v>
      </c>
      <c r="Y566" t="str">
        <f>IFERROR(VLOOKUP(ROWS($Y$2:Y566),$Z$2:$AA$3007,2,0),"")</f>
        <v/>
      </c>
      <c r="Z566" s="91">
        <f>IF(ISNUMBER(SEARCH(PROF_SEARCH_ECO_PREC,AA566)),MAX($Z$1:Z565)+1,0)</f>
        <v>0</v>
      </c>
      <c r="AA566" t="s">
        <v>4602</v>
      </c>
      <c r="AB566">
        <v>5505</v>
      </c>
    </row>
    <row r="567" spans="16:28">
      <c r="P567" t="str">
        <f>IFERROR(VLOOKUP(ROWS($P$2:P567),$Q$2:$R$3007,2,0),"")</f>
        <v/>
      </c>
      <c r="Q567" s="91">
        <f>IF(ISNUMBER(SEARCH(ETUD_SHEARCH_ECO_PREC,R567)),MAX($Q$1:Q566)+1,0)</f>
        <v>0</v>
      </c>
      <c r="R567" t="s">
        <v>5541</v>
      </c>
      <c r="S567">
        <v>9563</v>
      </c>
      <c r="Y567" t="str">
        <f>IFERROR(VLOOKUP(ROWS($Y$2:Y567),$Z$2:$AA$3007,2,0),"")</f>
        <v/>
      </c>
      <c r="Z567" s="91">
        <f>IF(ISNUMBER(SEARCH(PROF_SEARCH_ECO_PREC,AA567)),MAX($Z$1:Z566)+1,0)</f>
        <v>0</v>
      </c>
      <c r="AA567" t="s">
        <v>5541</v>
      </c>
      <c r="AB567">
        <v>9563</v>
      </c>
    </row>
    <row r="568" spans="16:28">
      <c r="P568" t="str">
        <f>IFERROR(VLOOKUP(ROWS($P$2:P568),$Q$2:$R$3007,2,0),"")</f>
        <v/>
      </c>
      <c r="Q568" s="91">
        <f>IF(ISNUMBER(SEARCH(ETUD_SHEARCH_ECO_PREC,R568)),MAX($Q$1:Q567)+1,0)</f>
        <v>0</v>
      </c>
      <c r="R568" t="s">
        <v>5243</v>
      </c>
      <c r="S568">
        <v>7775</v>
      </c>
      <c r="Y568" t="str">
        <f>IFERROR(VLOOKUP(ROWS($Y$2:Y568),$Z$2:$AA$3007,2,0),"")</f>
        <v/>
      </c>
      <c r="Z568" s="91">
        <f>IF(ISNUMBER(SEARCH(PROF_SEARCH_ECO_PREC,AA568)),MAX($Z$1:Z567)+1,0)</f>
        <v>0</v>
      </c>
      <c r="AA568" t="s">
        <v>5243</v>
      </c>
      <c r="AB568">
        <v>7775</v>
      </c>
    </row>
    <row r="569" spans="16:28">
      <c r="P569" t="str">
        <f>IFERROR(VLOOKUP(ROWS($P$2:P569),$Q$2:$R$3007,2,0),"")</f>
        <v/>
      </c>
      <c r="Q569" s="91">
        <f>IF(ISNUMBER(SEARCH(ETUD_SHEARCH_ECO_PREC,R569)),MAX($Q$1:Q568)+1,0)</f>
        <v>0</v>
      </c>
      <c r="R569" t="s">
        <v>4386</v>
      </c>
      <c r="S569">
        <v>7600</v>
      </c>
      <c r="Y569" t="str">
        <f>IFERROR(VLOOKUP(ROWS($Y$2:Y569),$Z$2:$AA$3007,2,0),"")</f>
        <v/>
      </c>
      <c r="Z569" s="91">
        <f>IF(ISNUMBER(SEARCH(PROF_SEARCH_ECO_PREC,AA569)),MAX($Z$1:Z568)+1,0)</f>
        <v>0</v>
      </c>
      <c r="AA569" t="s">
        <v>4386</v>
      </c>
      <c r="AB569">
        <v>7600</v>
      </c>
    </row>
    <row r="570" spans="16:28">
      <c r="P570" t="str">
        <f>IFERROR(VLOOKUP(ROWS($P$2:P570),$Q$2:$R$3007,2,0),"")</f>
        <v/>
      </c>
      <c r="Q570" s="91">
        <f>IF(ISNUMBER(SEARCH(ETUD_SHEARCH_ECO_PREC,R570)),MAX($Q$1:Q569)+1,0)</f>
        <v>0</v>
      </c>
      <c r="R570" t="s">
        <v>5245</v>
      </c>
      <c r="S570">
        <v>5426</v>
      </c>
      <c r="Y570" t="str">
        <f>IFERROR(VLOOKUP(ROWS($Y$2:Y570),$Z$2:$AA$3007,2,0),"")</f>
        <v/>
      </c>
      <c r="Z570" s="91">
        <f>IF(ISNUMBER(SEARCH(PROF_SEARCH_ECO_PREC,AA570)),MAX($Z$1:Z569)+1,0)</f>
        <v>0</v>
      </c>
      <c r="AA570" t="s">
        <v>5245</v>
      </c>
      <c r="AB570">
        <v>5426</v>
      </c>
    </row>
    <row r="571" spans="16:28">
      <c r="P571" t="str">
        <f>IFERROR(VLOOKUP(ROWS($P$2:P571),$Q$2:$R$3007,2,0),"")</f>
        <v/>
      </c>
      <c r="Q571" s="91">
        <f>IF(ISNUMBER(SEARCH(ETUD_SHEARCH_ECO_PREC,R571)),MAX($Q$1:Q570)+1,0)</f>
        <v>0</v>
      </c>
      <c r="R571" t="s">
        <v>5944</v>
      </c>
      <c r="S571">
        <v>7958</v>
      </c>
      <c r="Y571" t="str">
        <f>IFERROR(VLOOKUP(ROWS($Y$2:Y571),$Z$2:$AA$3007,2,0),"")</f>
        <v/>
      </c>
      <c r="Z571" s="91">
        <f>IF(ISNUMBER(SEARCH(PROF_SEARCH_ECO_PREC,AA571)),MAX($Z$1:Z570)+1,0)</f>
        <v>0</v>
      </c>
      <c r="AA571" t="s">
        <v>5944</v>
      </c>
      <c r="AB571">
        <v>7958</v>
      </c>
    </row>
    <row r="572" spans="16:28">
      <c r="P572" t="str">
        <f>IFERROR(VLOOKUP(ROWS($P$2:P572),$Q$2:$R$3007,2,0),"")</f>
        <v/>
      </c>
      <c r="Q572" s="91">
        <f>IF(ISNUMBER(SEARCH(ETUD_SHEARCH_ECO_PREC,R572)),MAX($Q$1:Q571)+1,0)</f>
        <v>0</v>
      </c>
      <c r="R572" t="s">
        <v>4333</v>
      </c>
      <c r="S572">
        <v>8365</v>
      </c>
      <c r="Y572" t="str">
        <f>IFERROR(VLOOKUP(ROWS($Y$2:Y572),$Z$2:$AA$3007,2,0),"")</f>
        <v/>
      </c>
      <c r="Z572" s="91">
        <f>IF(ISNUMBER(SEARCH(PROF_SEARCH_ECO_PREC,AA572)),MAX($Z$1:Z571)+1,0)</f>
        <v>0</v>
      </c>
      <c r="AA572" t="s">
        <v>4333</v>
      </c>
      <c r="AB572">
        <v>8365</v>
      </c>
    </row>
    <row r="573" spans="16:28">
      <c r="P573" t="str">
        <f>IFERROR(VLOOKUP(ROWS($P$2:P573),$Q$2:$R$3007,2,0),"")</f>
        <v/>
      </c>
      <c r="Q573" s="91">
        <f>IF(ISNUMBER(SEARCH(ETUD_SHEARCH_ECO_PREC,R573)),MAX($Q$1:Q572)+1,0)</f>
        <v>0</v>
      </c>
      <c r="R573" t="s">
        <v>4796</v>
      </c>
      <c r="S573">
        <v>1492</v>
      </c>
      <c r="Y573" t="str">
        <f>IFERROR(VLOOKUP(ROWS($Y$2:Y573),$Z$2:$AA$3007,2,0),"")</f>
        <v/>
      </c>
      <c r="Z573" s="91">
        <f>IF(ISNUMBER(SEARCH(PROF_SEARCH_ECO_PREC,AA573)),MAX($Z$1:Z572)+1,0)</f>
        <v>0</v>
      </c>
      <c r="AA573" t="s">
        <v>4796</v>
      </c>
      <c r="AB573">
        <v>1492</v>
      </c>
    </row>
    <row r="574" spans="16:28">
      <c r="P574" t="str">
        <f>IFERROR(VLOOKUP(ROWS($P$2:P574),$Q$2:$R$3007,2,0),"")</f>
        <v/>
      </c>
      <c r="Q574" s="91">
        <f>IF(ISNUMBER(SEARCH(ETUD_SHEARCH_ECO_PREC,R574)),MAX($Q$1:Q573)+1,0)</f>
        <v>0</v>
      </c>
      <c r="R574" t="s">
        <v>3451</v>
      </c>
      <c r="S574">
        <v>7260</v>
      </c>
      <c r="Y574" t="str">
        <f>IFERROR(VLOOKUP(ROWS($Y$2:Y574),$Z$2:$AA$3007,2,0),"")</f>
        <v/>
      </c>
      <c r="Z574" s="91">
        <f>IF(ISNUMBER(SEARCH(PROF_SEARCH_ECO_PREC,AA574)),MAX($Z$1:Z573)+1,0)</f>
        <v>0</v>
      </c>
      <c r="AA574" t="s">
        <v>3451</v>
      </c>
      <c r="AB574">
        <v>7260</v>
      </c>
    </row>
    <row r="575" spans="16:28">
      <c r="P575" t="str">
        <f>IFERROR(VLOOKUP(ROWS($P$2:P575),$Q$2:$R$3007,2,0),"")</f>
        <v/>
      </c>
      <c r="Q575" s="91">
        <f>IF(ISNUMBER(SEARCH(ETUD_SHEARCH_ECO_PREC,R575)),MAX($Q$1:Q574)+1,0)</f>
        <v>0</v>
      </c>
      <c r="R575" t="s">
        <v>3437</v>
      </c>
      <c r="S575">
        <v>5515</v>
      </c>
      <c r="Y575" t="str">
        <f>IFERROR(VLOOKUP(ROWS($Y$2:Y575),$Z$2:$AA$3007,2,0),"")</f>
        <v/>
      </c>
      <c r="Z575" s="91">
        <f>IF(ISNUMBER(SEARCH(PROF_SEARCH_ECO_PREC,AA575)),MAX($Z$1:Z574)+1,0)</f>
        <v>0</v>
      </c>
      <c r="AA575" t="s">
        <v>3437</v>
      </c>
      <c r="AB575">
        <v>5515</v>
      </c>
    </row>
    <row r="576" spans="16:28">
      <c r="P576" t="str">
        <f>IFERROR(VLOOKUP(ROWS($P$2:P576),$Q$2:$R$3007,2,0),"")</f>
        <v/>
      </c>
      <c r="Q576" s="91">
        <f>IF(ISNUMBER(SEARCH(ETUD_SHEARCH_ECO_PREC,R576)),MAX($Q$1:Q575)+1,0)</f>
        <v>0</v>
      </c>
      <c r="R576" t="s">
        <v>4908</v>
      </c>
      <c r="S576">
        <v>7682</v>
      </c>
      <c r="Y576" t="str">
        <f>IFERROR(VLOOKUP(ROWS($Y$2:Y576),$Z$2:$AA$3007,2,0),"")</f>
        <v/>
      </c>
      <c r="Z576" s="91">
        <f>IF(ISNUMBER(SEARCH(PROF_SEARCH_ECO_PREC,AA576)),MAX($Z$1:Z575)+1,0)</f>
        <v>0</v>
      </c>
      <c r="AA576" t="s">
        <v>4908</v>
      </c>
      <c r="AB576">
        <v>7682</v>
      </c>
    </row>
    <row r="577" spans="16:28">
      <c r="P577" t="str">
        <f>IFERROR(VLOOKUP(ROWS($P$2:P577),$Q$2:$R$3007,2,0),"")</f>
        <v/>
      </c>
      <c r="Q577" s="91">
        <f>IF(ISNUMBER(SEARCH(ETUD_SHEARCH_ECO_PREC,R577)),MAX($Q$1:Q576)+1,0)</f>
        <v>0</v>
      </c>
      <c r="R577" t="s">
        <v>4318</v>
      </c>
      <c r="S577">
        <v>355</v>
      </c>
      <c r="Y577" t="str">
        <f>IFERROR(VLOOKUP(ROWS($Y$2:Y577),$Z$2:$AA$3007,2,0),"")</f>
        <v/>
      </c>
      <c r="Z577" s="91">
        <f>IF(ISNUMBER(SEARCH(PROF_SEARCH_ECO_PREC,AA577)),MAX($Z$1:Z576)+1,0)</f>
        <v>0</v>
      </c>
      <c r="AA577" t="s">
        <v>4318</v>
      </c>
      <c r="AB577">
        <v>355</v>
      </c>
    </row>
    <row r="578" spans="16:28">
      <c r="P578" t="str">
        <f>IFERROR(VLOOKUP(ROWS($P$2:P578),$Q$2:$R$3007,2,0),"")</f>
        <v/>
      </c>
      <c r="Q578" s="91">
        <f>IF(ISNUMBER(SEARCH(ETUD_SHEARCH_ECO_PREC,R578)),MAX($Q$1:Q577)+1,0)</f>
        <v>0</v>
      </c>
      <c r="R578" t="s">
        <v>4225</v>
      </c>
      <c r="S578">
        <v>356</v>
      </c>
      <c r="Y578" t="str">
        <f>IFERROR(VLOOKUP(ROWS($Y$2:Y578),$Z$2:$AA$3007,2,0),"")</f>
        <v/>
      </c>
      <c r="Z578" s="91">
        <f>IF(ISNUMBER(SEARCH(PROF_SEARCH_ECO_PREC,AA578)),MAX($Z$1:Z577)+1,0)</f>
        <v>0</v>
      </c>
      <c r="AA578" t="s">
        <v>4225</v>
      </c>
      <c r="AB578">
        <v>356</v>
      </c>
    </row>
    <row r="579" spans="16:28">
      <c r="P579" t="str">
        <f>IFERROR(VLOOKUP(ROWS($P$2:P579),$Q$2:$R$3007,2,0),"")</f>
        <v/>
      </c>
      <c r="Q579" s="91">
        <f>IF(ISNUMBER(SEARCH(ETUD_SHEARCH_ECO_PREC,R579)),MAX($Q$1:Q578)+1,0)</f>
        <v>0</v>
      </c>
      <c r="R579" t="s">
        <v>5554</v>
      </c>
      <c r="S579">
        <v>7855</v>
      </c>
      <c r="Y579" t="str">
        <f>IFERROR(VLOOKUP(ROWS($Y$2:Y579),$Z$2:$AA$3007,2,0),"")</f>
        <v/>
      </c>
      <c r="Z579" s="91">
        <f>IF(ISNUMBER(SEARCH(PROF_SEARCH_ECO_PREC,AA579)),MAX($Z$1:Z578)+1,0)</f>
        <v>0</v>
      </c>
      <c r="AA579" t="s">
        <v>5554</v>
      </c>
      <c r="AB579">
        <v>7855</v>
      </c>
    </row>
    <row r="580" spans="16:28">
      <c r="P580" t="str">
        <f>IFERROR(VLOOKUP(ROWS($P$2:P580),$Q$2:$R$3007,2,0),"")</f>
        <v/>
      </c>
      <c r="Q580" s="91">
        <f>IF(ISNUMBER(SEARCH(ETUD_SHEARCH_ECO_PREC,R580)),MAX($Q$1:Q579)+1,0)</f>
        <v>0</v>
      </c>
      <c r="R580" t="s">
        <v>4841</v>
      </c>
      <c r="S580">
        <v>669</v>
      </c>
      <c r="Y580" t="str">
        <f>IFERROR(VLOOKUP(ROWS($Y$2:Y580),$Z$2:$AA$3007,2,0),"")</f>
        <v/>
      </c>
      <c r="Z580" s="91">
        <f>IF(ISNUMBER(SEARCH(PROF_SEARCH_ECO_PREC,AA580)),MAX($Z$1:Z579)+1,0)</f>
        <v>0</v>
      </c>
      <c r="AA580" t="s">
        <v>4841</v>
      </c>
      <c r="AB580">
        <v>669</v>
      </c>
    </row>
    <row r="581" spans="16:28">
      <c r="P581" t="str">
        <f>IFERROR(VLOOKUP(ROWS($P$2:P581),$Q$2:$R$3007,2,0),"")</f>
        <v/>
      </c>
      <c r="Q581" s="91">
        <f>IF(ISNUMBER(SEARCH(ETUD_SHEARCH_ECO_PREC,R581)),MAX($Q$1:Q580)+1,0)</f>
        <v>0</v>
      </c>
      <c r="R581" t="s">
        <v>4239</v>
      </c>
      <c r="S581">
        <v>366</v>
      </c>
      <c r="Y581" t="str">
        <f>IFERROR(VLOOKUP(ROWS($Y$2:Y581),$Z$2:$AA$3007,2,0),"")</f>
        <v/>
      </c>
      <c r="Z581" s="91">
        <f>IF(ISNUMBER(SEARCH(PROF_SEARCH_ECO_PREC,AA581)),MAX($Z$1:Z580)+1,0)</f>
        <v>0</v>
      </c>
      <c r="AA581" t="s">
        <v>4239</v>
      </c>
      <c r="AB581">
        <v>366</v>
      </c>
    </row>
    <row r="582" spans="16:28">
      <c r="P582" t="str">
        <f>IFERROR(VLOOKUP(ROWS($P$2:P582),$Q$2:$R$3007,2,0),"")</f>
        <v/>
      </c>
      <c r="Q582" s="91">
        <f>IF(ISNUMBER(SEARCH(ETUD_SHEARCH_ECO_PREC,R582)),MAX($Q$1:Q581)+1,0)</f>
        <v>0</v>
      </c>
      <c r="R582" t="s">
        <v>4299</v>
      </c>
      <c r="S582">
        <v>403</v>
      </c>
      <c r="Y582" t="str">
        <f>IFERROR(VLOOKUP(ROWS($Y$2:Y582),$Z$2:$AA$3007,2,0),"")</f>
        <v/>
      </c>
      <c r="Z582" s="91">
        <f>IF(ISNUMBER(SEARCH(PROF_SEARCH_ECO_PREC,AA582)),MAX($Z$1:Z581)+1,0)</f>
        <v>0</v>
      </c>
      <c r="AA582" t="s">
        <v>4299</v>
      </c>
      <c r="AB582">
        <v>403</v>
      </c>
    </row>
    <row r="583" spans="16:28">
      <c r="P583" t="str">
        <f>IFERROR(VLOOKUP(ROWS($P$2:P583),$Q$2:$R$3007,2,0),"")</f>
        <v/>
      </c>
      <c r="Q583" s="91">
        <f>IF(ISNUMBER(SEARCH(ETUD_SHEARCH_ECO_PREC,R583)),MAX($Q$1:Q582)+1,0)</f>
        <v>0</v>
      </c>
      <c r="R583" t="s">
        <v>3849</v>
      </c>
      <c r="S583">
        <v>174</v>
      </c>
      <c r="Y583" t="str">
        <f>IFERROR(VLOOKUP(ROWS($Y$2:Y583),$Z$2:$AA$3007,2,0),"")</f>
        <v/>
      </c>
      <c r="Z583" s="91">
        <f>IF(ISNUMBER(SEARCH(PROF_SEARCH_ECO_PREC,AA583)),MAX($Z$1:Z582)+1,0)</f>
        <v>0</v>
      </c>
      <c r="AA583" t="s">
        <v>3849</v>
      </c>
      <c r="AB583">
        <v>174</v>
      </c>
    </row>
    <row r="584" spans="16:28">
      <c r="P584" t="str">
        <f>IFERROR(VLOOKUP(ROWS($P$2:P584),$Q$2:$R$3007,2,0),"")</f>
        <v/>
      </c>
      <c r="Q584" s="91">
        <f>IF(ISNUMBER(SEARCH(ETUD_SHEARCH_ECO_PREC,R584)),MAX($Q$1:Q583)+1,0)</f>
        <v>0</v>
      </c>
      <c r="R584" t="s">
        <v>5383</v>
      </c>
      <c r="S584">
        <v>1360</v>
      </c>
      <c r="Y584" t="str">
        <f>IFERROR(VLOOKUP(ROWS($Y$2:Y584),$Z$2:$AA$3007,2,0),"")</f>
        <v/>
      </c>
      <c r="Z584" s="91">
        <f>IF(ISNUMBER(SEARCH(PROF_SEARCH_ECO_PREC,AA584)),MAX($Z$1:Z583)+1,0)</f>
        <v>0</v>
      </c>
      <c r="AA584" t="s">
        <v>5383</v>
      </c>
      <c r="AB584">
        <v>1360</v>
      </c>
    </row>
    <row r="585" spans="16:28">
      <c r="P585" t="str">
        <f>IFERROR(VLOOKUP(ROWS($P$2:P585),$Q$2:$R$3007,2,0),"")</f>
        <v/>
      </c>
      <c r="Q585" s="91">
        <f>IF(ISNUMBER(SEARCH(ETUD_SHEARCH_ECO_PREC,R585)),MAX($Q$1:Q584)+1,0)</f>
        <v>0</v>
      </c>
      <c r="R585" t="s">
        <v>5688</v>
      </c>
      <c r="S585">
        <v>9579</v>
      </c>
      <c r="Y585" t="str">
        <f>IFERROR(VLOOKUP(ROWS($Y$2:Y585),$Z$2:$AA$3007,2,0),"")</f>
        <v/>
      </c>
      <c r="Z585" s="91">
        <f>IF(ISNUMBER(SEARCH(PROF_SEARCH_ECO_PREC,AA585)),MAX($Z$1:Z584)+1,0)</f>
        <v>0</v>
      </c>
      <c r="AA585" t="s">
        <v>5688</v>
      </c>
      <c r="AB585">
        <v>9579</v>
      </c>
    </row>
    <row r="586" spans="16:28">
      <c r="P586" t="str">
        <f>IFERROR(VLOOKUP(ROWS($P$2:P586),$Q$2:$R$3007,2,0),"")</f>
        <v/>
      </c>
      <c r="Q586" s="91">
        <f>IF(ISNUMBER(SEARCH(ETUD_SHEARCH_ECO_PREC,R586)),MAX($Q$1:Q585)+1,0)</f>
        <v>0</v>
      </c>
      <c r="R586" t="s">
        <v>4366</v>
      </c>
      <c r="S586">
        <v>431</v>
      </c>
      <c r="Y586" t="str">
        <f>IFERROR(VLOOKUP(ROWS($Y$2:Y586),$Z$2:$AA$3007,2,0),"")</f>
        <v/>
      </c>
      <c r="Z586" s="91">
        <f>IF(ISNUMBER(SEARCH(PROF_SEARCH_ECO_PREC,AA586)),MAX($Z$1:Z585)+1,0)</f>
        <v>0</v>
      </c>
      <c r="AA586" t="s">
        <v>4366</v>
      </c>
      <c r="AB586">
        <v>431</v>
      </c>
    </row>
    <row r="587" spans="16:28">
      <c r="P587" t="str">
        <f>IFERROR(VLOOKUP(ROWS($P$2:P587),$Q$2:$R$3007,2,0),"")</f>
        <v/>
      </c>
      <c r="Q587" s="91">
        <f>IF(ISNUMBER(SEARCH(ETUD_SHEARCH_ECO_PREC,R587)),MAX($Q$1:Q586)+1,0)</f>
        <v>0</v>
      </c>
      <c r="R587" t="s">
        <v>4353</v>
      </c>
      <c r="S587">
        <v>1542</v>
      </c>
      <c r="Y587" t="str">
        <f>IFERROR(VLOOKUP(ROWS($Y$2:Y587),$Z$2:$AA$3007,2,0),"")</f>
        <v/>
      </c>
      <c r="Z587" s="91">
        <f>IF(ISNUMBER(SEARCH(PROF_SEARCH_ECO_PREC,AA587)),MAX($Z$1:Z586)+1,0)</f>
        <v>0</v>
      </c>
      <c r="AA587" t="s">
        <v>4353</v>
      </c>
      <c r="AB587">
        <v>1542</v>
      </c>
    </row>
    <row r="588" spans="16:28">
      <c r="P588" t="str">
        <f>IFERROR(VLOOKUP(ROWS($P$2:P588),$Q$2:$R$3007,2,0),"")</f>
        <v/>
      </c>
      <c r="Q588" s="91">
        <f>IF(ISNUMBER(SEARCH(ETUD_SHEARCH_ECO_PREC,R588)),MAX($Q$1:Q587)+1,0)</f>
        <v>0</v>
      </c>
      <c r="R588" t="s">
        <v>4347</v>
      </c>
      <c r="S588">
        <v>1398</v>
      </c>
      <c r="Y588" t="str">
        <f>IFERROR(VLOOKUP(ROWS($Y$2:Y588),$Z$2:$AA$3007,2,0),"")</f>
        <v/>
      </c>
      <c r="Z588" s="91">
        <f>IF(ISNUMBER(SEARCH(PROF_SEARCH_ECO_PREC,AA588)),MAX($Z$1:Z587)+1,0)</f>
        <v>0</v>
      </c>
      <c r="AA588" t="s">
        <v>4347</v>
      </c>
      <c r="AB588">
        <v>1398</v>
      </c>
    </row>
    <row r="589" spans="16:28">
      <c r="P589" t="str">
        <f>IFERROR(VLOOKUP(ROWS($P$2:P589),$Q$2:$R$3007,2,0),"")</f>
        <v/>
      </c>
      <c r="Q589" s="91">
        <f>IF(ISNUMBER(SEARCH(ETUD_SHEARCH_ECO_PREC,R589)),MAX($Q$1:Q588)+1,0)</f>
        <v>0</v>
      </c>
      <c r="R589" t="s">
        <v>4358</v>
      </c>
      <c r="S589">
        <v>422</v>
      </c>
      <c r="Y589" t="str">
        <f>IFERROR(VLOOKUP(ROWS($Y$2:Y589),$Z$2:$AA$3007,2,0),"")</f>
        <v/>
      </c>
      <c r="Z589" s="91">
        <f>IF(ISNUMBER(SEARCH(PROF_SEARCH_ECO_PREC,AA589)),MAX($Z$1:Z588)+1,0)</f>
        <v>0</v>
      </c>
      <c r="AA589" t="s">
        <v>4358</v>
      </c>
      <c r="AB589">
        <v>422</v>
      </c>
    </row>
    <row r="590" spans="16:28">
      <c r="P590" t="str">
        <f>IFERROR(VLOOKUP(ROWS($P$2:P590),$Q$2:$R$3007,2,0),"")</f>
        <v/>
      </c>
      <c r="Q590" s="91">
        <f>IF(ISNUMBER(SEARCH(ETUD_SHEARCH_ECO_PREC,R590)),MAX($Q$1:Q589)+1,0)</f>
        <v>0</v>
      </c>
      <c r="R590" t="s">
        <v>4774</v>
      </c>
      <c r="S590">
        <v>636</v>
      </c>
      <c r="Y590" t="str">
        <f>IFERROR(VLOOKUP(ROWS($Y$2:Y590),$Z$2:$AA$3007,2,0),"")</f>
        <v/>
      </c>
      <c r="Z590" s="91">
        <f>IF(ISNUMBER(SEARCH(PROF_SEARCH_ECO_PREC,AA590)),MAX($Z$1:Z589)+1,0)</f>
        <v>0</v>
      </c>
      <c r="AA590" t="s">
        <v>4774</v>
      </c>
      <c r="AB590">
        <v>636</v>
      </c>
    </row>
    <row r="591" spans="16:28">
      <c r="P591" t="str">
        <f>IFERROR(VLOOKUP(ROWS($P$2:P591),$Q$2:$R$3007,2,0),"")</f>
        <v/>
      </c>
      <c r="Q591" s="91">
        <f>IF(ISNUMBER(SEARCH(ETUD_SHEARCH_ECO_PREC,R591)),MAX($Q$1:Q590)+1,0)</f>
        <v>0</v>
      </c>
      <c r="R591" t="s">
        <v>3547</v>
      </c>
      <c r="S591">
        <v>9515</v>
      </c>
      <c r="Y591" t="str">
        <f>IFERROR(VLOOKUP(ROWS($Y$2:Y591),$Z$2:$AA$3007,2,0),"")</f>
        <v/>
      </c>
      <c r="Z591" s="91">
        <f>IF(ISNUMBER(SEARCH(PROF_SEARCH_ECO_PREC,AA591)),MAX($Z$1:Z590)+1,0)</f>
        <v>0</v>
      </c>
      <c r="AA591" t="s">
        <v>3547</v>
      </c>
      <c r="AB591">
        <v>9515</v>
      </c>
    </row>
    <row r="592" spans="16:28">
      <c r="P592" t="str">
        <f>IFERROR(VLOOKUP(ROWS($P$2:P592),$Q$2:$R$3007,2,0),"")</f>
        <v/>
      </c>
      <c r="Q592" s="91">
        <f>IF(ISNUMBER(SEARCH(ETUD_SHEARCH_ECO_PREC,R592)),MAX($Q$1:Q591)+1,0)</f>
        <v>0</v>
      </c>
      <c r="R592" t="s">
        <v>4968</v>
      </c>
      <c r="S592">
        <v>7697</v>
      </c>
      <c r="Y592" t="str">
        <f>IFERROR(VLOOKUP(ROWS($Y$2:Y592),$Z$2:$AA$3007,2,0),"")</f>
        <v/>
      </c>
      <c r="Z592" s="91">
        <f>IF(ISNUMBER(SEARCH(PROF_SEARCH_ECO_PREC,AA592)),MAX($Z$1:Z591)+1,0)</f>
        <v>0</v>
      </c>
      <c r="AA592" t="s">
        <v>4968</v>
      </c>
      <c r="AB592">
        <v>7697</v>
      </c>
    </row>
    <row r="593" spans="16:28">
      <c r="P593" t="str">
        <f>IFERROR(VLOOKUP(ROWS($P$2:P593),$Q$2:$R$3007,2,0),"")</f>
        <v/>
      </c>
      <c r="Q593" s="91">
        <f>IF(ISNUMBER(SEARCH(ETUD_SHEARCH_ECO_PREC,R593)),MAX($Q$1:Q592)+1,0)</f>
        <v>0</v>
      </c>
      <c r="R593" t="s">
        <v>5434</v>
      </c>
      <c r="S593">
        <v>5323</v>
      </c>
      <c r="Y593" t="str">
        <f>IFERROR(VLOOKUP(ROWS($Y$2:Y593),$Z$2:$AA$3007,2,0),"")</f>
        <v/>
      </c>
      <c r="Z593" s="91">
        <f>IF(ISNUMBER(SEARCH(PROF_SEARCH_ECO_PREC,AA593)),MAX($Z$1:Z592)+1,0)</f>
        <v>0</v>
      </c>
      <c r="AA593" t="s">
        <v>5434</v>
      </c>
      <c r="AB593">
        <v>5323</v>
      </c>
    </row>
    <row r="594" spans="16:28">
      <c r="P594" t="str">
        <f>IFERROR(VLOOKUP(ROWS($P$2:P594),$Q$2:$R$3007,2,0),"")</f>
        <v/>
      </c>
      <c r="Q594" s="91">
        <f>IF(ISNUMBER(SEARCH(ETUD_SHEARCH_ECO_PREC,R594)),MAX($Q$1:Q593)+1,0)</f>
        <v>0</v>
      </c>
      <c r="R594" t="s">
        <v>3950</v>
      </c>
      <c r="S594">
        <v>7479</v>
      </c>
      <c r="Y594" t="str">
        <f>IFERROR(VLOOKUP(ROWS($Y$2:Y594),$Z$2:$AA$3007,2,0),"")</f>
        <v/>
      </c>
      <c r="Z594" s="91">
        <f>IF(ISNUMBER(SEARCH(PROF_SEARCH_ECO_PREC,AA594)),MAX($Z$1:Z593)+1,0)</f>
        <v>0</v>
      </c>
      <c r="AA594" t="s">
        <v>3950</v>
      </c>
      <c r="AB594">
        <v>7479</v>
      </c>
    </row>
    <row r="595" spans="16:28">
      <c r="P595" t="str">
        <f>IFERROR(VLOOKUP(ROWS($P$2:P595),$Q$2:$R$3007,2,0),"")</f>
        <v/>
      </c>
      <c r="Q595" s="91">
        <f>IF(ISNUMBER(SEARCH(ETUD_SHEARCH_ECO_PREC,R595)),MAX($Q$1:Q594)+1,0)</f>
        <v>0</v>
      </c>
      <c r="R595" t="s">
        <v>3952</v>
      </c>
      <c r="S595">
        <v>5124</v>
      </c>
      <c r="Y595" t="str">
        <f>IFERROR(VLOOKUP(ROWS($Y$2:Y595),$Z$2:$AA$3007,2,0),"")</f>
        <v/>
      </c>
      <c r="Z595" s="91">
        <f>IF(ISNUMBER(SEARCH(PROF_SEARCH_ECO_PREC,AA595)),MAX($Z$1:Z594)+1,0)</f>
        <v>0</v>
      </c>
      <c r="AA595" t="s">
        <v>3952</v>
      </c>
      <c r="AB595">
        <v>5124</v>
      </c>
    </row>
    <row r="596" spans="16:28">
      <c r="P596" t="str">
        <f>IFERROR(VLOOKUP(ROWS($P$2:P596),$Q$2:$R$3007,2,0),"")</f>
        <v/>
      </c>
      <c r="Q596" s="91">
        <f>IF(ISNUMBER(SEARCH(ETUD_SHEARCH_ECO_PREC,R596)),MAX($Q$1:Q595)+1,0)</f>
        <v>0</v>
      </c>
      <c r="R596" t="s">
        <v>3878</v>
      </c>
      <c r="S596">
        <v>7443</v>
      </c>
      <c r="Y596" t="str">
        <f>IFERROR(VLOOKUP(ROWS($Y$2:Y596),$Z$2:$AA$3007,2,0),"")</f>
        <v/>
      </c>
      <c r="Z596" s="91">
        <f>IF(ISNUMBER(SEARCH(PROF_SEARCH_ECO_PREC,AA596)),MAX($Z$1:Z595)+1,0)</f>
        <v>0</v>
      </c>
      <c r="AA596" t="s">
        <v>3878</v>
      </c>
      <c r="AB596">
        <v>7443</v>
      </c>
    </row>
    <row r="597" spans="16:28">
      <c r="P597" t="str">
        <f>IFERROR(VLOOKUP(ROWS($P$2:P597),$Q$2:$R$3007,2,0),"")</f>
        <v/>
      </c>
      <c r="Q597" s="91">
        <f>IF(ISNUMBER(SEARCH(ETUD_SHEARCH_ECO_PREC,R597)),MAX($Q$1:Q596)+1,0)</f>
        <v>0</v>
      </c>
      <c r="R597" t="s">
        <v>5016</v>
      </c>
      <c r="S597">
        <v>8585</v>
      </c>
      <c r="Y597" t="str">
        <f>IFERROR(VLOOKUP(ROWS($Y$2:Y597),$Z$2:$AA$3007,2,0),"")</f>
        <v/>
      </c>
      <c r="Z597" s="91">
        <f>IF(ISNUMBER(SEARCH(PROF_SEARCH_ECO_PREC,AA597)),MAX($Z$1:Z596)+1,0)</f>
        <v>0</v>
      </c>
      <c r="AA597" t="s">
        <v>5016</v>
      </c>
      <c r="AB597">
        <v>8585</v>
      </c>
    </row>
    <row r="598" spans="16:28">
      <c r="P598" t="str">
        <f>IFERROR(VLOOKUP(ROWS($P$2:P598),$Q$2:$R$3007,2,0),"")</f>
        <v/>
      </c>
      <c r="Q598" s="91">
        <f>IF(ISNUMBER(SEARCH(ETUD_SHEARCH_ECO_PREC,R598)),MAX($Q$1:Q597)+1,0)</f>
        <v>0</v>
      </c>
      <c r="R598" t="s">
        <v>3728</v>
      </c>
      <c r="S598">
        <v>7400</v>
      </c>
      <c r="Y598" t="str">
        <f>IFERROR(VLOOKUP(ROWS($Y$2:Y598),$Z$2:$AA$3007,2,0),"")</f>
        <v/>
      </c>
      <c r="Z598" s="91">
        <f>IF(ISNUMBER(SEARCH(PROF_SEARCH_ECO_PREC,AA598)),MAX($Z$1:Z597)+1,0)</f>
        <v>0</v>
      </c>
      <c r="AA598" t="s">
        <v>3728</v>
      </c>
      <c r="AB598">
        <v>7400</v>
      </c>
    </row>
    <row r="599" spans="16:28">
      <c r="P599" t="str">
        <f>IFERROR(VLOOKUP(ROWS($P$2:P599),$Q$2:$R$3007,2,0),"")</f>
        <v/>
      </c>
      <c r="Q599" s="91">
        <f>IF(ISNUMBER(SEARCH(ETUD_SHEARCH_ECO_PREC,R599)),MAX($Q$1:Q598)+1,0)</f>
        <v>0</v>
      </c>
      <c r="R599" t="s">
        <v>4904</v>
      </c>
      <c r="S599">
        <v>707</v>
      </c>
      <c r="Y599" t="str">
        <f>IFERROR(VLOOKUP(ROWS($Y$2:Y599),$Z$2:$AA$3007,2,0),"")</f>
        <v/>
      </c>
      <c r="Z599" s="91">
        <f>IF(ISNUMBER(SEARCH(PROF_SEARCH_ECO_PREC,AA599)),MAX($Z$1:Z598)+1,0)</f>
        <v>0</v>
      </c>
      <c r="AA599" t="s">
        <v>4904</v>
      </c>
      <c r="AB599">
        <v>707</v>
      </c>
    </row>
    <row r="600" spans="16:28">
      <c r="P600" t="str">
        <f>IFERROR(VLOOKUP(ROWS($P$2:P600),$Q$2:$R$3007,2,0),"")</f>
        <v/>
      </c>
      <c r="Q600" s="91">
        <f>IF(ISNUMBER(SEARCH(ETUD_SHEARCH_ECO_PREC,R600)),MAX($Q$1:Q599)+1,0)</f>
        <v>0</v>
      </c>
      <c r="R600" t="s">
        <v>3494</v>
      </c>
      <c r="S600">
        <v>7297</v>
      </c>
      <c r="Y600" t="str">
        <f>IFERROR(VLOOKUP(ROWS($Y$2:Y600),$Z$2:$AA$3007,2,0),"")</f>
        <v/>
      </c>
      <c r="Z600" s="91">
        <f>IF(ISNUMBER(SEARCH(PROF_SEARCH_ECO_PREC,AA600)),MAX($Z$1:Z599)+1,0)</f>
        <v>0</v>
      </c>
      <c r="AA600" t="s">
        <v>3494</v>
      </c>
      <c r="AB600">
        <v>7297</v>
      </c>
    </row>
    <row r="601" spans="16:28">
      <c r="P601" t="str">
        <f>IFERROR(VLOOKUP(ROWS($P$2:P601),$Q$2:$R$3007,2,0),"")</f>
        <v/>
      </c>
      <c r="Q601" s="91">
        <f>IF(ISNUMBER(SEARCH(ETUD_SHEARCH_ECO_PREC,R601)),MAX($Q$1:Q600)+1,0)</f>
        <v>0</v>
      </c>
      <c r="R601" t="s">
        <v>3617</v>
      </c>
      <c r="S601">
        <v>7341</v>
      </c>
      <c r="Y601" t="str">
        <f>IFERROR(VLOOKUP(ROWS($Y$2:Y601),$Z$2:$AA$3007,2,0),"")</f>
        <v/>
      </c>
      <c r="Z601" s="91">
        <f>IF(ISNUMBER(SEARCH(PROF_SEARCH_ECO_PREC,AA601)),MAX($Z$1:Z600)+1,0)</f>
        <v>0</v>
      </c>
      <c r="AA601" t="s">
        <v>3617</v>
      </c>
      <c r="AB601">
        <v>7341</v>
      </c>
    </row>
    <row r="602" spans="16:28">
      <c r="P602" t="str">
        <f>IFERROR(VLOOKUP(ROWS($P$2:P602),$Q$2:$R$3007,2,0),"")</f>
        <v/>
      </c>
      <c r="Q602" s="91">
        <f>IF(ISNUMBER(SEARCH(ETUD_SHEARCH_ECO_PREC,R602)),MAX($Q$1:Q601)+1,0)</f>
        <v>0</v>
      </c>
      <c r="R602" t="s">
        <v>3094</v>
      </c>
      <c r="S602">
        <v>7008</v>
      </c>
      <c r="Y602" t="str">
        <f>IFERROR(VLOOKUP(ROWS($Y$2:Y602),$Z$2:$AA$3007,2,0),"")</f>
        <v/>
      </c>
      <c r="Z602" s="91">
        <f>IF(ISNUMBER(SEARCH(PROF_SEARCH_ECO_PREC,AA602)),MAX($Z$1:Z601)+1,0)</f>
        <v>0</v>
      </c>
      <c r="AA602" t="s">
        <v>3094</v>
      </c>
      <c r="AB602">
        <v>7008</v>
      </c>
    </row>
    <row r="603" spans="16:28">
      <c r="P603" t="str">
        <f>IFERROR(VLOOKUP(ROWS($P$2:P603),$Q$2:$R$3007,2,0),"")</f>
        <v/>
      </c>
      <c r="Q603" s="91">
        <f>IF(ISNUMBER(SEARCH(ETUD_SHEARCH_ECO_PREC,R603)),MAX($Q$1:Q602)+1,0)</f>
        <v>0</v>
      </c>
      <c r="R603" t="s">
        <v>4659</v>
      </c>
      <c r="S603">
        <v>7634</v>
      </c>
      <c r="Y603" t="str">
        <f>IFERROR(VLOOKUP(ROWS($Y$2:Y603),$Z$2:$AA$3007,2,0),"")</f>
        <v/>
      </c>
      <c r="Z603" s="91">
        <f>IF(ISNUMBER(SEARCH(PROF_SEARCH_ECO_PREC,AA603)),MAX($Z$1:Z602)+1,0)</f>
        <v>0</v>
      </c>
      <c r="AA603" t="s">
        <v>4659</v>
      </c>
      <c r="AB603">
        <v>7634</v>
      </c>
    </row>
    <row r="604" spans="16:28">
      <c r="P604" t="str">
        <f>IFERROR(VLOOKUP(ROWS($P$2:P604),$Q$2:$R$3007,2,0),"")</f>
        <v/>
      </c>
      <c r="Q604" s="91">
        <f>IF(ISNUMBER(SEARCH(ETUD_SHEARCH_ECO_PREC,R604)),MAX($Q$1:Q603)+1,0)</f>
        <v>0</v>
      </c>
      <c r="R604" t="s">
        <v>3254</v>
      </c>
      <c r="S604">
        <v>7108</v>
      </c>
      <c r="Y604" t="str">
        <f>IFERROR(VLOOKUP(ROWS($Y$2:Y604),$Z$2:$AA$3007,2,0),"")</f>
        <v/>
      </c>
      <c r="Z604" s="91">
        <f>IF(ISNUMBER(SEARCH(PROF_SEARCH_ECO_PREC,AA604)),MAX($Z$1:Z603)+1,0)</f>
        <v>0</v>
      </c>
      <c r="AA604" t="s">
        <v>3254</v>
      </c>
      <c r="AB604">
        <v>7108</v>
      </c>
    </row>
    <row r="605" spans="16:28">
      <c r="P605" t="str">
        <f>IFERROR(VLOOKUP(ROWS($P$2:P605),$Q$2:$R$3007,2,0),"")</f>
        <v/>
      </c>
      <c r="Q605" s="91">
        <f>IF(ISNUMBER(SEARCH(ETUD_SHEARCH_ECO_PREC,R605)),MAX($Q$1:Q604)+1,0)</f>
        <v>0</v>
      </c>
      <c r="R605" t="s">
        <v>3487</v>
      </c>
      <c r="S605">
        <v>7282</v>
      </c>
      <c r="Y605" t="str">
        <f>IFERROR(VLOOKUP(ROWS($Y$2:Y605),$Z$2:$AA$3007,2,0),"")</f>
        <v/>
      </c>
      <c r="Z605" s="91">
        <f>IF(ISNUMBER(SEARCH(PROF_SEARCH_ECO_PREC,AA605)),MAX($Z$1:Z604)+1,0)</f>
        <v>0</v>
      </c>
      <c r="AA605" t="s">
        <v>3487</v>
      </c>
      <c r="AB605">
        <v>7282</v>
      </c>
    </row>
    <row r="606" spans="16:28">
      <c r="P606" t="str">
        <f>IFERROR(VLOOKUP(ROWS($P$2:P606),$Q$2:$R$3007,2,0),"")</f>
        <v/>
      </c>
      <c r="Q606" s="91">
        <f>IF(ISNUMBER(SEARCH(ETUD_SHEARCH_ECO_PREC,R606)),MAX($Q$1:Q605)+1,0)</f>
        <v>0</v>
      </c>
      <c r="R606" t="s">
        <v>3484</v>
      </c>
      <c r="S606">
        <v>7290</v>
      </c>
      <c r="Y606" t="str">
        <f>IFERROR(VLOOKUP(ROWS($Y$2:Y606),$Z$2:$AA$3007,2,0),"")</f>
        <v/>
      </c>
      <c r="Z606" s="91">
        <f>IF(ISNUMBER(SEARCH(PROF_SEARCH_ECO_PREC,AA606)),MAX($Z$1:Z605)+1,0)</f>
        <v>0</v>
      </c>
      <c r="AA606" t="s">
        <v>3484</v>
      </c>
      <c r="AB606">
        <v>7290</v>
      </c>
    </row>
    <row r="607" spans="16:28">
      <c r="P607" t="str">
        <f>IFERROR(VLOOKUP(ROWS($P$2:P607),$Q$2:$R$3007,2,0),"")</f>
        <v/>
      </c>
      <c r="Q607" s="91">
        <f>IF(ISNUMBER(SEARCH(ETUD_SHEARCH_ECO_PREC,R607)),MAX($Q$1:Q606)+1,0)</f>
        <v>0</v>
      </c>
      <c r="R607" t="s">
        <v>3522</v>
      </c>
      <c r="S607">
        <v>5070</v>
      </c>
      <c r="Y607" t="str">
        <f>IFERROR(VLOOKUP(ROWS($Y$2:Y607),$Z$2:$AA$3007,2,0),"")</f>
        <v/>
      </c>
      <c r="Z607" s="91">
        <f>IF(ISNUMBER(SEARCH(PROF_SEARCH_ECO_PREC,AA607)),MAX($Z$1:Z606)+1,0)</f>
        <v>0</v>
      </c>
      <c r="AA607" t="s">
        <v>3522</v>
      </c>
      <c r="AB607">
        <v>5070</v>
      </c>
    </row>
    <row r="608" spans="16:28">
      <c r="P608" t="str">
        <f>IFERROR(VLOOKUP(ROWS($P$2:P608),$Q$2:$R$3007,2,0),"")</f>
        <v/>
      </c>
      <c r="Q608" s="91">
        <f>IF(ISNUMBER(SEARCH(ETUD_SHEARCH_ECO_PREC,R608)),MAX($Q$1:Q607)+1,0)</f>
        <v>0</v>
      </c>
      <c r="R608" t="s">
        <v>3249</v>
      </c>
      <c r="S608">
        <v>7105</v>
      </c>
      <c r="Y608" t="str">
        <f>IFERROR(VLOOKUP(ROWS($Y$2:Y608),$Z$2:$AA$3007,2,0),"")</f>
        <v/>
      </c>
      <c r="Z608" s="91">
        <f>IF(ISNUMBER(SEARCH(PROF_SEARCH_ECO_PREC,AA608)),MAX($Z$1:Z607)+1,0)</f>
        <v>0</v>
      </c>
      <c r="AA608" t="s">
        <v>3249</v>
      </c>
      <c r="AB608">
        <v>7105</v>
      </c>
    </row>
    <row r="609" spans="16:28">
      <c r="P609" t="str">
        <f>IFERROR(VLOOKUP(ROWS($P$2:P609),$Q$2:$R$3007,2,0),"")</f>
        <v/>
      </c>
      <c r="Q609" s="91">
        <f>IF(ISNUMBER(SEARCH(ETUD_SHEARCH_ECO_PREC,R609)),MAX($Q$1:Q608)+1,0)</f>
        <v>0</v>
      </c>
      <c r="R609" t="s">
        <v>5660</v>
      </c>
      <c r="S609">
        <v>5356</v>
      </c>
      <c r="Y609" t="str">
        <f>IFERROR(VLOOKUP(ROWS($Y$2:Y609),$Z$2:$AA$3007,2,0),"")</f>
        <v/>
      </c>
      <c r="Z609" s="91">
        <f>IF(ISNUMBER(SEARCH(PROF_SEARCH_ECO_PREC,AA609)),MAX($Z$1:Z608)+1,0)</f>
        <v>0</v>
      </c>
      <c r="AA609" t="s">
        <v>5660</v>
      </c>
      <c r="AB609">
        <v>5356</v>
      </c>
    </row>
    <row r="610" spans="16:28">
      <c r="P610" t="str">
        <f>IFERROR(VLOOKUP(ROWS($P$2:P610),$Q$2:$R$3007,2,0),"")</f>
        <v/>
      </c>
      <c r="Q610" s="91">
        <f>IF(ISNUMBER(SEARCH(ETUD_SHEARCH_ECO_PREC,R610)),MAX($Q$1:Q609)+1,0)</f>
        <v>0</v>
      </c>
      <c r="R610" t="s">
        <v>4940</v>
      </c>
      <c r="S610">
        <v>7688</v>
      </c>
      <c r="Y610" t="str">
        <f>IFERROR(VLOOKUP(ROWS($Y$2:Y610),$Z$2:$AA$3007,2,0),"")</f>
        <v/>
      </c>
      <c r="Z610" s="91">
        <f>IF(ISNUMBER(SEARCH(PROF_SEARCH_ECO_PREC,AA610)),MAX($Z$1:Z609)+1,0)</f>
        <v>0</v>
      </c>
      <c r="AA610" t="s">
        <v>4940</v>
      </c>
      <c r="AB610">
        <v>7688</v>
      </c>
    </row>
    <row r="611" spans="16:28">
      <c r="P611" t="str">
        <f>IFERROR(VLOOKUP(ROWS($P$2:P611),$Q$2:$R$3007,2,0),"")</f>
        <v/>
      </c>
      <c r="Q611" s="91">
        <f>IF(ISNUMBER(SEARCH(ETUD_SHEARCH_ECO_PREC,R611)),MAX($Q$1:Q610)+1,0)</f>
        <v>0</v>
      </c>
      <c r="R611" t="s">
        <v>5990</v>
      </c>
      <c r="S611">
        <v>5406</v>
      </c>
      <c r="Y611" t="str">
        <f>IFERROR(VLOOKUP(ROWS($Y$2:Y611),$Z$2:$AA$3007,2,0),"")</f>
        <v/>
      </c>
      <c r="Z611" s="91">
        <f>IF(ISNUMBER(SEARCH(PROF_SEARCH_ECO_PREC,AA611)),MAX($Z$1:Z610)+1,0)</f>
        <v>0</v>
      </c>
      <c r="AA611" t="s">
        <v>5990</v>
      </c>
      <c r="AB611">
        <v>5406</v>
      </c>
    </row>
    <row r="612" spans="16:28">
      <c r="P612" t="str">
        <f>IFERROR(VLOOKUP(ROWS($P$2:P612),$Q$2:$R$3007,2,0),"")</f>
        <v/>
      </c>
      <c r="Q612" s="91">
        <f>IF(ISNUMBER(SEARCH(ETUD_SHEARCH_ECO_PREC,R612)),MAX($Q$1:Q611)+1,0)</f>
        <v>0</v>
      </c>
      <c r="R612" t="s">
        <v>4779</v>
      </c>
      <c r="S612">
        <v>5208</v>
      </c>
      <c r="Y612" t="str">
        <f>IFERROR(VLOOKUP(ROWS($Y$2:Y612),$Z$2:$AA$3007,2,0),"")</f>
        <v/>
      </c>
      <c r="Z612" s="91">
        <f>IF(ISNUMBER(SEARCH(PROF_SEARCH_ECO_PREC,AA612)),MAX($Z$1:Z611)+1,0)</f>
        <v>0</v>
      </c>
      <c r="AA612" t="s">
        <v>4779</v>
      </c>
      <c r="AB612">
        <v>5208</v>
      </c>
    </row>
    <row r="613" spans="16:28">
      <c r="P613" t="str">
        <f>IFERROR(VLOOKUP(ROWS($P$2:P613),$Q$2:$R$3007,2,0),"")</f>
        <v/>
      </c>
      <c r="Q613" s="91">
        <f>IF(ISNUMBER(SEARCH(ETUD_SHEARCH_ECO_PREC,R613)),MAX($Q$1:Q612)+1,0)</f>
        <v>0</v>
      </c>
      <c r="R613" t="s">
        <v>3984</v>
      </c>
      <c r="S613">
        <v>5134</v>
      </c>
      <c r="Y613" t="str">
        <f>IFERROR(VLOOKUP(ROWS($Y$2:Y613),$Z$2:$AA$3007,2,0),"")</f>
        <v/>
      </c>
      <c r="Z613" s="91">
        <f>IF(ISNUMBER(SEARCH(PROF_SEARCH_ECO_PREC,AA613)),MAX($Z$1:Z612)+1,0)</f>
        <v>0</v>
      </c>
      <c r="AA613" t="s">
        <v>3984</v>
      </c>
      <c r="AB613">
        <v>5134</v>
      </c>
    </row>
    <row r="614" spans="16:28">
      <c r="P614" t="str">
        <f>IFERROR(VLOOKUP(ROWS($P$2:P614),$Q$2:$R$3007,2,0),"")</f>
        <v/>
      </c>
      <c r="Q614" s="91">
        <f>IF(ISNUMBER(SEARCH(ETUD_SHEARCH_ECO_PREC,R614)),MAX($Q$1:Q613)+1,0)</f>
        <v>0</v>
      </c>
      <c r="R614" t="s">
        <v>3092</v>
      </c>
      <c r="S614">
        <v>5004</v>
      </c>
      <c r="Y614" t="str">
        <f>IFERROR(VLOOKUP(ROWS($Y$2:Y614),$Z$2:$AA$3007,2,0),"")</f>
        <v/>
      </c>
      <c r="Z614" s="91">
        <f>IF(ISNUMBER(SEARCH(PROF_SEARCH_ECO_PREC,AA614)),MAX($Z$1:Z613)+1,0)</f>
        <v>0</v>
      </c>
      <c r="AA614" t="s">
        <v>3092</v>
      </c>
      <c r="AB614">
        <v>5004</v>
      </c>
    </row>
    <row r="615" spans="16:28">
      <c r="P615" t="str">
        <f>IFERROR(VLOOKUP(ROWS($P$2:P615),$Q$2:$R$3007,2,0),"")</f>
        <v/>
      </c>
      <c r="Q615" s="91">
        <f>IF(ISNUMBER(SEARCH(ETUD_SHEARCH_ECO_PREC,R615)),MAX($Q$1:Q614)+1,0)</f>
        <v>0</v>
      </c>
      <c r="R615" t="s">
        <v>4853</v>
      </c>
      <c r="S615">
        <v>7664</v>
      </c>
      <c r="Y615" t="str">
        <f>IFERROR(VLOOKUP(ROWS($Y$2:Y615),$Z$2:$AA$3007,2,0),"")</f>
        <v/>
      </c>
      <c r="Z615" s="91">
        <f>IF(ISNUMBER(SEARCH(PROF_SEARCH_ECO_PREC,AA615)),MAX($Z$1:Z614)+1,0)</f>
        <v>0</v>
      </c>
      <c r="AA615" t="s">
        <v>4853</v>
      </c>
      <c r="AB615">
        <v>7664</v>
      </c>
    </row>
    <row r="616" spans="16:28">
      <c r="P616" t="str">
        <f>IFERROR(VLOOKUP(ROWS($P$2:P616),$Q$2:$R$3007,2,0),"")</f>
        <v/>
      </c>
      <c r="Q616" s="91">
        <f>IF(ISNUMBER(SEARCH(ETUD_SHEARCH_ECO_PREC,R616)),MAX($Q$1:Q615)+1,0)</f>
        <v>0</v>
      </c>
      <c r="R616" t="s">
        <v>3686</v>
      </c>
      <c r="S616">
        <v>7378</v>
      </c>
      <c r="Y616" t="str">
        <f>IFERROR(VLOOKUP(ROWS($Y$2:Y616),$Z$2:$AA$3007,2,0),"")</f>
        <v/>
      </c>
      <c r="Z616" s="91">
        <f>IF(ISNUMBER(SEARCH(PROF_SEARCH_ECO_PREC,AA616)),MAX($Z$1:Z615)+1,0)</f>
        <v>0</v>
      </c>
      <c r="AA616" t="s">
        <v>3686</v>
      </c>
      <c r="AB616">
        <v>7378</v>
      </c>
    </row>
    <row r="617" spans="16:28">
      <c r="P617" t="str">
        <f>IFERROR(VLOOKUP(ROWS($P$2:P617),$Q$2:$R$3007,2,0),"")</f>
        <v/>
      </c>
      <c r="Q617" s="91">
        <f>IF(ISNUMBER(SEARCH(ETUD_SHEARCH_ECO_PREC,R617)),MAX($Q$1:Q616)+1,0)</f>
        <v>0</v>
      </c>
      <c r="R617" t="s">
        <v>4566</v>
      </c>
      <c r="S617">
        <v>5190</v>
      </c>
      <c r="Y617" t="str">
        <f>IFERROR(VLOOKUP(ROWS($Y$2:Y617),$Z$2:$AA$3007,2,0),"")</f>
        <v/>
      </c>
      <c r="Z617" s="91">
        <f>IF(ISNUMBER(SEARCH(PROF_SEARCH_ECO_PREC,AA617)),MAX($Z$1:Z616)+1,0)</f>
        <v>0</v>
      </c>
      <c r="AA617" t="s">
        <v>4566</v>
      </c>
      <c r="AB617">
        <v>5190</v>
      </c>
    </row>
    <row r="618" spans="16:28">
      <c r="P618" t="str">
        <f>IFERROR(VLOOKUP(ROWS($P$2:P618),$Q$2:$R$3007,2,0),"")</f>
        <v/>
      </c>
      <c r="Q618" s="91">
        <f>IF(ISNUMBER(SEARCH(ETUD_SHEARCH_ECO_PREC,R618)),MAX($Q$1:Q617)+1,0)</f>
        <v>0</v>
      </c>
      <c r="R618" t="s">
        <v>3291</v>
      </c>
      <c r="S618">
        <v>7150</v>
      </c>
      <c r="Y618" t="str">
        <f>IFERROR(VLOOKUP(ROWS($Y$2:Y618),$Z$2:$AA$3007,2,0),"")</f>
        <v/>
      </c>
      <c r="Z618" s="91">
        <f>IF(ISNUMBER(SEARCH(PROF_SEARCH_ECO_PREC,AA618)),MAX($Z$1:Z617)+1,0)</f>
        <v>0</v>
      </c>
      <c r="AA618" t="s">
        <v>3291</v>
      </c>
      <c r="AB618">
        <v>7150</v>
      </c>
    </row>
    <row r="619" spans="16:28">
      <c r="P619" t="str">
        <f>IFERROR(VLOOKUP(ROWS($P$2:P619),$Q$2:$R$3007,2,0),"")</f>
        <v/>
      </c>
      <c r="Q619" s="91">
        <f>IF(ISNUMBER(SEARCH(ETUD_SHEARCH_ECO_PREC,R619)),MAX($Q$1:Q618)+1,0)</f>
        <v>0</v>
      </c>
      <c r="R619" t="s">
        <v>5084</v>
      </c>
      <c r="S619">
        <v>5255</v>
      </c>
      <c r="Y619" t="str">
        <f>IFERROR(VLOOKUP(ROWS($Y$2:Y619),$Z$2:$AA$3007,2,0),"")</f>
        <v/>
      </c>
      <c r="Z619" s="91">
        <f>IF(ISNUMBER(SEARCH(PROF_SEARCH_ECO_PREC,AA619)),MAX($Z$1:Z618)+1,0)</f>
        <v>0</v>
      </c>
      <c r="AA619" t="s">
        <v>5084</v>
      </c>
      <c r="AB619">
        <v>5255</v>
      </c>
    </row>
    <row r="620" spans="16:28">
      <c r="P620" t="str">
        <f>IFERROR(VLOOKUP(ROWS($P$2:P620),$Q$2:$R$3007,2,0),"")</f>
        <v/>
      </c>
      <c r="Q620" s="91">
        <f>IF(ISNUMBER(SEARCH(ETUD_SHEARCH_ECO_PREC,R620)),MAX($Q$1:Q619)+1,0)</f>
        <v>0</v>
      </c>
      <c r="R620" t="s">
        <v>5085</v>
      </c>
      <c r="S620">
        <v>7737</v>
      </c>
      <c r="Y620" t="str">
        <f>IFERROR(VLOOKUP(ROWS($Y$2:Y620),$Z$2:$AA$3007,2,0),"")</f>
        <v/>
      </c>
      <c r="Z620" s="91">
        <f>IF(ISNUMBER(SEARCH(PROF_SEARCH_ECO_PREC,AA620)),MAX($Z$1:Z619)+1,0)</f>
        <v>0</v>
      </c>
      <c r="AA620" t="s">
        <v>5085</v>
      </c>
      <c r="AB620">
        <v>7737</v>
      </c>
    </row>
    <row r="621" spans="16:28">
      <c r="P621" t="str">
        <f>IFERROR(VLOOKUP(ROWS($P$2:P621),$Q$2:$R$3007,2,0),"")</f>
        <v/>
      </c>
      <c r="Q621" s="91">
        <f>IF(ISNUMBER(SEARCH(ETUD_SHEARCH_ECO_PREC,R621)),MAX($Q$1:Q620)+1,0)</f>
        <v>0</v>
      </c>
      <c r="R621" t="s">
        <v>3961</v>
      </c>
      <c r="S621">
        <v>5127</v>
      </c>
      <c r="Y621" t="str">
        <f>IFERROR(VLOOKUP(ROWS($Y$2:Y621),$Z$2:$AA$3007,2,0),"")</f>
        <v/>
      </c>
      <c r="Z621" s="91">
        <f>IF(ISNUMBER(SEARCH(PROF_SEARCH_ECO_PREC,AA621)),MAX($Z$1:Z620)+1,0)</f>
        <v>0</v>
      </c>
      <c r="AA621" t="s">
        <v>3961</v>
      </c>
      <c r="AB621">
        <v>5127</v>
      </c>
    </row>
    <row r="622" spans="16:28">
      <c r="P622" t="str">
        <f>IFERROR(VLOOKUP(ROWS($P$2:P622),$Q$2:$R$3007,2,0),"")</f>
        <v/>
      </c>
      <c r="Q622" s="91">
        <f>IF(ISNUMBER(SEARCH(ETUD_SHEARCH_ECO_PREC,R622)),MAX($Q$1:Q621)+1,0)</f>
        <v>0</v>
      </c>
      <c r="R622" t="s">
        <v>3915</v>
      </c>
      <c r="S622">
        <v>7461</v>
      </c>
      <c r="Y622" t="str">
        <f>IFERROR(VLOOKUP(ROWS($Y$2:Y622),$Z$2:$AA$3007,2,0),"")</f>
        <v/>
      </c>
      <c r="Z622" s="91">
        <f>IF(ISNUMBER(SEARCH(PROF_SEARCH_ECO_PREC,AA622)),MAX($Z$1:Z621)+1,0)</f>
        <v>0</v>
      </c>
      <c r="AA622" t="s">
        <v>3915</v>
      </c>
      <c r="AB622">
        <v>7461</v>
      </c>
    </row>
    <row r="623" spans="16:28">
      <c r="P623" t="str">
        <f>IFERROR(VLOOKUP(ROWS($P$2:P623),$Q$2:$R$3007,2,0),"")</f>
        <v/>
      </c>
      <c r="Q623" s="91">
        <f>IF(ISNUMBER(SEARCH(ETUD_SHEARCH_ECO_PREC,R623)),MAX($Q$1:Q622)+1,0)</f>
        <v>0</v>
      </c>
      <c r="R623" t="s">
        <v>3130</v>
      </c>
      <c r="S623">
        <v>7031</v>
      </c>
      <c r="Y623" t="str">
        <f>IFERROR(VLOOKUP(ROWS($Y$2:Y623),$Z$2:$AA$3007,2,0),"")</f>
        <v/>
      </c>
      <c r="Z623" s="91">
        <f>IF(ISNUMBER(SEARCH(PROF_SEARCH_ECO_PREC,AA623)),MAX($Z$1:Z622)+1,0)</f>
        <v>0</v>
      </c>
      <c r="AA623" t="s">
        <v>3130</v>
      </c>
      <c r="AB623">
        <v>7031</v>
      </c>
    </row>
    <row r="624" spans="16:28">
      <c r="P624" t="str">
        <f>IFERROR(VLOOKUP(ROWS($P$2:P624),$Q$2:$R$3007,2,0),"")</f>
        <v/>
      </c>
      <c r="Q624" s="91">
        <f>IF(ISNUMBER(SEARCH(ETUD_SHEARCH_ECO_PREC,R624)),MAX($Q$1:Q623)+1,0)</f>
        <v>0</v>
      </c>
      <c r="R624" t="s">
        <v>3697</v>
      </c>
      <c r="S624">
        <v>7383</v>
      </c>
      <c r="Y624" t="str">
        <f>IFERROR(VLOOKUP(ROWS($Y$2:Y624),$Z$2:$AA$3007,2,0),"")</f>
        <v/>
      </c>
      <c r="Z624" s="91">
        <f>IF(ISNUMBER(SEARCH(PROF_SEARCH_ECO_PREC,AA624)),MAX($Z$1:Z623)+1,0)</f>
        <v>0</v>
      </c>
      <c r="AA624" t="s">
        <v>3697</v>
      </c>
      <c r="AB624">
        <v>7383</v>
      </c>
    </row>
    <row r="625" spans="16:28">
      <c r="P625" t="str">
        <f>IFERROR(VLOOKUP(ROWS($P$2:P625),$Q$2:$R$3007,2,0),"")</f>
        <v/>
      </c>
      <c r="Q625" s="91">
        <f>IF(ISNUMBER(SEARCH(ETUD_SHEARCH_ECO_PREC,R625)),MAX($Q$1:Q624)+1,0)</f>
        <v>0</v>
      </c>
      <c r="R625" t="s">
        <v>3247</v>
      </c>
      <c r="S625">
        <v>5022</v>
      </c>
      <c r="Y625" t="str">
        <f>IFERROR(VLOOKUP(ROWS($Y$2:Y625),$Z$2:$AA$3007,2,0),"")</f>
        <v/>
      </c>
      <c r="Z625" s="91">
        <f>IF(ISNUMBER(SEARCH(PROF_SEARCH_ECO_PREC,AA625)),MAX($Z$1:Z624)+1,0)</f>
        <v>0</v>
      </c>
      <c r="AA625" t="s">
        <v>3247</v>
      </c>
      <c r="AB625">
        <v>5022</v>
      </c>
    </row>
    <row r="626" spans="16:28">
      <c r="P626" t="str">
        <f>IFERROR(VLOOKUP(ROWS($P$2:P626),$Q$2:$R$3007,2,0),"")</f>
        <v/>
      </c>
      <c r="Q626" s="91">
        <f>IF(ISNUMBER(SEARCH(ETUD_SHEARCH_ECO_PREC,R626)),MAX($Q$1:Q625)+1,0)</f>
        <v>0</v>
      </c>
      <c r="R626" t="s">
        <v>3883</v>
      </c>
      <c r="S626">
        <v>7446</v>
      </c>
      <c r="Y626" t="str">
        <f>IFERROR(VLOOKUP(ROWS($Y$2:Y626),$Z$2:$AA$3007,2,0),"")</f>
        <v/>
      </c>
      <c r="Z626" s="91">
        <f>IF(ISNUMBER(SEARCH(PROF_SEARCH_ECO_PREC,AA626)),MAX($Z$1:Z625)+1,0)</f>
        <v>0</v>
      </c>
      <c r="AA626" t="s">
        <v>3883</v>
      </c>
      <c r="AB626">
        <v>7446</v>
      </c>
    </row>
    <row r="627" spans="16:28">
      <c r="P627" t="str">
        <f>IFERROR(VLOOKUP(ROWS($P$2:P627),$Q$2:$R$3007,2,0),"")</f>
        <v/>
      </c>
      <c r="Q627" s="91">
        <f>IF(ISNUMBER(SEARCH(ETUD_SHEARCH_ECO_PREC,R627)),MAX($Q$1:Q626)+1,0)</f>
        <v>0</v>
      </c>
      <c r="R627" t="s">
        <v>4575</v>
      </c>
      <c r="S627">
        <v>7622</v>
      </c>
      <c r="Y627" t="str">
        <f>IFERROR(VLOOKUP(ROWS($Y$2:Y627),$Z$2:$AA$3007,2,0),"")</f>
        <v/>
      </c>
      <c r="Z627" s="91">
        <f>IF(ISNUMBER(SEARCH(PROF_SEARCH_ECO_PREC,AA627)),MAX($Z$1:Z626)+1,0)</f>
        <v>0</v>
      </c>
      <c r="AA627" t="s">
        <v>4575</v>
      </c>
      <c r="AB627">
        <v>7622</v>
      </c>
    </row>
    <row r="628" spans="16:28">
      <c r="P628" t="str">
        <f>IFERROR(VLOOKUP(ROWS($P$2:P628),$Q$2:$R$3007,2,0),"")</f>
        <v/>
      </c>
      <c r="Q628" s="91">
        <f>IF(ISNUMBER(SEARCH(ETUD_SHEARCH_ECO_PREC,R628)),MAX($Q$1:Q627)+1,0)</f>
        <v>0</v>
      </c>
      <c r="R628" t="s">
        <v>4629</v>
      </c>
      <c r="S628">
        <v>562</v>
      </c>
      <c r="Y628" t="str">
        <f>IFERROR(VLOOKUP(ROWS($Y$2:Y628),$Z$2:$AA$3007,2,0),"")</f>
        <v/>
      </c>
      <c r="Z628" s="91">
        <f>IF(ISNUMBER(SEARCH(PROF_SEARCH_ECO_PREC,AA628)),MAX($Z$1:Z627)+1,0)</f>
        <v>0</v>
      </c>
      <c r="AA628" t="s">
        <v>4629</v>
      </c>
      <c r="AB628">
        <v>562</v>
      </c>
    </row>
    <row r="629" spans="16:28">
      <c r="P629" t="str">
        <f>IFERROR(VLOOKUP(ROWS($P$2:P629),$Q$2:$R$3007,2,0),"")</f>
        <v/>
      </c>
      <c r="Q629" s="91">
        <f>IF(ISNUMBER(SEARCH(ETUD_SHEARCH_ECO_PREC,R629)),MAX($Q$1:Q628)+1,0)</f>
        <v>0</v>
      </c>
      <c r="R629" t="s">
        <v>4755</v>
      </c>
      <c r="S629">
        <v>625</v>
      </c>
      <c r="Y629" t="str">
        <f>IFERROR(VLOOKUP(ROWS($Y$2:Y629),$Z$2:$AA$3007,2,0),"")</f>
        <v/>
      </c>
      <c r="Z629" s="91">
        <f>IF(ISNUMBER(SEARCH(PROF_SEARCH_ECO_PREC,AA629)),MAX($Z$1:Z628)+1,0)</f>
        <v>0</v>
      </c>
      <c r="AA629" t="s">
        <v>4755</v>
      </c>
      <c r="AB629">
        <v>625</v>
      </c>
    </row>
    <row r="630" spans="16:28">
      <c r="P630" t="str">
        <f>IFERROR(VLOOKUP(ROWS($P$2:P630),$Q$2:$R$3007,2,0),"")</f>
        <v/>
      </c>
      <c r="Q630" s="91">
        <f>IF(ISNUMBER(SEARCH(ETUD_SHEARCH_ECO_PREC,R630)),MAX($Q$1:Q629)+1,0)</f>
        <v>0</v>
      </c>
      <c r="R630" t="s">
        <v>3997</v>
      </c>
      <c r="S630">
        <v>249</v>
      </c>
      <c r="Y630" t="str">
        <f>IFERROR(VLOOKUP(ROWS($Y$2:Y630),$Z$2:$AA$3007,2,0),"")</f>
        <v/>
      </c>
      <c r="Z630" s="91">
        <f>IF(ISNUMBER(SEARCH(PROF_SEARCH_ECO_PREC,AA630)),MAX($Z$1:Z629)+1,0)</f>
        <v>0</v>
      </c>
      <c r="AA630" t="s">
        <v>3997</v>
      </c>
      <c r="AB630">
        <v>249</v>
      </c>
    </row>
    <row r="631" spans="16:28">
      <c r="P631" t="str">
        <f>IFERROR(VLOOKUP(ROWS($P$2:P631),$Q$2:$R$3007,2,0),"")</f>
        <v/>
      </c>
      <c r="Q631" s="91">
        <f>IF(ISNUMBER(SEARCH(ETUD_SHEARCH_ECO_PREC,R631)),MAX($Q$1:Q630)+1,0)</f>
        <v>0</v>
      </c>
      <c r="R631" t="s">
        <v>5551</v>
      </c>
      <c r="S631">
        <v>1060</v>
      </c>
      <c r="Y631" t="str">
        <f>IFERROR(VLOOKUP(ROWS($Y$2:Y631),$Z$2:$AA$3007,2,0),"")</f>
        <v/>
      </c>
      <c r="Z631" s="91">
        <f>IF(ISNUMBER(SEARCH(PROF_SEARCH_ECO_PREC,AA631)),MAX($Z$1:Z630)+1,0)</f>
        <v>0</v>
      </c>
      <c r="AA631" t="s">
        <v>5551</v>
      </c>
      <c r="AB631">
        <v>1060</v>
      </c>
    </row>
    <row r="632" spans="16:28">
      <c r="P632" t="str">
        <f>IFERROR(VLOOKUP(ROWS($P$2:P632),$Q$2:$R$3007,2,0),"")</f>
        <v/>
      </c>
      <c r="Q632" s="91">
        <f>IF(ISNUMBER(SEARCH(ETUD_SHEARCH_ECO_PREC,R632)),MAX($Q$1:Q631)+1,0)</f>
        <v>0</v>
      </c>
      <c r="R632" t="s">
        <v>5706</v>
      </c>
      <c r="S632">
        <v>8377</v>
      </c>
      <c r="Y632" t="str">
        <f>IFERROR(VLOOKUP(ROWS($Y$2:Y632),$Z$2:$AA$3007,2,0),"")</f>
        <v/>
      </c>
      <c r="Z632" s="91">
        <f>IF(ISNUMBER(SEARCH(PROF_SEARCH_ECO_PREC,AA632)),MAX($Z$1:Z631)+1,0)</f>
        <v>0</v>
      </c>
      <c r="AA632" t="s">
        <v>5706</v>
      </c>
      <c r="AB632">
        <v>8377</v>
      </c>
    </row>
    <row r="633" spans="16:28">
      <c r="P633" t="str">
        <f>IFERROR(VLOOKUP(ROWS($P$2:P633),$Q$2:$R$3007,2,0),"")</f>
        <v/>
      </c>
      <c r="Q633" s="91">
        <f>IF(ISNUMBER(SEARCH(ETUD_SHEARCH_ECO_PREC,R633)),MAX($Q$1:Q632)+1,0)</f>
        <v>0</v>
      </c>
      <c r="R633" t="s">
        <v>3232</v>
      </c>
      <c r="S633">
        <v>7089</v>
      </c>
      <c r="Y633" t="str">
        <f>IFERROR(VLOOKUP(ROWS($Y$2:Y633),$Z$2:$AA$3007,2,0),"")</f>
        <v/>
      </c>
      <c r="Z633" s="91">
        <f>IF(ISNUMBER(SEARCH(PROF_SEARCH_ECO_PREC,AA633)),MAX($Z$1:Z632)+1,0)</f>
        <v>0</v>
      </c>
      <c r="AA633" t="s">
        <v>3232</v>
      </c>
      <c r="AB633">
        <v>7089</v>
      </c>
    </row>
    <row r="634" spans="16:28">
      <c r="P634" t="str">
        <f>IFERROR(VLOOKUP(ROWS($P$2:P634),$Q$2:$R$3007,2,0),"")</f>
        <v/>
      </c>
      <c r="Q634" s="91">
        <f>IF(ISNUMBER(SEARCH(ETUD_SHEARCH_ECO_PREC,R634)),MAX($Q$1:Q633)+1,0)</f>
        <v>0</v>
      </c>
      <c r="R634" t="s">
        <v>5137</v>
      </c>
      <c r="S634">
        <v>841</v>
      </c>
      <c r="Y634" t="str">
        <f>IFERROR(VLOOKUP(ROWS($Y$2:Y634),$Z$2:$AA$3007,2,0),"")</f>
        <v/>
      </c>
      <c r="Z634" s="91">
        <f>IF(ISNUMBER(SEARCH(PROF_SEARCH_ECO_PREC,AA634)),MAX($Z$1:Z633)+1,0)</f>
        <v>0</v>
      </c>
      <c r="AA634" t="s">
        <v>5137</v>
      </c>
      <c r="AB634">
        <v>841</v>
      </c>
    </row>
    <row r="635" spans="16:28">
      <c r="P635" t="str">
        <f>IFERROR(VLOOKUP(ROWS($P$2:P635),$Q$2:$R$3007,2,0),"")</f>
        <v/>
      </c>
      <c r="Q635" s="91">
        <f>IF(ISNUMBER(SEARCH(ETUD_SHEARCH_ECO_PREC,R635)),MAX($Q$1:Q634)+1,0)</f>
        <v>0</v>
      </c>
      <c r="R635" t="s">
        <v>5915</v>
      </c>
      <c r="S635">
        <v>1164</v>
      </c>
      <c r="Y635" t="str">
        <f>IFERROR(VLOOKUP(ROWS($Y$2:Y635),$Z$2:$AA$3007,2,0),"")</f>
        <v/>
      </c>
      <c r="Z635" s="91">
        <f>IF(ISNUMBER(SEARCH(PROF_SEARCH_ECO_PREC,AA635)),MAX($Z$1:Z634)+1,0)</f>
        <v>0</v>
      </c>
      <c r="AA635" t="s">
        <v>5915</v>
      </c>
      <c r="AB635">
        <v>1164</v>
      </c>
    </row>
    <row r="636" spans="16:28">
      <c r="P636" t="str">
        <f>IFERROR(VLOOKUP(ROWS($P$2:P636),$Q$2:$R$3007,2,0),"")</f>
        <v/>
      </c>
      <c r="Q636" s="91">
        <f>IF(ISNUMBER(SEARCH(ETUD_SHEARCH_ECO_PREC,R636)),MAX($Q$1:Q635)+1,0)</f>
        <v>0</v>
      </c>
      <c r="R636" t="s">
        <v>5666</v>
      </c>
      <c r="S636">
        <v>5547</v>
      </c>
      <c r="Y636" t="str">
        <f>IFERROR(VLOOKUP(ROWS($Y$2:Y636),$Z$2:$AA$3007,2,0),"")</f>
        <v/>
      </c>
      <c r="Z636" s="91">
        <f>IF(ISNUMBER(SEARCH(PROF_SEARCH_ECO_PREC,AA636)),MAX($Z$1:Z635)+1,0)</f>
        <v>0</v>
      </c>
      <c r="AA636" t="s">
        <v>5666</v>
      </c>
      <c r="AB636">
        <v>5547</v>
      </c>
    </row>
    <row r="637" spans="16:28">
      <c r="P637" t="str">
        <f>IFERROR(VLOOKUP(ROWS($P$2:P637),$Q$2:$R$3007,2,0),"")</f>
        <v/>
      </c>
      <c r="Q637" s="91">
        <f>IF(ISNUMBER(SEARCH(ETUD_SHEARCH_ECO_PREC,R637)),MAX($Q$1:Q636)+1,0)</f>
        <v>0</v>
      </c>
      <c r="R637" t="s">
        <v>5667</v>
      </c>
      <c r="S637">
        <v>8462</v>
      </c>
      <c r="Y637" t="str">
        <f>IFERROR(VLOOKUP(ROWS($Y$2:Y637),$Z$2:$AA$3007,2,0),"")</f>
        <v/>
      </c>
      <c r="Z637" s="91">
        <f>IF(ISNUMBER(SEARCH(PROF_SEARCH_ECO_PREC,AA637)),MAX($Z$1:Z636)+1,0)</f>
        <v>0</v>
      </c>
      <c r="AA637" t="s">
        <v>5667</v>
      </c>
      <c r="AB637">
        <v>8462</v>
      </c>
    </row>
    <row r="638" spans="16:28">
      <c r="P638" t="str">
        <f>IFERROR(VLOOKUP(ROWS($P$2:P638),$Q$2:$R$3007,2,0),"")</f>
        <v/>
      </c>
      <c r="Q638" s="91">
        <f>IF(ISNUMBER(SEARCH(ETUD_SHEARCH_ECO_PREC,R638)),MAX($Q$1:Q637)+1,0)</f>
        <v>0</v>
      </c>
      <c r="R638" t="s">
        <v>4475</v>
      </c>
      <c r="S638">
        <v>500</v>
      </c>
      <c r="Y638" t="str">
        <f>IFERROR(VLOOKUP(ROWS($Y$2:Y638),$Z$2:$AA$3007,2,0),"")</f>
        <v/>
      </c>
      <c r="Z638" s="91">
        <f>IF(ISNUMBER(SEARCH(PROF_SEARCH_ECO_PREC,AA638)),MAX($Z$1:Z637)+1,0)</f>
        <v>0</v>
      </c>
      <c r="AA638" t="s">
        <v>4475</v>
      </c>
      <c r="AB638">
        <v>500</v>
      </c>
    </row>
    <row r="639" spans="16:28">
      <c r="P639" t="str">
        <f>IFERROR(VLOOKUP(ROWS($P$2:P639),$Q$2:$R$3007,2,0),"")</f>
        <v/>
      </c>
      <c r="Q639" s="91">
        <f>IF(ISNUMBER(SEARCH(ETUD_SHEARCH_ECO_PREC,R639)),MAX($Q$1:Q638)+1,0)</f>
        <v>0</v>
      </c>
      <c r="R639" t="s">
        <v>3086</v>
      </c>
      <c r="S639">
        <v>7001</v>
      </c>
      <c r="Y639" t="str">
        <f>IFERROR(VLOOKUP(ROWS($Y$2:Y639),$Z$2:$AA$3007,2,0),"")</f>
        <v/>
      </c>
      <c r="Z639" s="91">
        <f>IF(ISNUMBER(SEARCH(PROF_SEARCH_ECO_PREC,AA639)),MAX($Z$1:Z638)+1,0)</f>
        <v>0</v>
      </c>
      <c r="AA639" t="s">
        <v>3086</v>
      </c>
      <c r="AB639">
        <v>7001</v>
      </c>
    </row>
    <row r="640" spans="16:28">
      <c r="P640" t="str">
        <f>IFERROR(VLOOKUP(ROWS($P$2:P640),$Q$2:$R$3007,2,0),"")</f>
        <v/>
      </c>
      <c r="Q640" s="91">
        <f>IF(ISNUMBER(SEARCH(ETUD_SHEARCH_ECO_PREC,R640)),MAX($Q$1:Q639)+1,0)</f>
        <v>0</v>
      </c>
      <c r="R640" t="s">
        <v>5587</v>
      </c>
      <c r="S640">
        <v>7982</v>
      </c>
      <c r="Y640" t="str">
        <f>IFERROR(VLOOKUP(ROWS($Y$2:Y640),$Z$2:$AA$3007,2,0),"")</f>
        <v/>
      </c>
      <c r="Z640" s="91">
        <f>IF(ISNUMBER(SEARCH(PROF_SEARCH_ECO_PREC,AA640)),MAX($Z$1:Z639)+1,0)</f>
        <v>0</v>
      </c>
      <c r="AA640" t="s">
        <v>5587</v>
      </c>
      <c r="AB640">
        <v>7982</v>
      </c>
    </row>
    <row r="641" spans="16:28">
      <c r="P641" t="str">
        <f>IFERROR(VLOOKUP(ROWS($P$2:P641),$Q$2:$R$3007,2,0),"")</f>
        <v/>
      </c>
      <c r="Q641" s="91">
        <f>IF(ISNUMBER(SEARCH(ETUD_SHEARCH_ECO_PREC,R641)),MAX($Q$1:Q640)+1,0)</f>
        <v>0</v>
      </c>
      <c r="R641" t="s">
        <v>4401</v>
      </c>
      <c r="S641">
        <v>445</v>
      </c>
      <c r="Y641" t="str">
        <f>IFERROR(VLOOKUP(ROWS($Y$2:Y641),$Z$2:$AA$3007,2,0),"")</f>
        <v/>
      </c>
      <c r="Z641" s="91">
        <f>IF(ISNUMBER(SEARCH(PROF_SEARCH_ECO_PREC,AA641)),MAX($Z$1:Z640)+1,0)</f>
        <v>0</v>
      </c>
      <c r="AA641" t="s">
        <v>4401</v>
      </c>
      <c r="AB641">
        <v>445</v>
      </c>
    </row>
    <row r="642" spans="16:28">
      <c r="P642" t="str">
        <f>IFERROR(VLOOKUP(ROWS($P$2:P642),$Q$2:$R$3007,2,0),"")</f>
        <v/>
      </c>
      <c r="Q642" s="91">
        <f>IF(ISNUMBER(SEARCH(ETUD_SHEARCH_ECO_PREC,R642)),MAX($Q$1:Q641)+1,0)</f>
        <v>0</v>
      </c>
      <c r="R642" t="s">
        <v>4402</v>
      </c>
      <c r="S642">
        <v>446</v>
      </c>
      <c r="Y642" t="str">
        <f>IFERROR(VLOOKUP(ROWS($Y$2:Y642),$Z$2:$AA$3007,2,0),"")</f>
        <v/>
      </c>
      <c r="Z642" s="91">
        <f>IF(ISNUMBER(SEARCH(PROF_SEARCH_ECO_PREC,AA642)),MAX($Z$1:Z641)+1,0)</f>
        <v>0</v>
      </c>
      <c r="AA642" t="s">
        <v>4402</v>
      </c>
      <c r="AB642">
        <v>446</v>
      </c>
    </row>
    <row r="643" spans="16:28">
      <c r="P643" t="str">
        <f>IFERROR(VLOOKUP(ROWS($P$2:P643),$Q$2:$R$3007,2,0),"")</f>
        <v/>
      </c>
      <c r="Q643" s="91">
        <f>IF(ISNUMBER(SEARCH(ETUD_SHEARCH_ECO_PREC,R643)),MAX($Q$1:Q642)+1,0)</f>
        <v>0</v>
      </c>
      <c r="R643" t="s">
        <v>4527</v>
      </c>
      <c r="S643">
        <v>519</v>
      </c>
      <c r="Y643" t="str">
        <f>IFERROR(VLOOKUP(ROWS($Y$2:Y643),$Z$2:$AA$3007,2,0),"")</f>
        <v/>
      </c>
      <c r="Z643" s="91">
        <f>IF(ISNUMBER(SEARCH(PROF_SEARCH_ECO_PREC,AA643)),MAX($Z$1:Z642)+1,0)</f>
        <v>0</v>
      </c>
      <c r="AA643" t="s">
        <v>4527</v>
      </c>
      <c r="AB643">
        <v>519</v>
      </c>
    </row>
    <row r="644" spans="16:28">
      <c r="P644" t="str">
        <f>IFERROR(VLOOKUP(ROWS($P$2:P644),$Q$2:$R$3007,2,0),"")</f>
        <v/>
      </c>
      <c r="Q644" s="91">
        <f>IF(ISNUMBER(SEARCH(ETUD_SHEARCH_ECO_PREC,R644)),MAX($Q$1:Q643)+1,0)</f>
        <v>0</v>
      </c>
      <c r="R644" t="s">
        <v>6041</v>
      </c>
      <c r="S644">
        <v>1199</v>
      </c>
      <c r="Y644" t="str">
        <f>IFERROR(VLOOKUP(ROWS($Y$2:Y644),$Z$2:$AA$3007,2,0),"")</f>
        <v/>
      </c>
      <c r="Z644" s="91">
        <f>IF(ISNUMBER(SEARCH(PROF_SEARCH_ECO_PREC,AA644)),MAX($Z$1:Z643)+1,0)</f>
        <v>0</v>
      </c>
      <c r="AA644" t="s">
        <v>6041</v>
      </c>
      <c r="AB644">
        <v>1199</v>
      </c>
    </row>
    <row r="645" spans="16:28">
      <c r="P645" t="str">
        <f>IFERROR(VLOOKUP(ROWS($P$2:P645),$Q$2:$R$3007,2,0),"")</f>
        <v/>
      </c>
      <c r="Q645" s="91">
        <f>IF(ISNUMBER(SEARCH(ETUD_SHEARCH_ECO_PREC,R645)),MAX($Q$1:Q644)+1,0)</f>
        <v>0</v>
      </c>
      <c r="R645" t="s">
        <v>5801</v>
      </c>
      <c r="S645">
        <v>1282</v>
      </c>
      <c r="Y645" t="str">
        <f>IFERROR(VLOOKUP(ROWS($Y$2:Y645),$Z$2:$AA$3007,2,0),"")</f>
        <v/>
      </c>
      <c r="Z645" s="91">
        <f>IF(ISNUMBER(SEARCH(PROF_SEARCH_ECO_PREC,AA645)),MAX($Z$1:Z644)+1,0)</f>
        <v>0</v>
      </c>
      <c r="AA645" t="s">
        <v>5801</v>
      </c>
      <c r="AB645">
        <v>1282</v>
      </c>
    </row>
    <row r="646" spans="16:28">
      <c r="P646" t="str">
        <f>IFERROR(VLOOKUP(ROWS($P$2:P646),$Q$2:$R$3007,2,0),"")</f>
        <v/>
      </c>
      <c r="Q646" s="91">
        <f>IF(ISNUMBER(SEARCH(ETUD_SHEARCH_ECO_PREC,R646)),MAX($Q$1:Q645)+1,0)</f>
        <v>0</v>
      </c>
      <c r="R646" t="s">
        <v>4024</v>
      </c>
      <c r="S646">
        <v>259</v>
      </c>
      <c r="Y646" t="str">
        <f>IFERROR(VLOOKUP(ROWS($Y$2:Y646),$Z$2:$AA$3007,2,0),"")</f>
        <v/>
      </c>
      <c r="Z646" s="91">
        <f>IF(ISNUMBER(SEARCH(PROF_SEARCH_ECO_PREC,AA646)),MAX($Z$1:Z645)+1,0)</f>
        <v>0</v>
      </c>
      <c r="AA646" t="s">
        <v>4024</v>
      </c>
      <c r="AB646">
        <v>259</v>
      </c>
    </row>
    <row r="647" spans="16:28">
      <c r="P647" t="str">
        <f>IFERROR(VLOOKUP(ROWS($P$2:P647),$Q$2:$R$3007,2,0),"")</f>
        <v/>
      </c>
      <c r="Q647" s="91">
        <f>IF(ISNUMBER(SEARCH(ETUD_SHEARCH_ECO_PREC,R647)),MAX($Q$1:Q646)+1,0)</f>
        <v>0</v>
      </c>
      <c r="R647" t="s">
        <v>4457</v>
      </c>
      <c r="S647">
        <v>489</v>
      </c>
      <c r="Y647" t="str">
        <f>IFERROR(VLOOKUP(ROWS($Y$2:Y647),$Z$2:$AA$3007,2,0),"")</f>
        <v/>
      </c>
      <c r="Z647" s="91">
        <f>IF(ISNUMBER(SEARCH(PROF_SEARCH_ECO_PREC,AA647)),MAX($Z$1:Z646)+1,0)</f>
        <v>0</v>
      </c>
      <c r="AA647" t="s">
        <v>4457</v>
      </c>
      <c r="AB647">
        <v>489</v>
      </c>
    </row>
    <row r="648" spans="16:28">
      <c r="P648" t="str">
        <f>IFERROR(VLOOKUP(ROWS($P$2:P648),$Q$2:$R$3007,2,0),"")</f>
        <v/>
      </c>
      <c r="Q648" s="91">
        <f>IF(ISNUMBER(SEARCH(ETUD_SHEARCH_ECO_PREC,R648)),MAX($Q$1:Q647)+1,0)</f>
        <v>0</v>
      </c>
      <c r="R648" t="s">
        <v>4571</v>
      </c>
      <c r="S648">
        <v>545</v>
      </c>
      <c r="Y648" t="str">
        <f>IFERROR(VLOOKUP(ROWS($Y$2:Y648),$Z$2:$AA$3007,2,0),"")</f>
        <v/>
      </c>
      <c r="Z648" s="91">
        <f>IF(ISNUMBER(SEARCH(PROF_SEARCH_ECO_PREC,AA648)),MAX($Z$1:Z647)+1,0)</f>
        <v>0</v>
      </c>
      <c r="AA648" t="s">
        <v>4571</v>
      </c>
      <c r="AB648">
        <v>545</v>
      </c>
    </row>
    <row r="649" spans="16:28">
      <c r="P649" t="str">
        <f>IFERROR(VLOOKUP(ROWS($P$2:P649),$Q$2:$R$3007,2,0),"")</f>
        <v/>
      </c>
      <c r="Q649" s="91">
        <f>IF(ISNUMBER(SEARCH(ETUD_SHEARCH_ECO_PREC,R649)),MAX($Q$1:Q648)+1,0)</f>
        <v>0</v>
      </c>
      <c r="R649" t="s">
        <v>5222</v>
      </c>
      <c r="S649">
        <v>8553</v>
      </c>
      <c r="Y649" t="str">
        <f>IFERROR(VLOOKUP(ROWS($Y$2:Y649),$Z$2:$AA$3007,2,0),"")</f>
        <v/>
      </c>
      <c r="Z649" s="91">
        <f>IF(ISNUMBER(SEARCH(PROF_SEARCH_ECO_PREC,AA649)),MAX($Z$1:Z648)+1,0)</f>
        <v>0</v>
      </c>
      <c r="AA649" t="s">
        <v>5222</v>
      </c>
      <c r="AB649">
        <v>8553</v>
      </c>
    </row>
    <row r="650" spans="16:28">
      <c r="P650" t="str">
        <f>IFERROR(VLOOKUP(ROWS($P$2:P650),$Q$2:$R$3007,2,0),"")</f>
        <v/>
      </c>
      <c r="Q650" s="91">
        <f>IF(ISNUMBER(SEARCH(ETUD_SHEARCH_ECO_PREC,R650)),MAX($Q$1:Q649)+1,0)</f>
        <v>0</v>
      </c>
      <c r="R650" t="s">
        <v>3159</v>
      </c>
      <c r="S650">
        <v>9507</v>
      </c>
      <c r="Y650" t="str">
        <f>IFERROR(VLOOKUP(ROWS($Y$2:Y650),$Z$2:$AA$3007,2,0),"")</f>
        <v/>
      </c>
      <c r="Z650" s="91">
        <f>IF(ISNUMBER(SEARCH(PROF_SEARCH_ECO_PREC,AA650)),MAX($Z$1:Z649)+1,0)</f>
        <v>0</v>
      </c>
      <c r="AA650" t="s">
        <v>3159</v>
      </c>
      <c r="AB650">
        <v>9507</v>
      </c>
    </row>
    <row r="651" spans="16:28">
      <c r="P651" t="str">
        <f>IFERROR(VLOOKUP(ROWS($P$2:P651),$Q$2:$R$3007,2,0),"")</f>
        <v/>
      </c>
      <c r="Q651" s="91">
        <f>IF(ISNUMBER(SEARCH(ETUD_SHEARCH_ECO_PREC,R651)),MAX($Q$1:Q650)+1,0)</f>
        <v>0</v>
      </c>
      <c r="R651" t="s">
        <v>3824</v>
      </c>
      <c r="S651">
        <v>9512</v>
      </c>
      <c r="Y651" t="str">
        <f>IFERROR(VLOOKUP(ROWS($Y$2:Y651),$Z$2:$AA$3007,2,0),"")</f>
        <v/>
      </c>
      <c r="Z651" s="91">
        <f>IF(ISNUMBER(SEARCH(PROF_SEARCH_ECO_PREC,AA651)),MAX($Z$1:Z650)+1,0)</f>
        <v>0</v>
      </c>
      <c r="AA651" t="s">
        <v>3824</v>
      </c>
      <c r="AB651">
        <v>9512</v>
      </c>
    </row>
    <row r="652" spans="16:28">
      <c r="P652" t="str">
        <f>IFERROR(VLOOKUP(ROWS($P$2:P652),$Q$2:$R$3007,2,0),"")</f>
        <v/>
      </c>
      <c r="Q652" s="91">
        <f>IF(ISNUMBER(SEARCH(ETUD_SHEARCH_ECO_PREC,R652)),MAX($Q$1:Q651)+1,0)</f>
        <v>0</v>
      </c>
      <c r="R652" t="s">
        <v>3340</v>
      </c>
      <c r="S652">
        <v>5045</v>
      </c>
      <c r="Y652" t="str">
        <f>IFERROR(VLOOKUP(ROWS($Y$2:Y652),$Z$2:$AA$3007,2,0),"")</f>
        <v/>
      </c>
      <c r="Z652" s="91">
        <f>IF(ISNUMBER(SEARCH(PROF_SEARCH_ECO_PREC,AA652)),MAX($Z$1:Z651)+1,0)</f>
        <v>0</v>
      </c>
      <c r="AA652" t="s">
        <v>3340</v>
      </c>
      <c r="AB652">
        <v>5045</v>
      </c>
    </row>
    <row r="653" spans="16:28">
      <c r="P653" t="str">
        <f>IFERROR(VLOOKUP(ROWS($P$2:P653),$Q$2:$R$3007,2,0),"")</f>
        <v/>
      </c>
      <c r="Q653" s="91">
        <f>IF(ISNUMBER(SEARCH(ETUD_SHEARCH_ECO_PREC,R653)),MAX($Q$1:Q652)+1,0)</f>
        <v>0</v>
      </c>
      <c r="R653" t="s">
        <v>4293</v>
      </c>
      <c r="S653">
        <v>5152</v>
      </c>
      <c r="Y653" t="str">
        <f>IFERROR(VLOOKUP(ROWS($Y$2:Y653),$Z$2:$AA$3007,2,0),"")</f>
        <v/>
      </c>
      <c r="Z653" s="91">
        <f>IF(ISNUMBER(SEARCH(PROF_SEARCH_ECO_PREC,AA653)),MAX($Z$1:Z652)+1,0)</f>
        <v>0</v>
      </c>
      <c r="AA653" t="s">
        <v>4293</v>
      </c>
      <c r="AB653">
        <v>5152</v>
      </c>
    </row>
    <row r="654" spans="16:28">
      <c r="P654" t="str">
        <f>IFERROR(VLOOKUP(ROWS($P$2:P654),$Q$2:$R$3007,2,0),"")</f>
        <v/>
      </c>
      <c r="Q654" s="91">
        <f>IF(ISNUMBER(SEARCH(ETUD_SHEARCH_ECO_PREC,R654)),MAX($Q$1:Q653)+1,0)</f>
        <v>0</v>
      </c>
      <c r="R654" t="s">
        <v>3290</v>
      </c>
      <c r="S654">
        <v>9513</v>
      </c>
      <c r="Y654" t="str">
        <f>IFERROR(VLOOKUP(ROWS($Y$2:Y654),$Z$2:$AA$3007,2,0),"")</f>
        <v/>
      </c>
      <c r="Z654" s="91">
        <f>IF(ISNUMBER(SEARCH(PROF_SEARCH_ECO_PREC,AA654)),MAX($Z$1:Z653)+1,0)</f>
        <v>0</v>
      </c>
      <c r="AA654" t="s">
        <v>3290</v>
      </c>
      <c r="AB654">
        <v>9513</v>
      </c>
    </row>
    <row r="655" spans="16:28">
      <c r="P655" t="str">
        <f>IFERROR(VLOOKUP(ROWS($P$2:P655),$Q$2:$R$3007,2,0),"")</f>
        <v/>
      </c>
      <c r="Q655" s="91">
        <f>IF(ISNUMBER(SEARCH(ETUD_SHEARCH_ECO_PREC,R655)),MAX($Q$1:Q654)+1,0)</f>
        <v>0</v>
      </c>
      <c r="R655" t="s">
        <v>4863</v>
      </c>
      <c r="S655">
        <v>7667</v>
      </c>
      <c r="Y655" t="str">
        <f>IFERROR(VLOOKUP(ROWS($Y$2:Y655),$Z$2:$AA$3007,2,0),"")</f>
        <v/>
      </c>
      <c r="Z655" s="91">
        <f>IF(ISNUMBER(SEARCH(PROF_SEARCH_ECO_PREC,AA655)),MAX($Z$1:Z654)+1,0)</f>
        <v>0</v>
      </c>
      <c r="AA655" t="s">
        <v>4863</v>
      </c>
      <c r="AB655">
        <v>7667</v>
      </c>
    </row>
    <row r="656" spans="16:28">
      <c r="P656" t="str">
        <f>IFERROR(VLOOKUP(ROWS($P$2:P656),$Q$2:$R$3007,2,0),"")</f>
        <v/>
      </c>
      <c r="Q656" s="91">
        <f>IF(ISNUMBER(SEARCH(ETUD_SHEARCH_ECO_PREC,R656)),MAX($Q$1:Q655)+1,0)</f>
        <v>0</v>
      </c>
      <c r="R656" t="s">
        <v>3485</v>
      </c>
      <c r="S656">
        <v>7293</v>
      </c>
      <c r="Y656" t="str">
        <f>IFERROR(VLOOKUP(ROWS($Y$2:Y656),$Z$2:$AA$3007,2,0),"")</f>
        <v/>
      </c>
      <c r="Z656" s="91">
        <f>IF(ISNUMBER(SEARCH(PROF_SEARCH_ECO_PREC,AA656)),MAX($Z$1:Z655)+1,0)</f>
        <v>0</v>
      </c>
      <c r="AA656" t="s">
        <v>3485</v>
      </c>
      <c r="AB656">
        <v>7293</v>
      </c>
    </row>
    <row r="657" spans="16:28">
      <c r="P657" t="str">
        <f>IFERROR(VLOOKUP(ROWS($P$2:P657),$Q$2:$R$3007,2,0),"")</f>
        <v/>
      </c>
      <c r="Q657" s="91">
        <f>IF(ISNUMBER(SEARCH(ETUD_SHEARCH_ECO_PREC,R657)),MAX($Q$1:Q656)+1,0)</f>
        <v>0</v>
      </c>
      <c r="R657" t="s">
        <v>4646</v>
      </c>
      <c r="S657">
        <v>1332</v>
      </c>
      <c r="Y657" t="str">
        <f>IFERROR(VLOOKUP(ROWS($Y$2:Y657),$Z$2:$AA$3007,2,0),"")</f>
        <v/>
      </c>
      <c r="Z657" s="91">
        <f>IF(ISNUMBER(SEARCH(PROF_SEARCH_ECO_PREC,AA657)),MAX($Z$1:Z656)+1,0)</f>
        <v>0</v>
      </c>
      <c r="AA657" t="s">
        <v>4646</v>
      </c>
      <c r="AB657">
        <v>1332</v>
      </c>
    </row>
    <row r="658" spans="16:28">
      <c r="P658" t="str">
        <f>IFERROR(VLOOKUP(ROWS($P$2:P658),$Q$2:$R$3007,2,0),"")</f>
        <v/>
      </c>
      <c r="Q658" s="91">
        <f>IF(ISNUMBER(SEARCH(ETUD_SHEARCH_ECO_PREC,R658)),MAX($Q$1:Q657)+1,0)</f>
        <v>0</v>
      </c>
      <c r="R658" t="s">
        <v>5873</v>
      </c>
      <c r="S658">
        <v>1152</v>
      </c>
      <c r="Y658" t="str">
        <f>IFERROR(VLOOKUP(ROWS($Y$2:Y658),$Z$2:$AA$3007,2,0),"")</f>
        <v/>
      </c>
      <c r="Z658" s="91">
        <f>IF(ISNUMBER(SEARCH(PROF_SEARCH_ECO_PREC,AA658)),MAX($Z$1:Z657)+1,0)</f>
        <v>0</v>
      </c>
      <c r="AA658" t="s">
        <v>5873</v>
      </c>
      <c r="AB658">
        <v>1152</v>
      </c>
    </row>
    <row r="659" spans="16:28">
      <c r="P659" t="str">
        <f>IFERROR(VLOOKUP(ROWS($P$2:P659),$Q$2:$R$3007,2,0),"")</f>
        <v/>
      </c>
      <c r="Q659" s="91">
        <f>IF(ISNUMBER(SEARCH(ETUD_SHEARCH_ECO_PREC,R659)),MAX($Q$1:Q658)+1,0)</f>
        <v>0</v>
      </c>
      <c r="R659" t="s">
        <v>5492</v>
      </c>
      <c r="S659">
        <v>5556</v>
      </c>
      <c r="Y659" t="str">
        <f>IFERROR(VLOOKUP(ROWS($Y$2:Y659),$Z$2:$AA$3007,2,0),"")</f>
        <v/>
      </c>
      <c r="Z659" s="91">
        <f>IF(ISNUMBER(SEARCH(PROF_SEARCH_ECO_PREC,AA659)),MAX($Z$1:Z658)+1,0)</f>
        <v>0</v>
      </c>
      <c r="AA659" t="s">
        <v>5492</v>
      </c>
      <c r="AB659">
        <v>5556</v>
      </c>
    </row>
    <row r="660" spans="16:28">
      <c r="P660" t="str">
        <f>IFERROR(VLOOKUP(ROWS($P$2:P660),$Q$2:$R$3007,2,0),"")</f>
        <v/>
      </c>
      <c r="Q660" s="91">
        <f>IF(ISNUMBER(SEARCH(ETUD_SHEARCH_ECO_PREC,R660)),MAX($Q$1:Q659)+1,0)</f>
        <v>0</v>
      </c>
      <c r="R660" t="s">
        <v>4530</v>
      </c>
      <c r="S660">
        <v>522</v>
      </c>
      <c r="Y660" t="str">
        <f>IFERROR(VLOOKUP(ROWS($Y$2:Y660),$Z$2:$AA$3007,2,0),"")</f>
        <v/>
      </c>
      <c r="Z660" s="91">
        <f>IF(ISNUMBER(SEARCH(PROF_SEARCH_ECO_PREC,AA660)),MAX($Z$1:Z659)+1,0)</f>
        <v>0</v>
      </c>
      <c r="AA660" t="s">
        <v>4530</v>
      </c>
      <c r="AB660">
        <v>522</v>
      </c>
    </row>
    <row r="661" spans="16:28">
      <c r="P661" t="str">
        <f>IFERROR(VLOOKUP(ROWS($P$2:P661),$Q$2:$R$3007,2,0),"")</f>
        <v/>
      </c>
      <c r="Q661" s="91">
        <f>IF(ISNUMBER(SEARCH(ETUD_SHEARCH_ECO_PREC,R661)),MAX($Q$1:Q660)+1,0)</f>
        <v>0</v>
      </c>
      <c r="R661" t="s">
        <v>4795</v>
      </c>
      <c r="S661">
        <v>655</v>
      </c>
      <c r="Y661" t="str">
        <f>IFERROR(VLOOKUP(ROWS($Y$2:Y661),$Z$2:$AA$3007,2,0),"")</f>
        <v/>
      </c>
      <c r="Z661" s="91">
        <f>IF(ISNUMBER(SEARCH(PROF_SEARCH_ECO_PREC,AA661)),MAX($Z$1:Z660)+1,0)</f>
        <v>0</v>
      </c>
      <c r="AA661" t="s">
        <v>4795</v>
      </c>
      <c r="AB661">
        <v>655</v>
      </c>
    </row>
    <row r="662" spans="16:28">
      <c r="P662" t="str">
        <f>IFERROR(VLOOKUP(ROWS($P$2:P662),$Q$2:$R$3007,2,0),"")</f>
        <v/>
      </c>
      <c r="Q662" s="91">
        <f>IF(ISNUMBER(SEARCH(ETUD_SHEARCH_ECO_PREC,R662)),MAX($Q$1:Q661)+1,0)</f>
        <v>0</v>
      </c>
      <c r="R662" t="s">
        <v>5151</v>
      </c>
      <c r="S662">
        <v>853</v>
      </c>
      <c r="Y662" t="str">
        <f>IFERROR(VLOOKUP(ROWS($Y$2:Y662),$Z$2:$AA$3007,2,0),"")</f>
        <v/>
      </c>
      <c r="Z662" s="91">
        <f>IF(ISNUMBER(SEARCH(PROF_SEARCH_ECO_PREC,AA662)),MAX($Z$1:Z661)+1,0)</f>
        <v>0</v>
      </c>
      <c r="AA662" t="s">
        <v>5151</v>
      </c>
      <c r="AB662">
        <v>853</v>
      </c>
    </row>
    <row r="663" spans="16:28">
      <c r="P663" t="str">
        <f>IFERROR(VLOOKUP(ROWS($P$2:P663),$Q$2:$R$3007,2,0),"")</f>
        <v/>
      </c>
      <c r="Q663" s="91">
        <f>IF(ISNUMBER(SEARCH(ETUD_SHEARCH_ECO_PREC,R663)),MAX($Q$1:Q662)+1,0)</f>
        <v>0</v>
      </c>
      <c r="R663" t="s">
        <v>4664</v>
      </c>
      <c r="S663">
        <v>577</v>
      </c>
      <c r="Y663" t="str">
        <f>IFERROR(VLOOKUP(ROWS($Y$2:Y663),$Z$2:$AA$3007,2,0),"")</f>
        <v/>
      </c>
      <c r="Z663" s="91">
        <f>IF(ISNUMBER(SEARCH(PROF_SEARCH_ECO_PREC,AA663)),MAX($Z$1:Z662)+1,0)</f>
        <v>0</v>
      </c>
      <c r="AA663" t="s">
        <v>4664</v>
      </c>
      <c r="AB663">
        <v>577</v>
      </c>
    </row>
    <row r="664" spans="16:28">
      <c r="P664" t="str">
        <f>IFERROR(VLOOKUP(ROWS($P$2:P664),$Q$2:$R$3007,2,0),"")</f>
        <v/>
      </c>
      <c r="Q664" s="91">
        <f>IF(ISNUMBER(SEARCH(ETUD_SHEARCH_ECO_PREC,R664)),MAX($Q$1:Q663)+1,0)</f>
        <v>0</v>
      </c>
      <c r="R664" t="s">
        <v>5865</v>
      </c>
      <c r="S664">
        <v>8081</v>
      </c>
      <c r="Y664" t="str">
        <f>IFERROR(VLOOKUP(ROWS($Y$2:Y664),$Z$2:$AA$3007,2,0),"")</f>
        <v/>
      </c>
      <c r="Z664" s="91">
        <f>IF(ISNUMBER(SEARCH(PROF_SEARCH_ECO_PREC,AA664)),MAX($Z$1:Z663)+1,0)</f>
        <v>0</v>
      </c>
      <c r="AA664" t="s">
        <v>5865</v>
      </c>
      <c r="AB664">
        <v>8081</v>
      </c>
    </row>
    <row r="665" spans="16:28">
      <c r="P665" t="str">
        <f>IFERROR(VLOOKUP(ROWS($P$2:P665),$Q$2:$R$3007,2,0),"")</f>
        <v/>
      </c>
      <c r="Q665" s="91">
        <f>IF(ISNUMBER(SEARCH(ETUD_SHEARCH_ECO_PREC,R665)),MAX($Q$1:Q664)+1,0)</f>
        <v>0</v>
      </c>
      <c r="R665" t="s">
        <v>4516</v>
      </c>
      <c r="S665">
        <v>510</v>
      </c>
      <c r="Y665" t="str">
        <f>IFERROR(VLOOKUP(ROWS($Y$2:Y665),$Z$2:$AA$3007,2,0),"")</f>
        <v/>
      </c>
      <c r="Z665" s="91">
        <f>IF(ISNUMBER(SEARCH(PROF_SEARCH_ECO_PREC,AA665)),MAX($Z$1:Z664)+1,0)</f>
        <v>0</v>
      </c>
      <c r="AA665" t="s">
        <v>4516</v>
      </c>
      <c r="AB665">
        <v>510</v>
      </c>
    </row>
    <row r="666" spans="16:28">
      <c r="P666" t="str">
        <f>IFERROR(VLOOKUP(ROWS($P$2:P666),$Q$2:$R$3007,2,0),"")</f>
        <v/>
      </c>
      <c r="Q666" s="91">
        <f>IF(ISNUMBER(SEARCH(ETUD_SHEARCH_ECO_PREC,R666)),MAX($Q$1:Q665)+1,0)</f>
        <v>0</v>
      </c>
      <c r="R666" t="s">
        <v>3664</v>
      </c>
      <c r="S666">
        <v>7365</v>
      </c>
      <c r="Y666" t="str">
        <f>IFERROR(VLOOKUP(ROWS($Y$2:Y666),$Z$2:$AA$3007,2,0),"")</f>
        <v/>
      </c>
      <c r="Z666" s="91">
        <f>IF(ISNUMBER(SEARCH(PROF_SEARCH_ECO_PREC,AA666)),MAX($Z$1:Z665)+1,0)</f>
        <v>0</v>
      </c>
      <c r="AA666" t="s">
        <v>3664</v>
      </c>
      <c r="AB666">
        <v>7365</v>
      </c>
    </row>
    <row r="667" spans="16:28">
      <c r="P667" t="str">
        <f>IFERROR(VLOOKUP(ROWS($P$2:P667),$Q$2:$R$3007,2,0),"")</f>
        <v/>
      </c>
      <c r="Q667" s="91">
        <f>IF(ISNUMBER(SEARCH(ETUD_SHEARCH_ECO_PREC,R667)),MAX($Q$1:Q666)+1,0)</f>
        <v>0</v>
      </c>
      <c r="R667" t="s">
        <v>4889</v>
      </c>
      <c r="S667">
        <v>7676</v>
      </c>
      <c r="Y667" t="str">
        <f>IFERROR(VLOOKUP(ROWS($Y$2:Y667),$Z$2:$AA$3007,2,0),"")</f>
        <v/>
      </c>
      <c r="Z667" s="91">
        <f>IF(ISNUMBER(SEARCH(PROF_SEARCH_ECO_PREC,AA667)),MAX($Z$1:Z666)+1,0)</f>
        <v>0</v>
      </c>
      <c r="AA667" t="s">
        <v>4889</v>
      </c>
      <c r="AB667">
        <v>7676</v>
      </c>
    </row>
    <row r="668" spans="16:28">
      <c r="P668" t="str">
        <f>IFERROR(VLOOKUP(ROWS($P$2:P668),$Q$2:$R$3007,2,0),"")</f>
        <v/>
      </c>
      <c r="Q668" s="91">
        <f>IF(ISNUMBER(SEARCH(ETUD_SHEARCH_ECO_PREC,R668)),MAX($Q$1:Q667)+1,0)</f>
        <v>0</v>
      </c>
      <c r="R668" t="s">
        <v>3742</v>
      </c>
      <c r="S668">
        <v>8053</v>
      </c>
      <c r="Y668" t="str">
        <f>IFERROR(VLOOKUP(ROWS($Y$2:Y668),$Z$2:$AA$3007,2,0),"")</f>
        <v/>
      </c>
      <c r="Z668" s="91">
        <f>IF(ISNUMBER(SEARCH(PROF_SEARCH_ECO_PREC,AA668)),MAX($Z$1:Z667)+1,0)</f>
        <v>0</v>
      </c>
      <c r="AA668" t="s">
        <v>3742</v>
      </c>
      <c r="AB668">
        <v>8053</v>
      </c>
    </row>
    <row r="669" spans="16:28">
      <c r="P669" t="str">
        <f>IFERROR(VLOOKUP(ROWS($P$2:P669),$Q$2:$R$3007,2,0),"")</f>
        <v/>
      </c>
      <c r="Q669" s="91">
        <f>IF(ISNUMBER(SEARCH(ETUD_SHEARCH_ECO_PREC,R669)),MAX($Q$1:Q668)+1,0)</f>
        <v>0</v>
      </c>
      <c r="R669" t="s">
        <v>3741</v>
      </c>
      <c r="S669">
        <v>8019</v>
      </c>
      <c r="Y669" t="str">
        <f>IFERROR(VLOOKUP(ROWS($Y$2:Y669),$Z$2:$AA$3007,2,0),"")</f>
        <v/>
      </c>
      <c r="Z669" s="91">
        <f>IF(ISNUMBER(SEARCH(PROF_SEARCH_ECO_PREC,AA669)),MAX($Z$1:Z668)+1,0)</f>
        <v>0</v>
      </c>
      <c r="AA669" t="s">
        <v>3741</v>
      </c>
      <c r="AB669">
        <v>8019</v>
      </c>
    </row>
    <row r="670" spans="16:28">
      <c r="P670" t="str">
        <f>IFERROR(VLOOKUP(ROWS($P$2:P670),$Q$2:$R$3007,2,0),"")</f>
        <v/>
      </c>
      <c r="Q670" s="91">
        <f>IF(ISNUMBER(SEARCH(ETUD_SHEARCH_ECO_PREC,R670)),MAX($Q$1:Q669)+1,0)</f>
        <v>0</v>
      </c>
      <c r="R670" t="s">
        <v>6007</v>
      </c>
      <c r="S670">
        <v>7907</v>
      </c>
      <c r="Y670" t="str">
        <f>IFERROR(VLOOKUP(ROWS($Y$2:Y670),$Z$2:$AA$3007,2,0),"")</f>
        <v/>
      </c>
      <c r="Z670" s="91">
        <f>IF(ISNUMBER(SEARCH(PROF_SEARCH_ECO_PREC,AA670)),MAX($Z$1:Z669)+1,0)</f>
        <v>0</v>
      </c>
      <c r="AA670" t="s">
        <v>6007</v>
      </c>
      <c r="AB670">
        <v>7907</v>
      </c>
    </row>
    <row r="671" spans="16:28">
      <c r="P671" t="str">
        <f>IFERROR(VLOOKUP(ROWS($P$2:P671),$Q$2:$R$3007,2,0),"")</f>
        <v/>
      </c>
      <c r="Q671" s="91">
        <f>IF(ISNUMBER(SEARCH(ETUD_SHEARCH_ECO_PREC,R671)),MAX($Q$1:Q670)+1,0)</f>
        <v>0</v>
      </c>
      <c r="R671" t="s">
        <v>5480</v>
      </c>
      <c r="S671">
        <v>8403</v>
      </c>
      <c r="Y671" t="str">
        <f>IFERROR(VLOOKUP(ROWS($Y$2:Y671),$Z$2:$AA$3007,2,0),"")</f>
        <v/>
      </c>
      <c r="Z671" s="91">
        <f>IF(ISNUMBER(SEARCH(PROF_SEARCH_ECO_PREC,AA671)),MAX($Z$1:Z670)+1,0)</f>
        <v>0</v>
      </c>
      <c r="AA671" t="s">
        <v>5480</v>
      </c>
      <c r="AB671">
        <v>8403</v>
      </c>
    </row>
    <row r="672" spans="16:28">
      <c r="P672" t="str">
        <f>IFERROR(VLOOKUP(ROWS($P$2:P672),$Q$2:$R$3007,2,0),"")</f>
        <v/>
      </c>
      <c r="Q672" s="91">
        <f>IF(ISNUMBER(SEARCH(ETUD_SHEARCH_ECO_PREC,R672)),MAX($Q$1:Q671)+1,0)</f>
        <v>0</v>
      </c>
      <c r="R672" t="s">
        <v>3572</v>
      </c>
      <c r="S672">
        <v>7321</v>
      </c>
      <c r="Y672" t="str">
        <f>IFERROR(VLOOKUP(ROWS($Y$2:Y672),$Z$2:$AA$3007,2,0),"")</f>
        <v/>
      </c>
      <c r="Z672" s="91">
        <f>IF(ISNUMBER(SEARCH(PROF_SEARCH_ECO_PREC,AA672)),MAX($Z$1:Z671)+1,0)</f>
        <v>0</v>
      </c>
      <c r="AA672" t="s">
        <v>3572</v>
      </c>
      <c r="AB672">
        <v>7321</v>
      </c>
    </row>
    <row r="673" spans="16:28">
      <c r="P673" t="str">
        <f>IFERROR(VLOOKUP(ROWS($P$2:P673),$Q$2:$R$3007,2,0),"")</f>
        <v/>
      </c>
      <c r="Q673" s="91">
        <f>IF(ISNUMBER(SEARCH(ETUD_SHEARCH_ECO_PREC,R673)),MAX($Q$1:Q672)+1,0)</f>
        <v>0</v>
      </c>
      <c r="R673" t="s">
        <v>3763</v>
      </c>
      <c r="S673">
        <v>7418</v>
      </c>
      <c r="Y673" t="str">
        <f>IFERROR(VLOOKUP(ROWS($Y$2:Y673),$Z$2:$AA$3007,2,0),"")</f>
        <v/>
      </c>
      <c r="Z673" s="91">
        <f>IF(ISNUMBER(SEARCH(PROF_SEARCH_ECO_PREC,AA673)),MAX($Z$1:Z672)+1,0)</f>
        <v>0</v>
      </c>
      <c r="AA673" t="s">
        <v>3763</v>
      </c>
      <c r="AB673">
        <v>7418</v>
      </c>
    </row>
    <row r="674" spans="16:28">
      <c r="P674" t="str">
        <f>IFERROR(VLOOKUP(ROWS($P$2:P674),$Q$2:$R$3007,2,0),"")</f>
        <v/>
      </c>
      <c r="Q674" s="91">
        <f>IF(ISNUMBER(SEARCH(ETUD_SHEARCH_ECO_PREC,R674)),MAX($Q$1:Q673)+1,0)</f>
        <v>0</v>
      </c>
      <c r="R674" t="s">
        <v>3135</v>
      </c>
      <c r="S674">
        <v>7040</v>
      </c>
      <c r="Y674" t="str">
        <f>IFERROR(VLOOKUP(ROWS($Y$2:Y674),$Z$2:$AA$3007,2,0),"")</f>
        <v/>
      </c>
      <c r="Z674" s="91">
        <f>IF(ISNUMBER(SEARCH(PROF_SEARCH_ECO_PREC,AA674)),MAX($Z$1:Z673)+1,0)</f>
        <v>0</v>
      </c>
      <c r="AA674" t="s">
        <v>3135</v>
      </c>
      <c r="AB674">
        <v>7040</v>
      </c>
    </row>
    <row r="675" spans="16:28">
      <c r="P675" t="str">
        <f>IFERROR(VLOOKUP(ROWS($P$2:P675),$Q$2:$R$3007,2,0),"")</f>
        <v/>
      </c>
      <c r="Q675" s="91">
        <f>IF(ISNUMBER(SEARCH(ETUD_SHEARCH_ECO_PREC,R675)),MAX($Q$1:Q674)+1,0)</f>
        <v>0</v>
      </c>
      <c r="R675" t="s">
        <v>3251</v>
      </c>
      <c r="S675">
        <v>7107</v>
      </c>
      <c r="Y675" t="str">
        <f>IFERROR(VLOOKUP(ROWS($Y$2:Y675),$Z$2:$AA$3007,2,0),"")</f>
        <v/>
      </c>
      <c r="Z675" s="91">
        <f>IF(ISNUMBER(SEARCH(PROF_SEARCH_ECO_PREC,AA675)),MAX($Z$1:Z674)+1,0)</f>
        <v>0</v>
      </c>
      <c r="AA675" t="s">
        <v>3251</v>
      </c>
      <c r="AB675">
        <v>7107</v>
      </c>
    </row>
    <row r="676" spans="16:28">
      <c r="P676" t="str">
        <f>IFERROR(VLOOKUP(ROWS($P$2:P676),$Q$2:$R$3007,2,0),"")</f>
        <v/>
      </c>
      <c r="Q676" s="91">
        <f>IF(ISNUMBER(SEARCH(ETUD_SHEARCH_ECO_PREC,R676)),MAX($Q$1:Q675)+1,0)</f>
        <v>0</v>
      </c>
      <c r="R676" t="s">
        <v>5475</v>
      </c>
      <c r="S676">
        <v>8166</v>
      </c>
      <c r="Y676" t="str">
        <f>IFERROR(VLOOKUP(ROWS($Y$2:Y676),$Z$2:$AA$3007,2,0),"")</f>
        <v/>
      </c>
      <c r="Z676" s="91">
        <f>IF(ISNUMBER(SEARCH(PROF_SEARCH_ECO_PREC,AA676)),MAX($Z$1:Z675)+1,0)</f>
        <v>0</v>
      </c>
      <c r="AA676" t="s">
        <v>5475</v>
      </c>
      <c r="AB676">
        <v>8166</v>
      </c>
    </row>
    <row r="677" spans="16:28">
      <c r="P677" t="str">
        <f>IFERROR(VLOOKUP(ROWS($P$2:P677),$Q$2:$R$3007,2,0),"")</f>
        <v/>
      </c>
      <c r="Q677" s="91">
        <f>IF(ISNUMBER(SEARCH(ETUD_SHEARCH_ECO_PREC,R677)),MAX($Q$1:Q676)+1,0)</f>
        <v>0</v>
      </c>
      <c r="R677" t="s">
        <v>5479</v>
      </c>
      <c r="S677">
        <v>5539</v>
      </c>
      <c r="Y677" t="str">
        <f>IFERROR(VLOOKUP(ROWS($Y$2:Y677),$Z$2:$AA$3007,2,0),"")</f>
        <v/>
      </c>
      <c r="Z677" s="91">
        <f>IF(ISNUMBER(SEARCH(PROF_SEARCH_ECO_PREC,AA677)),MAX($Z$1:Z676)+1,0)</f>
        <v>0</v>
      </c>
      <c r="AA677" t="s">
        <v>5479</v>
      </c>
      <c r="AB677">
        <v>5539</v>
      </c>
    </row>
    <row r="678" spans="16:28">
      <c r="P678" t="str">
        <f>IFERROR(VLOOKUP(ROWS($P$2:P678),$Q$2:$R$3007,2,0),"")</f>
        <v/>
      </c>
      <c r="Q678" s="91">
        <f>IF(ISNUMBER(SEARCH(ETUD_SHEARCH_ECO_PREC,R678)),MAX($Q$1:Q677)+1,0)</f>
        <v>0</v>
      </c>
      <c r="R678" t="s">
        <v>3436</v>
      </c>
      <c r="S678">
        <v>7254</v>
      </c>
      <c r="Y678" t="str">
        <f>IFERROR(VLOOKUP(ROWS($Y$2:Y678),$Z$2:$AA$3007,2,0),"")</f>
        <v/>
      </c>
      <c r="Z678" s="91">
        <f>IF(ISNUMBER(SEARCH(PROF_SEARCH_ECO_PREC,AA678)),MAX($Z$1:Z677)+1,0)</f>
        <v>0</v>
      </c>
      <c r="AA678" t="s">
        <v>3436</v>
      </c>
      <c r="AB678">
        <v>7254</v>
      </c>
    </row>
    <row r="679" spans="16:28">
      <c r="P679" t="str">
        <f>IFERROR(VLOOKUP(ROWS($P$2:P679),$Q$2:$R$3007,2,0),"")</f>
        <v/>
      </c>
      <c r="Q679" s="91">
        <f>IF(ISNUMBER(SEARCH(ETUD_SHEARCH_ECO_PREC,R679)),MAX($Q$1:Q678)+1,0)</f>
        <v>0</v>
      </c>
      <c r="R679" t="s">
        <v>4262</v>
      </c>
      <c r="S679">
        <v>9521</v>
      </c>
      <c r="Y679" t="str">
        <f>IFERROR(VLOOKUP(ROWS($Y$2:Y679),$Z$2:$AA$3007,2,0),"")</f>
        <v/>
      </c>
      <c r="Z679" s="91">
        <f>IF(ISNUMBER(SEARCH(PROF_SEARCH_ECO_PREC,AA679)),MAX($Z$1:Z678)+1,0)</f>
        <v>0</v>
      </c>
      <c r="AA679" t="s">
        <v>4262</v>
      </c>
      <c r="AB679">
        <v>9521</v>
      </c>
    </row>
    <row r="680" spans="16:28">
      <c r="P680" t="str">
        <f>IFERROR(VLOOKUP(ROWS($P$2:P680),$Q$2:$R$3007,2,0),"")</f>
        <v/>
      </c>
      <c r="Q680" s="91">
        <f>IF(ISNUMBER(SEARCH(ETUD_SHEARCH_ECO_PREC,R680)),MAX($Q$1:Q679)+1,0)</f>
        <v>0</v>
      </c>
      <c r="R680" t="s">
        <v>5609</v>
      </c>
      <c r="S680">
        <v>1092</v>
      </c>
      <c r="Y680" t="str">
        <f>IFERROR(VLOOKUP(ROWS($Y$2:Y680),$Z$2:$AA$3007,2,0),"")</f>
        <v/>
      </c>
      <c r="Z680" s="91">
        <f>IF(ISNUMBER(SEARCH(PROF_SEARCH_ECO_PREC,AA680)),MAX($Z$1:Z679)+1,0)</f>
        <v>0</v>
      </c>
      <c r="AA680" t="s">
        <v>5609</v>
      </c>
      <c r="AB680">
        <v>1092</v>
      </c>
    </row>
    <row r="681" spans="16:28">
      <c r="P681" t="str">
        <f>IFERROR(VLOOKUP(ROWS($P$2:P681),$Q$2:$R$3007,2,0),"")</f>
        <v/>
      </c>
      <c r="Q681" s="91">
        <f>IF(ISNUMBER(SEARCH(ETUD_SHEARCH_ECO_PREC,R681)),MAX($Q$1:Q680)+1,0)</f>
        <v>0</v>
      </c>
      <c r="R681" t="s">
        <v>3470</v>
      </c>
      <c r="S681">
        <v>105</v>
      </c>
      <c r="Y681" t="str">
        <f>IFERROR(VLOOKUP(ROWS($Y$2:Y681),$Z$2:$AA$3007,2,0),"")</f>
        <v/>
      </c>
      <c r="Z681" s="91">
        <f>IF(ISNUMBER(SEARCH(PROF_SEARCH_ECO_PREC,AA681)),MAX($Z$1:Z680)+1,0)</f>
        <v>0</v>
      </c>
      <c r="AA681" t="s">
        <v>3470</v>
      </c>
      <c r="AB681">
        <v>105</v>
      </c>
    </row>
    <row r="682" spans="16:28">
      <c r="P682" t="str">
        <f>IFERROR(VLOOKUP(ROWS($P$2:P682),$Q$2:$R$3007,2,0),"")</f>
        <v/>
      </c>
      <c r="Q682" s="91">
        <f>IF(ISNUMBER(SEARCH(ETUD_SHEARCH_ECO_PREC,R682)),MAX($Q$1:Q681)+1,0)</f>
        <v>0</v>
      </c>
      <c r="R682" t="s">
        <v>4893</v>
      </c>
      <c r="S682">
        <v>7675</v>
      </c>
      <c r="Y682" t="str">
        <f>IFERROR(VLOOKUP(ROWS($Y$2:Y682),$Z$2:$AA$3007,2,0),"")</f>
        <v/>
      </c>
      <c r="Z682" s="91">
        <f>IF(ISNUMBER(SEARCH(PROF_SEARCH_ECO_PREC,AA682)),MAX($Z$1:Z681)+1,0)</f>
        <v>0</v>
      </c>
      <c r="AA682" t="s">
        <v>4893</v>
      </c>
      <c r="AB682">
        <v>7675</v>
      </c>
    </row>
    <row r="683" spans="16:28">
      <c r="P683" t="str">
        <f>IFERROR(VLOOKUP(ROWS($P$2:P683),$Q$2:$R$3007,2,0),"")</f>
        <v/>
      </c>
      <c r="Q683" s="91">
        <f>IF(ISNUMBER(SEARCH(ETUD_SHEARCH_ECO_PREC,R683)),MAX($Q$1:Q682)+1,0)</f>
        <v>0</v>
      </c>
      <c r="R683" t="s">
        <v>3760</v>
      </c>
      <c r="S683">
        <v>7421</v>
      </c>
      <c r="Y683" t="str">
        <f>IFERROR(VLOOKUP(ROWS($Y$2:Y683),$Z$2:$AA$3007,2,0),"")</f>
        <v/>
      </c>
      <c r="Z683" s="91">
        <f>IF(ISNUMBER(SEARCH(PROF_SEARCH_ECO_PREC,AA683)),MAX($Z$1:Z682)+1,0)</f>
        <v>0</v>
      </c>
      <c r="AA683" t="s">
        <v>3760</v>
      </c>
      <c r="AB683">
        <v>7421</v>
      </c>
    </row>
    <row r="684" spans="16:28">
      <c r="P684" t="str">
        <f>IFERROR(VLOOKUP(ROWS($P$2:P684),$Q$2:$R$3007,2,0),"")</f>
        <v/>
      </c>
      <c r="Q684" s="91">
        <f>IF(ISNUMBER(SEARCH(ETUD_SHEARCH_ECO_PREC,R684)),MAX($Q$1:Q683)+1,0)</f>
        <v>0</v>
      </c>
      <c r="R684" t="s">
        <v>3157</v>
      </c>
      <c r="S684">
        <v>7053</v>
      </c>
      <c r="Y684" t="str">
        <f>IFERROR(VLOOKUP(ROWS($Y$2:Y684),$Z$2:$AA$3007,2,0),"")</f>
        <v/>
      </c>
      <c r="Z684" s="91">
        <f>IF(ISNUMBER(SEARCH(PROF_SEARCH_ECO_PREC,AA684)),MAX($Z$1:Z683)+1,0)</f>
        <v>0</v>
      </c>
      <c r="AA684" t="s">
        <v>3157</v>
      </c>
      <c r="AB684">
        <v>7053</v>
      </c>
    </row>
    <row r="685" spans="16:28">
      <c r="P685" t="str">
        <f>IFERROR(VLOOKUP(ROWS($P$2:P685),$Q$2:$R$3007,2,0),"")</f>
        <v/>
      </c>
      <c r="Q685" s="91">
        <f>IF(ISNUMBER(SEARCH(ETUD_SHEARCH_ECO_PREC,R685)),MAX($Q$1:Q684)+1,0)</f>
        <v>0</v>
      </c>
      <c r="R685" t="s">
        <v>5744</v>
      </c>
      <c r="S685">
        <v>7941</v>
      </c>
      <c r="Y685" t="str">
        <f>IFERROR(VLOOKUP(ROWS($Y$2:Y685),$Z$2:$AA$3007,2,0),"")</f>
        <v/>
      </c>
      <c r="Z685" s="91">
        <f>IF(ISNUMBER(SEARCH(PROF_SEARCH_ECO_PREC,AA685)),MAX($Z$1:Z684)+1,0)</f>
        <v>0</v>
      </c>
      <c r="AA685" t="s">
        <v>5744</v>
      </c>
      <c r="AB685">
        <v>7941</v>
      </c>
    </row>
    <row r="686" spans="16:28">
      <c r="P686" t="str">
        <f>IFERROR(VLOOKUP(ROWS($P$2:P686),$Q$2:$R$3007,2,0),"")</f>
        <v/>
      </c>
      <c r="Q686" s="91">
        <f>IF(ISNUMBER(SEARCH(ETUD_SHEARCH_ECO_PREC,R686)),MAX($Q$1:Q685)+1,0)</f>
        <v>0</v>
      </c>
      <c r="R686" t="s">
        <v>5054</v>
      </c>
      <c r="S686">
        <v>8214</v>
      </c>
      <c r="Y686" t="str">
        <f>IFERROR(VLOOKUP(ROWS($Y$2:Y686),$Z$2:$AA$3007,2,0),"")</f>
        <v/>
      </c>
      <c r="Z686" s="91">
        <f>IF(ISNUMBER(SEARCH(PROF_SEARCH_ECO_PREC,AA686)),MAX($Z$1:Z685)+1,0)</f>
        <v>0</v>
      </c>
      <c r="AA686" t="s">
        <v>5054</v>
      </c>
      <c r="AB686">
        <v>8214</v>
      </c>
    </row>
    <row r="687" spans="16:28">
      <c r="P687" t="str">
        <f>IFERROR(VLOOKUP(ROWS($P$2:P687),$Q$2:$R$3007,2,0),"")</f>
        <v/>
      </c>
      <c r="Q687" s="91">
        <f>IF(ISNUMBER(SEARCH(ETUD_SHEARCH_ECO_PREC,R687)),MAX($Q$1:Q686)+1,0)</f>
        <v>0</v>
      </c>
      <c r="R687" t="s">
        <v>3273</v>
      </c>
      <c r="S687">
        <v>7126</v>
      </c>
      <c r="Y687" t="str">
        <f>IFERROR(VLOOKUP(ROWS($Y$2:Y687),$Z$2:$AA$3007,2,0),"")</f>
        <v/>
      </c>
      <c r="Z687" s="91">
        <f>IF(ISNUMBER(SEARCH(PROF_SEARCH_ECO_PREC,AA687)),MAX($Z$1:Z686)+1,0)</f>
        <v>0</v>
      </c>
      <c r="AA687" t="s">
        <v>3273</v>
      </c>
      <c r="AB687">
        <v>7126</v>
      </c>
    </row>
    <row r="688" spans="16:28">
      <c r="P688" t="str">
        <f>IFERROR(VLOOKUP(ROWS($P$2:P688),$Q$2:$R$3007,2,0),"")</f>
        <v/>
      </c>
      <c r="Q688" s="91">
        <f>IF(ISNUMBER(SEARCH(ETUD_SHEARCH_ECO_PREC,R688)),MAX($Q$1:Q687)+1,0)</f>
        <v>0</v>
      </c>
      <c r="R688" t="s">
        <v>3116</v>
      </c>
      <c r="S688">
        <v>7022</v>
      </c>
      <c r="Y688" t="str">
        <f>IFERROR(VLOOKUP(ROWS($Y$2:Y688),$Z$2:$AA$3007,2,0),"")</f>
        <v/>
      </c>
      <c r="Z688" s="91">
        <f>IF(ISNUMBER(SEARCH(PROF_SEARCH_ECO_PREC,AA688)),MAX($Z$1:Z687)+1,0)</f>
        <v>0</v>
      </c>
      <c r="AA688" t="s">
        <v>3116</v>
      </c>
      <c r="AB688">
        <v>7022</v>
      </c>
    </row>
    <row r="689" spans="16:28">
      <c r="P689" t="str">
        <f>IFERROR(VLOOKUP(ROWS($P$2:P689),$Q$2:$R$3007,2,0),"")</f>
        <v/>
      </c>
      <c r="Q689" s="91">
        <f>IF(ISNUMBER(SEARCH(ETUD_SHEARCH_ECO_PREC,R689)),MAX($Q$1:Q688)+1,0)</f>
        <v>0</v>
      </c>
      <c r="R689" t="s">
        <v>3921</v>
      </c>
      <c r="S689">
        <v>7463</v>
      </c>
      <c r="Y689" t="str">
        <f>IFERROR(VLOOKUP(ROWS($Y$2:Y689),$Z$2:$AA$3007,2,0),"")</f>
        <v/>
      </c>
      <c r="Z689" s="91">
        <f>IF(ISNUMBER(SEARCH(PROF_SEARCH_ECO_PREC,AA689)),MAX($Z$1:Z688)+1,0)</f>
        <v>0</v>
      </c>
      <c r="AA689" t="s">
        <v>3921</v>
      </c>
      <c r="AB689">
        <v>7463</v>
      </c>
    </row>
    <row r="690" spans="16:28">
      <c r="P690" t="str">
        <f>IFERROR(VLOOKUP(ROWS($P$2:P690),$Q$2:$R$3007,2,0),"")</f>
        <v/>
      </c>
      <c r="Q690" s="91">
        <f>IF(ISNUMBER(SEARCH(ETUD_SHEARCH_ECO_PREC,R690)),MAX($Q$1:Q689)+1,0)</f>
        <v>0</v>
      </c>
      <c r="R690" t="s">
        <v>5833</v>
      </c>
      <c r="S690">
        <v>7988</v>
      </c>
      <c r="Y690" t="str">
        <f>IFERROR(VLOOKUP(ROWS($Y$2:Y690),$Z$2:$AA$3007,2,0),"")</f>
        <v/>
      </c>
      <c r="Z690" s="91">
        <f>IF(ISNUMBER(SEARCH(PROF_SEARCH_ECO_PREC,AA690)),MAX($Z$1:Z689)+1,0)</f>
        <v>0</v>
      </c>
      <c r="AA690" t="s">
        <v>5833</v>
      </c>
      <c r="AB690">
        <v>7988</v>
      </c>
    </row>
    <row r="691" spans="16:28">
      <c r="P691" t="str">
        <f>IFERROR(VLOOKUP(ROWS($P$2:P691),$Q$2:$R$3007,2,0),"")</f>
        <v/>
      </c>
      <c r="Q691" s="91">
        <f>IF(ISNUMBER(SEARCH(ETUD_SHEARCH_ECO_PREC,R691)),MAX($Q$1:Q690)+1,0)</f>
        <v>0</v>
      </c>
      <c r="R691" t="s">
        <v>4178</v>
      </c>
      <c r="S691">
        <v>8337</v>
      </c>
      <c r="Y691" t="str">
        <f>IFERROR(VLOOKUP(ROWS($Y$2:Y691),$Z$2:$AA$3007,2,0),"")</f>
        <v/>
      </c>
      <c r="Z691" s="91">
        <f>IF(ISNUMBER(SEARCH(PROF_SEARCH_ECO_PREC,AA691)),MAX($Z$1:Z690)+1,0)</f>
        <v>0</v>
      </c>
      <c r="AA691" t="s">
        <v>4178</v>
      </c>
      <c r="AB691">
        <v>8337</v>
      </c>
    </row>
    <row r="692" spans="16:28">
      <c r="P692" t="str">
        <f>IFERROR(VLOOKUP(ROWS($P$2:P692),$Q$2:$R$3007,2,0),"")</f>
        <v/>
      </c>
      <c r="Q692" s="91">
        <f>IF(ISNUMBER(SEARCH(ETUD_SHEARCH_ECO_PREC,R692)),MAX($Q$1:Q691)+1,0)</f>
        <v>0</v>
      </c>
      <c r="R692" t="s">
        <v>4103</v>
      </c>
      <c r="S692">
        <v>8060</v>
      </c>
      <c r="Y692" t="str">
        <f>IFERROR(VLOOKUP(ROWS($Y$2:Y692),$Z$2:$AA$3007,2,0),"")</f>
        <v/>
      </c>
      <c r="Z692" s="91">
        <f>IF(ISNUMBER(SEARCH(PROF_SEARCH_ECO_PREC,AA692)),MAX($Z$1:Z691)+1,0)</f>
        <v>0</v>
      </c>
      <c r="AA692" t="s">
        <v>4103</v>
      </c>
      <c r="AB692">
        <v>8060</v>
      </c>
    </row>
    <row r="693" spans="16:28">
      <c r="P693" t="str">
        <f>IFERROR(VLOOKUP(ROWS($P$2:P693),$Q$2:$R$3007,2,0),"")</f>
        <v/>
      </c>
      <c r="Q693" s="91">
        <f>IF(ISNUMBER(SEARCH(ETUD_SHEARCH_ECO_PREC,R693)),MAX($Q$1:Q692)+1,0)</f>
        <v>0</v>
      </c>
      <c r="R693" t="s">
        <v>4329</v>
      </c>
      <c r="S693">
        <v>8150</v>
      </c>
      <c r="Y693" t="str">
        <f>IFERROR(VLOOKUP(ROWS($Y$2:Y693),$Z$2:$AA$3007,2,0),"")</f>
        <v/>
      </c>
      <c r="Z693" s="91">
        <f>IF(ISNUMBER(SEARCH(PROF_SEARCH_ECO_PREC,AA693)),MAX($Z$1:Z692)+1,0)</f>
        <v>0</v>
      </c>
      <c r="AA693" t="s">
        <v>4329</v>
      </c>
      <c r="AB693">
        <v>8150</v>
      </c>
    </row>
    <row r="694" spans="16:28">
      <c r="P694" t="str">
        <f>IFERROR(VLOOKUP(ROWS($P$2:P694),$Q$2:$R$3007,2,0),"")</f>
        <v/>
      </c>
      <c r="Q694" s="91">
        <f>IF(ISNUMBER(SEARCH(ETUD_SHEARCH_ECO_PREC,R694)),MAX($Q$1:Q693)+1,0)</f>
        <v>0</v>
      </c>
      <c r="R694" t="s">
        <v>5055</v>
      </c>
      <c r="S694">
        <v>8572</v>
      </c>
      <c r="Y694" t="str">
        <f>IFERROR(VLOOKUP(ROWS($Y$2:Y694),$Z$2:$AA$3007,2,0),"")</f>
        <v/>
      </c>
      <c r="Z694" s="91">
        <f>IF(ISNUMBER(SEARCH(PROF_SEARCH_ECO_PREC,AA694)),MAX($Z$1:Z693)+1,0)</f>
        <v>0</v>
      </c>
      <c r="AA694" t="s">
        <v>5055</v>
      </c>
      <c r="AB694">
        <v>8572</v>
      </c>
    </row>
    <row r="695" spans="16:28">
      <c r="P695" t="str">
        <f>IFERROR(VLOOKUP(ROWS($P$2:P695),$Q$2:$R$3007,2,0),"")</f>
        <v/>
      </c>
      <c r="Q695" s="91">
        <f>IF(ISNUMBER(SEARCH(ETUD_SHEARCH_ECO_PREC,R695)),MAX($Q$1:Q694)+1,0)</f>
        <v>0</v>
      </c>
      <c r="R695" t="s">
        <v>4182</v>
      </c>
      <c r="S695">
        <v>7547</v>
      </c>
      <c r="Y695" t="str">
        <f>IFERROR(VLOOKUP(ROWS($Y$2:Y695),$Z$2:$AA$3007,2,0),"")</f>
        <v/>
      </c>
      <c r="Z695" s="91">
        <f>IF(ISNUMBER(SEARCH(PROF_SEARCH_ECO_PREC,AA695)),MAX($Z$1:Z694)+1,0)</f>
        <v>0</v>
      </c>
      <c r="AA695" t="s">
        <v>4182</v>
      </c>
      <c r="AB695">
        <v>7547</v>
      </c>
    </row>
    <row r="696" spans="16:28">
      <c r="P696" t="str">
        <f>IFERROR(VLOOKUP(ROWS($P$2:P696),$Q$2:$R$3007,2,0),"")</f>
        <v/>
      </c>
      <c r="Q696" s="91">
        <f>IF(ISNUMBER(SEARCH(ETUD_SHEARCH_ECO_PREC,R696)),MAX($Q$1:Q695)+1,0)</f>
        <v>0</v>
      </c>
      <c r="R696" t="s">
        <v>5530</v>
      </c>
      <c r="S696">
        <v>8272</v>
      </c>
      <c r="Y696" t="str">
        <f>IFERROR(VLOOKUP(ROWS($Y$2:Y696),$Z$2:$AA$3007,2,0),"")</f>
        <v/>
      </c>
      <c r="Z696" s="91">
        <f>IF(ISNUMBER(SEARCH(PROF_SEARCH_ECO_PREC,AA696)),MAX($Z$1:Z695)+1,0)</f>
        <v>0</v>
      </c>
      <c r="AA696" t="s">
        <v>5530</v>
      </c>
      <c r="AB696">
        <v>8272</v>
      </c>
    </row>
    <row r="697" spans="16:28">
      <c r="P697" t="str">
        <f>IFERROR(VLOOKUP(ROWS($P$2:P697),$Q$2:$R$3007,2,0),"")</f>
        <v/>
      </c>
      <c r="Q697" s="91">
        <f>IF(ISNUMBER(SEARCH(ETUD_SHEARCH_ECO_PREC,R697)),MAX($Q$1:Q696)+1,0)</f>
        <v>0</v>
      </c>
      <c r="R697" t="s">
        <v>3489</v>
      </c>
      <c r="S697">
        <v>7284</v>
      </c>
      <c r="Y697" t="str">
        <f>IFERROR(VLOOKUP(ROWS($Y$2:Y697),$Z$2:$AA$3007,2,0),"")</f>
        <v/>
      </c>
      <c r="Z697" s="91">
        <f>IF(ISNUMBER(SEARCH(PROF_SEARCH_ECO_PREC,AA697)),MAX($Z$1:Z696)+1,0)</f>
        <v>0</v>
      </c>
      <c r="AA697" t="s">
        <v>3489</v>
      </c>
      <c r="AB697">
        <v>7284</v>
      </c>
    </row>
    <row r="698" spans="16:28">
      <c r="P698" t="str">
        <f>IFERROR(VLOOKUP(ROWS($P$2:P698),$Q$2:$R$3007,2,0),"")</f>
        <v/>
      </c>
      <c r="Q698" s="91">
        <f>IF(ISNUMBER(SEARCH(ETUD_SHEARCH_ECO_PREC,R698)),MAX($Q$1:Q697)+1,0)</f>
        <v>0</v>
      </c>
      <c r="R698" t="s">
        <v>4497</v>
      </c>
      <c r="S698">
        <v>8063</v>
      </c>
      <c r="Y698" t="str">
        <f>IFERROR(VLOOKUP(ROWS($Y$2:Y698),$Z$2:$AA$3007,2,0),"")</f>
        <v/>
      </c>
      <c r="Z698" s="91">
        <f>IF(ISNUMBER(SEARCH(PROF_SEARCH_ECO_PREC,AA698)),MAX($Z$1:Z697)+1,0)</f>
        <v>0</v>
      </c>
      <c r="AA698" t="s">
        <v>4497</v>
      </c>
      <c r="AB698">
        <v>8063</v>
      </c>
    </row>
    <row r="699" spans="16:28">
      <c r="P699" t="str">
        <f>IFERROR(VLOOKUP(ROWS($P$2:P699),$Q$2:$R$3007,2,0),"")</f>
        <v/>
      </c>
      <c r="Q699" s="91">
        <f>IF(ISNUMBER(SEARCH(ETUD_SHEARCH_ECO_PREC,R699)),MAX($Q$1:Q698)+1,0)</f>
        <v>0</v>
      </c>
      <c r="R699" t="s">
        <v>3692</v>
      </c>
      <c r="S699">
        <v>7381</v>
      </c>
      <c r="Y699" t="str">
        <f>IFERROR(VLOOKUP(ROWS($Y$2:Y699),$Z$2:$AA$3007,2,0),"")</f>
        <v/>
      </c>
      <c r="Z699" s="91">
        <f>IF(ISNUMBER(SEARCH(PROF_SEARCH_ECO_PREC,AA699)),MAX($Z$1:Z698)+1,0)</f>
        <v>0</v>
      </c>
      <c r="AA699" t="s">
        <v>3692</v>
      </c>
      <c r="AB699">
        <v>7381</v>
      </c>
    </row>
    <row r="700" spans="16:28">
      <c r="P700" t="str">
        <f>IFERROR(VLOOKUP(ROWS($P$2:P700),$Q$2:$R$3007,2,0),"")</f>
        <v/>
      </c>
      <c r="Q700" s="91">
        <f>IF(ISNUMBER(SEARCH(ETUD_SHEARCH_ECO_PREC,R700)),MAX($Q$1:Q699)+1,0)</f>
        <v>0</v>
      </c>
      <c r="R700" t="s">
        <v>3730</v>
      </c>
      <c r="S700">
        <v>8012</v>
      </c>
      <c r="Y700" t="str">
        <f>IFERROR(VLOOKUP(ROWS($Y$2:Y700),$Z$2:$AA$3007,2,0),"")</f>
        <v/>
      </c>
      <c r="Z700" s="91">
        <f>IF(ISNUMBER(SEARCH(PROF_SEARCH_ECO_PREC,AA700)),MAX($Z$1:Z699)+1,0)</f>
        <v>0</v>
      </c>
      <c r="AA700" t="s">
        <v>3730</v>
      </c>
      <c r="AB700">
        <v>8012</v>
      </c>
    </row>
    <row r="701" spans="16:28">
      <c r="P701" t="str">
        <f>IFERROR(VLOOKUP(ROWS($P$2:P701),$Q$2:$R$3007,2,0),"")</f>
        <v/>
      </c>
      <c r="Q701" s="91">
        <f>IF(ISNUMBER(SEARCH(ETUD_SHEARCH_ECO_PREC,R701)),MAX($Q$1:Q700)+1,0)</f>
        <v>0</v>
      </c>
      <c r="R701" t="s">
        <v>3791</v>
      </c>
      <c r="S701">
        <v>5524</v>
      </c>
      <c r="Y701" t="str">
        <f>IFERROR(VLOOKUP(ROWS($Y$2:Y701),$Z$2:$AA$3007,2,0),"")</f>
        <v/>
      </c>
      <c r="Z701" s="91">
        <f>IF(ISNUMBER(SEARCH(PROF_SEARCH_ECO_PREC,AA701)),MAX($Z$1:Z700)+1,0)</f>
        <v>0</v>
      </c>
      <c r="AA701" t="s">
        <v>3791</v>
      </c>
      <c r="AB701">
        <v>5524</v>
      </c>
    </row>
    <row r="702" spans="16:28">
      <c r="P702" t="str">
        <f>IFERROR(VLOOKUP(ROWS($P$2:P702),$Q$2:$R$3007,2,0),"")</f>
        <v/>
      </c>
      <c r="Q702" s="91">
        <f>IF(ISNUMBER(SEARCH(ETUD_SHEARCH_ECO_PREC,R702)),MAX($Q$1:Q701)+1,0)</f>
        <v>0</v>
      </c>
      <c r="R702" t="s">
        <v>4506</v>
      </c>
      <c r="S702">
        <v>8484</v>
      </c>
      <c r="Y702" t="str">
        <f>IFERROR(VLOOKUP(ROWS($Y$2:Y702),$Z$2:$AA$3007,2,0),"")</f>
        <v/>
      </c>
      <c r="Z702" s="91">
        <f>IF(ISNUMBER(SEARCH(PROF_SEARCH_ECO_PREC,AA702)),MAX($Z$1:Z701)+1,0)</f>
        <v>0</v>
      </c>
      <c r="AA702" t="s">
        <v>4506</v>
      </c>
      <c r="AB702">
        <v>8484</v>
      </c>
    </row>
    <row r="703" spans="16:28">
      <c r="P703" t="str">
        <f>IFERROR(VLOOKUP(ROWS($P$2:P703),$Q$2:$R$3007,2,0),"")</f>
        <v/>
      </c>
      <c r="Q703" s="91">
        <f>IF(ISNUMBER(SEARCH(ETUD_SHEARCH_ECO_PREC,R703)),MAX($Q$1:Q702)+1,0)</f>
        <v>0</v>
      </c>
      <c r="R703" t="s">
        <v>5864</v>
      </c>
      <c r="S703">
        <v>8080</v>
      </c>
      <c r="Y703" t="str">
        <f>IFERROR(VLOOKUP(ROWS($Y$2:Y703),$Z$2:$AA$3007,2,0),"")</f>
        <v/>
      </c>
      <c r="Z703" s="91">
        <f>IF(ISNUMBER(SEARCH(PROF_SEARCH_ECO_PREC,AA703)),MAX($Z$1:Z702)+1,0)</f>
        <v>0</v>
      </c>
      <c r="AA703" t="s">
        <v>5864</v>
      </c>
      <c r="AB703">
        <v>8080</v>
      </c>
    </row>
    <row r="704" spans="16:28">
      <c r="P704" t="str">
        <f>IFERROR(VLOOKUP(ROWS($P$2:P704),$Q$2:$R$3007,2,0),"")</f>
        <v/>
      </c>
      <c r="Q704" s="91">
        <f>IF(ISNUMBER(SEARCH(ETUD_SHEARCH_ECO_PREC,R704)),MAX($Q$1:Q703)+1,0)</f>
        <v>0</v>
      </c>
      <c r="R704" t="s">
        <v>4378</v>
      </c>
      <c r="S704">
        <v>8359</v>
      </c>
      <c r="Y704" t="str">
        <f>IFERROR(VLOOKUP(ROWS($Y$2:Y704),$Z$2:$AA$3007,2,0),"")</f>
        <v/>
      </c>
      <c r="Z704" s="91">
        <f>IF(ISNUMBER(SEARCH(PROF_SEARCH_ECO_PREC,AA704)),MAX($Z$1:Z703)+1,0)</f>
        <v>0</v>
      </c>
      <c r="AA704" t="s">
        <v>4378</v>
      </c>
      <c r="AB704">
        <v>8359</v>
      </c>
    </row>
    <row r="705" spans="16:28">
      <c r="P705" t="str">
        <f>IFERROR(VLOOKUP(ROWS($P$2:P705),$Q$2:$R$3007,2,0),"")</f>
        <v/>
      </c>
      <c r="Q705" s="91">
        <f>IF(ISNUMBER(SEARCH(ETUD_SHEARCH_ECO_PREC,R705)),MAX($Q$1:Q704)+1,0)</f>
        <v>0</v>
      </c>
      <c r="R705" t="s">
        <v>3429</v>
      </c>
      <c r="S705">
        <v>7246</v>
      </c>
      <c r="Y705" t="str">
        <f>IFERROR(VLOOKUP(ROWS($Y$2:Y705),$Z$2:$AA$3007,2,0),"")</f>
        <v/>
      </c>
      <c r="Z705" s="91">
        <f>IF(ISNUMBER(SEARCH(PROF_SEARCH_ECO_PREC,AA705)),MAX($Z$1:Z704)+1,0)</f>
        <v>0</v>
      </c>
      <c r="AA705" t="s">
        <v>3429</v>
      </c>
      <c r="AB705">
        <v>7246</v>
      </c>
    </row>
    <row r="706" spans="16:28">
      <c r="P706" t="str">
        <f>IFERROR(VLOOKUP(ROWS($P$2:P706),$Q$2:$R$3007,2,0),"")</f>
        <v/>
      </c>
      <c r="Q706" s="91">
        <f>IF(ISNUMBER(SEARCH(ETUD_SHEARCH_ECO_PREC,R706)),MAX($Q$1:Q705)+1,0)</f>
        <v>0</v>
      </c>
      <c r="R706" t="s">
        <v>3513</v>
      </c>
      <c r="S706">
        <v>8564</v>
      </c>
      <c r="Y706" t="str">
        <f>IFERROR(VLOOKUP(ROWS($Y$2:Y706),$Z$2:$AA$3007,2,0),"")</f>
        <v/>
      </c>
      <c r="Z706" s="91">
        <f>IF(ISNUMBER(SEARCH(PROF_SEARCH_ECO_PREC,AA706)),MAX($Z$1:Z705)+1,0)</f>
        <v>0</v>
      </c>
      <c r="AA706" t="s">
        <v>3513</v>
      </c>
      <c r="AB706">
        <v>8564</v>
      </c>
    </row>
    <row r="707" spans="16:28">
      <c r="P707" t="str">
        <f>IFERROR(VLOOKUP(ROWS($P$2:P707),$Q$2:$R$3007,2,0),"")</f>
        <v/>
      </c>
      <c r="Q707" s="91">
        <f>IF(ISNUMBER(SEARCH(ETUD_SHEARCH_ECO_PREC,R707)),MAX($Q$1:Q706)+1,0)</f>
        <v>0</v>
      </c>
      <c r="R707" t="s">
        <v>3564</v>
      </c>
      <c r="S707">
        <v>7310</v>
      </c>
      <c r="Y707" t="str">
        <f>IFERROR(VLOOKUP(ROWS($Y$2:Y707),$Z$2:$AA$3007,2,0),"")</f>
        <v/>
      </c>
      <c r="Z707" s="91">
        <f>IF(ISNUMBER(SEARCH(PROF_SEARCH_ECO_PREC,AA707)),MAX($Z$1:Z706)+1,0)</f>
        <v>0</v>
      </c>
      <c r="AA707" t="s">
        <v>3564</v>
      </c>
      <c r="AB707">
        <v>7310</v>
      </c>
    </row>
    <row r="708" spans="16:28">
      <c r="P708" t="str">
        <f>IFERROR(VLOOKUP(ROWS($P$2:P708),$Q$2:$R$3007,2,0),"")</f>
        <v/>
      </c>
      <c r="Q708" s="91">
        <f>IF(ISNUMBER(SEARCH(ETUD_SHEARCH_ECO_PREC,R708)),MAX($Q$1:Q707)+1,0)</f>
        <v>0</v>
      </c>
      <c r="R708" t="s">
        <v>3583</v>
      </c>
      <c r="S708">
        <v>5080</v>
      </c>
      <c r="Y708" t="str">
        <f>IFERROR(VLOOKUP(ROWS($Y$2:Y708),$Z$2:$AA$3007,2,0),"")</f>
        <v/>
      </c>
      <c r="Z708" s="91">
        <f>IF(ISNUMBER(SEARCH(PROF_SEARCH_ECO_PREC,AA708)),MAX($Z$1:Z707)+1,0)</f>
        <v>0</v>
      </c>
      <c r="AA708" t="s">
        <v>3583</v>
      </c>
      <c r="AB708">
        <v>5080</v>
      </c>
    </row>
    <row r="709" spans="16:28">
      <c r="P709" t="str">
        <f>IFERROR(VLOOKUP(ROWS($P$2:P709),$Q$2:$R$3007,2,0),"")</f>
        <v/>
      </c>
      <c r="Q709" s="91">
        <f>IF(ISNUMBER(SEARCH(ETUD_SHEARCH_ECO_PREC,R709)),MAX($Q$1:Q708)+1,0)</f>
        <v>0</v>
      </c>
      <c r="R709" t="s">
        <v>4376</v>
      </c>
      <c r="S709">
        <v>7594</v>
      </c>
      <c r="Y709" t="str">
        <f>IFERROR(VLOOKUP(ROWS($Y$2:Y709),$Z$2:$AA$3007,2,0),"")</f>
        <v/>
      </c>
      <c r="Z709" s="91">
        <f>IF(ISNUMBER(SEARCH(PROF_SEARCH_ECO_PREC,AA709)),MAX($Z$1:Z708)+1,0)</f>
        <v>0</v>
      </c>
      <c r="AA709" t="s">
        <v>4376</v>
      </c>
      <c r="AB709">
        <v>7594</v>
      </c>
    </row>
    <row r="710" spans="16:28">
      <c r="P710" t="str">
        <f>IFERROR(VLOOKUP(ROWS($P$2:P710),$Q$2:$R$3007,2,0),"")</f>
        <v/>
      </c>
      <c r="Q710" s="91">
        <f>IF(ISNUMBER(SEARCH(ETUD_SHEARCH_ECO_PREC,R710)),MAX($Q$1:Q709)+1,0)</f>
        <v>0</v>
      </c>
      <c r="R710" t="s">
        <v>6030</v>
      </c>
      <c r="S710">
        <v>1432</v>
      </c>
      <c r="Y710" t="str">
        <f>IFERROR(VLOOKUP(ROWS($Y$2:Y710),$Z$2:$AA$3007,2,0),"")</f>
        <v/>
      </c>
      <c r="Z710" s="91">
        <f>IF(ISNUMBER(SEARCH(PROF_SEARCH_ECO_PREC,AA710)),MAX($Z$1:Z709)+1,0)</f>
        <v>0</v>
      </c>
      <c r="AA710" t="s">
        <v>6030</v>
      </c>
      <c r="AB710">
        <v>1432</v>
      </c>
    </row>
    <row r="711" spans="16:28">
      <c r="P711" t="str">
        <f>IFERROR(VLOOKUP(ROWS($P$2:P711),$Q$2:$R$3007,2,0),"")</f>
        <v/>
      </c>
      <c r="Q711" s="91">
        <f>IF(ISNUMBER(SEARCH(ETUD_SHEARCH_ECO_PREC,R711)),MAX($Q$1:Q710)+1,0)</f>
        <v>0</v>
      </c>
      <c r="R711" t="s">
        <v>4576</v>
      </c>
      <c r="S711">
        <v>548</v>
      </c>
      <c r="Y711" t="str">
        <f>IFERROR(VLOOKUP(ROWS($Y$2:Y711),$Z$2:$AA$3007,2,0),"")</f>
        <v/>
      </c>
      <c r="Z711" s="91">
        <f>IF(ISNUMBER(SEARCH(PROF_SEARCH_ECO_PREC,AA711)),MAX($Z$1:Z710)+1,0)</f>
        <v>0</v>
      </c>
      <c r="AA711" t="s">
        <v>4576</v>
      </c>
      <c r="AB711">
        <v>548</v>
      </c>
    </row>
    <row r="712" spans="16:28">
      <c r="P712" t="str">
        <f>IFERROR(VLOOKUP(ROWS($P$2:P712),$Q$2:$R$3007,2,0),"")</f>
        <v/>
      </c>
      <c r="Q712" s="91">
        <f>IF(ISNUMBER(SEARCH(ETUD_SHEARCH_ECO_PREC,R712)),MAX($Q$1:Q711)+1,0)</f>
        <v>0</v>
      </c>
      <c r="R712" t="s">
        <v>3964</v>
      </c>
      <c r="S712">
        <v>232</v>
      </c>
      <c r="Y712" t="str">
        <f>IFERROR(VLOOKUP(ROWS($Y$2:Y712),$Z$2:$AA$3007,2,0),"")</f>
        <v/>
      </c>
      <c r="Z712" s="91">
        <f>IF(ISNUMBER(SEARCH(PROF_SEARCH_ECO_PREC,AA712)),MAX($Z$1:Z711)+1,0)</f>
        <v>0</v>
      </c>
      <c r="AA712" t="s">
        <v>3964</v>
      </c>
      <c r="AB712">
        <v>232</v>
      </c>
    </row>
    <row r="713" spans="16:28">
      <c r="P713" t="str">
        <f>IFERROR(VLOOKUP(ROWS($P$2:P713),$Q$2:$R$3007,2,0),"")</f>
        <v/>
      </c>
      <c r="Q713" s="91">
        <f>IF(ISNUMBER(SEARCH(ETUD_SHEARCH_ECO_PREC,R713)),MAX($Q$1:Q712)+1,0)</f>
        <v>0</v>
      </c>
      <c r="R713" t="s">
        <v>4828</v>
      </c>
      <c r="S713">
        <v>5540</v>
      </c>
      <c r="Y713" t="str">
        <f>IFERROR(VLOOKUP(ROWS($Y$2:Y713),$Z$2:$AA$3007,2,0),"")</f>
        <v/>
      </c>
      <c r="Z713" s="91">
        <f>IF(ISNUMBER(SEARCH(PROF_SEARCH_ECO_PREC,AA713)),MAX($Z$1:Z712)+1,0)</f>
        <v>0</v>
      </c>
      <c r="AA713" t="s">
        <v>4828</v>
      </c>
      <c r="AB713">
        <v>5540</v>
      </c>
    </row>
    <row r="714" spans="16:28">
      <c r="P714" t="str">
        <f>IFERROR(VLOOKUP(ROWS($P$2:P714),$Q$2:$R$3007,2,0),"")</f>
        <v/>
      </c>
      <c r="Q714" s="91">
        <f>IF(ISNUMBER(SEARCH(ETUD_SHEARCH_ECO_PREC,R714)),MAX($Q$1:Q713)+1,0)</f>
        <v>0</v>
      </c>
      <c r="R714" t="s">
        <v>4697</v>
      </c>
      <c r="S714">
        <v>8226</v>
      </c>
      <c r="Y714" t="str">
        <f>IFERROR(VLOOKUP(ROWS($Y$2:Y714),$Z$2:$AA$3007,2,0),"")</f>
        <v/>
      </c>
      <c r="Z714" s="91">
        <f>IF(ISNUMBER(SEARCH(PROF_SEARCH_ECO_PREC,AA714)),MAX($Z$1:Z713)+1,0)</f>
        <v>0</v>
      </c>
      <c r="AA714" t="s">
        <v>4697</v>
      </c>
      <c r="AB714">
        <v>8226</v>
      </c>
    </row>
    <row r="715" spans="16:28">
      <c r="P715" t="str">
        <f>IFERROR(VLOOKUP(ROWS($P$2:P715),$Q$2:$R$3007,2,0),"")</f>
        <v/>
      </c>
      <c r="Q715" s="91">
        <f>IF(ISNUMBER(SEARCH(ETUD_SHEARCH_ECO_PREC,R715)),MAX($Q$1:Q714)+1,0)</f>
        <v>0</v>
      </c>
      <c r="R715" t="s">
        <v>4384</v>
      </c>
      <c r="S715">
        <v>9529</v>
      </c>
      <c r="Y715" t="str">
        <f>IFERROR(VLOOKUP(ROWS($Y$2:Y715),$Z$2:$AA$3007,2,0),"")</f>
        <v/>
      </c>
      <c r="Z715" s="91">
        <f>IF(ISNUMBER(SEARCH(PROF_SEARCH_ECO_PREC,AA715)),MAX($Z$1:Z714)+1,0)</f>
        <v>0</v>
      </c>
      <c r="AA715" t="s">
        <v>4384</v>
      </c>
      <c r="AB715">
        <v>9529</v>
      </c>
    </row>
    <row r="716" spans="16:28">
      <c r="P716" t="str">
        <f>IFERROR(VLOOKUP(ROWS($P$2:P716),$Q$2:$R$3007,2,0),"")</f>
        <v/>
      </c>
      <c r="Q716" s="91">
        <f>IF(ISNUMBER(SEARCH(ETUD_SHEARCH_ECO_PREC,R716)),MAX($Q$1:Q715)+1,0)</f>
        <v>0</v>
      </c>
      <c r="R716" t="s">
        <v>4495</v>
      </c>
      <c r="S716">
        <v>8229</v>
      </c>
      <c r="Y716" t="str">
        <f>IFERROR(VLOOKUP(ROWS($Y$2:Y716),$Z$2:$AA$3007,2,0),"")</f>
        <v/>
      </c>
      <c r="Z716" s="91">
        <f>IF(ISNUMBER(SEARCH(PROF_SEARCH_ECO_PREC,AA716)),MAX($Z$1:Z715)+1,0)</f>
        <v>0</v>
      </c>
      <c r="AA716" t="s">
        <v>4495</v>
      </c>
      <c r="AB716">
        <v>8229</v>
      </c>
    </row>
    <row r="717" spans="16:28">
      <c r="P717" t="str">
        <f>IFERROR(VLOOKUP(ROWS($P$2:P717),$Q$2:$R$3007,2,0),"")</f>
        <v/>
      </c>
      <c r="Q717" s="91">
        <f>IF(ISNUMBER(SEARCH(ETUD_SHEARCH_ECO_PREC,R717)),MAX($Q$1:Q716)+1,0)</f>
        <v>0</v>
      </c>
      <c r="R717" t="s">
        <v>3084</v>
      </c>
      <c r="S717">
        <v>8680</v>
      </c>
      <c r="Y717" t="str">
        <f>IFERROR(VLOOKUP(ROWS($Y$2:Y717),$Z$2:$AA$3007,2,0),"")</f>
        <v/>
      </c>
      <c r="Z717" s="91">
        <f>IF(ISNUMBER(SEARCH(PROF_SEARCH_ECO_PREC,AA717)),MAX($Z$1:Z716)+1,0)</f>
        <v>0</v>
      </c>
      <c r="AA717" t="s">
        <v>3084</v>
      </c>
      <c r="AB717">
        <v>8680</v>
      </c>
    </row>
    <row r="718" spans="16:28">
      <c r="P718" t="str">
        <f>IFERROR(VLOOKUP(ROWS($P$2:P718),$Q$2:$R$3007,2,0),"")</f>
        <v/>
      </c>
      <c r="Q718" s="91">
        <f>IF(ISNUMBER(SEARCH(ETUD_SHEARCH_ECO_PREC,R718)),MAX($Q$1:Q717)+1,0)</f>
        <v>0</v>
      </c>
      <c r="R718" t="s">
        <v>5656</v>
      </c>
      <c r="S718">
        <v>1111</v>
      </c>
      <c r="Y718" t="str">
        <f>IFERROR(VLOOKUP(ROWS($Y$2:Y718),$Z$2:$AA$3007,2,0),"")</f>
        <v/>
      </c>
      <c r="Z718" s="91">
        <f>IF(ISNUMBER(SEARCH(PROF_SEARCH_ECO_PREC,AA718)),MAX($Z$1:Z717)+1,0)</f>
        <v>0</v>
      </c>
      <c r="AA718" t="s">
        <v>5656</v>
      </c>
      <c r="AB718">
        <v>1111</v>
      </c>
    </row>
    <row r="719" spans="16:28">
      <c r="P719" t="str">
        <f>IFERROR(VLOOKUP(ROWS($P$2:P719),$Q$2:$R$3007,2,0),"")</f>
        <v/>
      </c>
      <c r="Q719" s="91">
        <f>IF(ISNUMBER(SEARCH(ETUD_SHEARCH_ECO_PREC,R719)),MAX($Q$1:Q718)+1,0)</f>
        <v>0</v>
      </c>
      <c r="R719" t="s">
        <v>4917</v>
      </c>
      <c r="S719">
        <v>714</v>
      </c>
      <c r="Y719" t="str">
        <f>IFERROR(VLOOKUP(ROWS($Y$2:Y719),$Z$2:$AA$3007,2,0),"")</f>
        <v/>
      </c>
      <c r="Z719" s="91">
        <f>IF(ISNUMBER(SEARCH(PROF_SEARCH_ECO_PREC,AA719)),MAX($Z$1:Z718)+1,0)</f>
        <v>0</v>
      </c>
      <c r="AA719" t="s">
        <v>4917</v>
      </c>
      <c r="AB719">
        <v>714</v>
      </c>
    </row>
    <row r="720" spans="16:28">
      <c r="P720" t="str">
        <f>IFERROR(VLOOKUP(ROWS($P$2:P720),$Q$2:$R$3007,2,0),"")</f>
        <v/>
      </c>
      <c r="Q720" s="91">
        <f>IF(ISNUMBER(SEARCH(ETUD_SHEARCH_ECO_PREC,R720)),MAX($Q$1:Q719)+1,0)</f>
        <v>0</v>
      </c>
      <c r="R720" t="s">
        <v>5040</v>
      </c>
      <c r="S720">
        <v>8570</v>
      </c>
      <c r="Y720" t="str">
        <f>IFERROR(VLOOKUP(ROWS($Y$2:Y720),$Z$2:$AA$3007,2,0),"")</f>
        <v/>
      </c>
      <c r="Z720" s="91">
        <f>IF(ISNUMBER(SEARCH(PROF_SEARCH_ECO_PREC,AA720)),MAX($Z$1:Z719)+1,0)</f>
        <v>0</v>
      </c>
      <c r="AA720" t="s">
        <v>5040</v>
      </c>
      <c r="AB720">
        <v>8570</v>
      </c>
    </row>
    <row r="721" spans="16:28">
      <c r="P721" t="str">
        <f>IFERROR(VLOOKUP(ROWS($P$2:P721),$Q$2:$R$3007,2,0),"")</f>
        <v/>
      </c>
      <c r="Q721" s="91">
        <f>IF(ISNUMBER(SEARCH(ETUD_SHEARCH_ECO_PREC,R721)),MAX($Q$1:Q720)+1,0)</f>
        <v>0</v>
      </c>
      <c r="R721" t="s">
        <v>3414</v>
      </c>
      <c r="S721">
        <v>7239</v>
      </c>
      <c r="Y721" t="str">
        <f>IFERROR(VLOOKUP(ROWS($Y$2:Y721),$Z$2:$AA$3007,2,0),"")</f>
        <v/>
      </c>
      <c r="Z721" s="91">
        <f>IF(ISNUMBER(SEARCH(PROF_SEARCH_ECO_PREC,AA721)),MAX($Z$1:Z720)+1,0)</f>
        <v>0</v>
      </c>
      <c r="AA721" t="s">
        <v>3414</v>
      </c>
      <c r="AB721">
        <v>7239</v>
      </c>
    </row>
    <row r="722" spans="16:28">
      <c r="P722" t="str">
        <f>IFERROR(VLOOKUP(ROWS($P$2:P722),$Q$2:$R$3007,2,0),"")</f>
        <v/>
      </c>
      <c r="Q722" s="91">
        <f>IF(ISNUMBER(SEARCH(ETUD_SHEARCH_ECO_PREC,R722)),MAX($Q$1:Q721)+1,0)</f>
        <v>0</v>
      </c>
      <c r="R722" t="s">
        <v>3640</v>
      </c>
      <c r="S722">
        <v>7354</v>
      </c>
      <c r="Y722" t="str">
        <f>IFERROR(VLOOKUP(ROWS($Y$2:Y722),$Z$2:$AA$3007,2,0),"")</f>
        <v/>
      </c>
      <c r="Z722" s="91">
        <f>IF(ISNUMBER(SEARCH(PROF_SEARCH_ECO_PREC,AA722)),MAX($Z$1:Z721)+1,0)</f>
        <v>0</v>
      </c>
      <c r="AA722" t="s">
        <v>3640</v>
      </c>
      <c r="AB722">
        <v>7354</v>
      </c>
    </row>
    <row r="723" spans="16:28">
      <c r="P723" t="str">
        <f>IFERROR(VLOOKUP(ROWS($P$2:P723),$Q$2:$R$3007,2,0),"")</f>
        <v/>
      </c>
      <c r="Q723" s="91">
        <f>IF(ISNUMBER(SEARCH(ETUD_SHEARCH_ECO_PREC,R723)),MAX($Q$1:Q722)+1,0)</f>
        <v>0</v>
      </c>
      <c r="R723" t="s">
        <v>4610</v>
      </c>
      <c r="S723">
        <v>1583</v>
      </c>
      <c r="Y723" t="str">
        <f>IFERROR(VLOOKUP(ROWS($Y$2:Y723),$Z$2:$AA$3007,2,0),"")</f>
        <v/>
      </c>
      <c r="Z723" s="91">
        <f>IF(ISNUMBER(SEARCH(PROF_SEARCH_ECO_PREC,AA723)),MAX($Z$1:Z722)+1,0)</f>
        <v>0</v>
      </c>
      <c r="AA723" t="s">
        <v>4610</v>
      </c>
      <c r="AB723">
        <v>1583</v>
      </c>
    </row>
    <row r="724" spans="16:28">
      <c r="P724" t="str">
        <f>IFERROR(VLOOKUP(ROWS($P$2:P724),$Q$2:$R$3007,2,0),"")</f>
        <v/>
      </c>
      <c r="Q724" s="91">
        <f>IF(ISNUMBER(SEARCH(ETUD_SHEARCH_ECO_PREC,R724)),MAX($Q$1:Q723)+1,0)</f>
        <v>0</v>
      </c>
      <c r="R724" t="s">
        <v>5463</v>
      </c>
      <c r="S724">
        <v>1020</v>
      </c>
      <c r="Y724" t="str">
        <f>IFERROR(VLOOKUP(ROWS($Y$2:Y724),$Z$2:$AA$3007,2,0),"")</f>
        <v/>
      </c>
      <c r="Z724" s="91">
        <f>IF(ISNUMBER(SEARCH(PROF_SEARCH_ECO_PREC,AA724)),MAX($Z$1:Z723)+1,0)</f>
        <v>0</v>
      </c>
      <c r="AA724" t="s">
        <v>5463</v>
      </c>
      <c r="AB724">
        <v>1020</v>
      </c>
    </row>
    <row r="725" spans="16:28">
      <c r="P725" t="str">
        <f>IFERROR(VLOOKUP(ROWS($P$2:P725),$Q$2:$R$3007,2,0),"")</f>
        <v/>
      </c>
      <c r="Q725" s="91">
        <f>IF(ISNUMBER(SEARCH(ETUD_SHEARCH_ECO_PREC,R725)),MAX($Q$1:Q724)+1,0)</f>
        <v>0</v>
      </c>
      <c r="R725" t="s">
        <v>5189</v>
      </c>
      <c r="S725">
        <v>5268</v>
      </c>
      <c r="Y725" t="str">
        <f>IFERROR(VLOOKUP(ROWS($Y$2:Y725),$Z$2:$AA$3007,2,0),"")</f>
        <v/>
      </c>
      <c r="Z725" s="91">
        <f>IF(ISNUMBER(SEARCH(PROF_SEARCH_ECO_PREC,AA725)),MAX($Z$1:Z724)+1,0)</f>
        <v>0</v>
      </c>
      <c r="AA725" t="s">
        <v>5189</v>
      </c>
      <c r="AB725">
        <v>5268</v>
      </c>
    </row>
    <row r="726" spans="16:28">
      <c r="P726" t="str">
        <f>IFERROR(VLOOKUP(ROWS($P$2:P726),$Q$2:$R$3007,2,0),"")</f>
        <v/>
      </c>
      <c r="Q726" s="91">
        <f>IF(ISNUMBER(SEARCH(ETUD_SHEARCH_ECO_PREC,R726)),MAX($Q$1:Q725)+1,0)</f>
        <v>0</v>
      </c>
      <c r="R726" t="s">
        <v>3238</v>
      </c>
      <c r="S726">
        <v>7016</v>
      </c>
      <c r="Y726" t="str">
        <f>IFERROR(VLOOKUP(ROWS($Y$2:Y726),$Z$2:$AA$3007,2,0),"")</f>
        <v/>
      </c>
      <c r="Z726" s="91">
        <f>IF(ISNUMBER(SEARCH(PROF_SEARCH_ECO_PREC,AA726)),MAX($Z$1:Z725)+1,0)</f>
        <v>0</v>
      </c>
      <c r="AA726" t="s">
        <v>3238</v>
      </c>
      <c r="AB726">
        <v>7016</v>
      </c>
    </row>
    <row r="727" spans="16:28">
      <c r="P727" t="str">
        <f>IFERROR(VLOOKUP(ROWS($P$2:P727),$Q$2:$R$3007,2,0),"")</f>
        <v/>
      </c>
      <c r="Q727" s="91">
        <f>IF(ISNUMBER(SEARCH(ETUD_SHEARCH_ECO_PREC,R727)),MAX($Q$1:Q726)+1,0)</f>
        <v>0</v>
      </c>
      <c r="R727" t="s">
        <v>5096</v>
      </c>
      <c r="S727">
        <v>5457</v>
      </c>
      <c r="Y727" t="str">
        <f>IFERROR(VLOOKUP(ROWS($Y$2:Y727),$Z$2:$AA$3007,2,0),"")</f>
        <v/>
      </c>
      <c r="Z727" s="91">
        <f>IF(ISNUMBER(SEARCH(PROF_SEARCH_ECO_PREC,AA727)),MAX($Z$1:Z726)+1,0)</f>
        <v>0</v>
      </c>
      <c r="AA727" t="s">
        <v>5096</v>
      </c>
      <c r="AB727">
        <v>5457</v>
      </c>
    </row>
    <row r="728" spans="16:28">
      <c r="P728" t="str">
        <f>IFERROR(VLOOKUP(ROWS($P$2:P728),$Q$2:$R$3007,2,0),"")</f>
        <v/>
      </c>
      <c r="Q728" s="91">
        <f>IF(ISNUMBER(SEARCH(ETUD_SHEARCH_ECO_PREC,R728)),MAX($Q$1:Q727)+1,0)</f>
        <v>0</v>
      </c>
      <c r="R728" t="s">
        <v>3350</v>
      </c>
      <c r="S728">
        <v>7174</v>
      </c>
      <c r="Y728" t="str">
        <f>IFERROR(VLOOKUP(ROWS($Y$2:Y728),$Z$2:$AA$3007,2,0),"")</f>
        <v/>
      </c>
      <c r="Z728" s="91">
        <f>IF(ISNUMBER(SEARCH(PROF_SEARCH_ECO_PREC,AA728)),MAX($Z$1:Z727)+1,0)</f>
        <v>0</v>
      </c>
      <c r="AA728" t="s">
        <v>3350</v>
      </c>
      <c r="AB728">
        <v>7174</v>
      </c>
    </row>
    <row r="729" spans="16:28">
      <c r="P729" t="str">
        <f>IFERROR(VLOOKUP(ROWS($P$2:P729),$Q$2:$R$3007,2,0),"")</f>
        <v/>
      </c>
      <c r="Q729" s="91">
        <f>IF(ISNUMBER(SEARCH(ETUD_SHEARCH_ECO_PREC,R729)),MAX($Q$1:Q728)+1,0)</f>
        <v>0</v>
      </c>
      <c r="R729" t="s">
        <v>4748</v>
      </c>
      <c r="S729">
        <v>5512</v>
      </c>
      <c r="Y729" t="str">
        <f>IFERROR(VLOOKUP(ROWS($Y$2:Y729),$Z$2:$AA$3007,2,0),"")</f>
        <v/>
      </c>
      <c r="Z729" s="91">
        <f>IF(ISNUMBER(SEARCH(PROF_SEARCH_ECO_PREC,AA729)),MAX($Z$1:Z728)+1,0)</f>
        <v>0</v>
      </c>
      <c r="AA729" t="s">
        <v>4748</v>
      </c>
      <c r="AB729">
        <v>5512</v>
      </c>
    </row>
    <row r="730" spans="16:28">
      <c r="P730" t="str">
        <f>IFERROR(VLOOKUP(ROWS($P$2:P730),$Q$2:$R$3007,2,0),"")</f>
        <v/>
      </c>
      <c r="Q730" s="91">
        <f>IF(ISNUMBER(SEARCH(ETUD_SHEARCH_ECO_PREC,R730)),MAX($Q$1:Q729)+1,0)</f>
        <v>0</v>
      </c>
      <c r="R730" t="s">
        <v>3938</v>
      </c>
      <c r="S730">
        <v>8380</v>
      </c>
      <c r="Y730" t="str">
        <f>IFERROR(VLOOKUP(ROWS($Y$2:Y730),$Z$2:$AA$3007,2,0),"")</f>
        <v/>
      </c>
      <c r="Z730" s="91">
        <f>IF(ISNUMBER(SEARCH(PROF_SEARCH_ECO_PREC,AA730)),MAX($Z$1:Z729)+1,0)</f>
        <v>0</v>
      </c>
      <c r="AA730" t="s">
        <v>3938</v>
      </c>
      <c r="AB730">
        <v>8380</v>
      </c>
    </row>
    <row r="731" spans="16:28">
      <c r="P731" t="str">
        <f>IFERROR(VLOOKUP(ROWS($P$2:P731),$Q$2:$R$3007,2,0),"")</f>
        <v/>
      </c>
      <c r="Q731" s="91">
        <f>IF(ISNUMBER(SEARCH(ETUD_SHEARCH_ECO_PREC,R731)),MAX($Q$1:Q730)+1,0)</f>
        <v>0</v>
      </c>
      <c r="R731" t="s">
        <v>3368</v>
      </c>
      <c r="S731">
        <v>8621</v>
      </c>
      <c r="Y731" t="str">
        <f>IFERROR(VLOOKUP(ROWS($Y$2:Y731),$Z$2:$AA$3007,2,0),"")</f>
        <v/>
      </c>
      <c r="Z731" s="91">
        <f>IF(ISNUMBER(SEARCH(PROF_SEARCH_ECO_PREC,AA731)),MAX($Z$1:Z730)+1,0)</f>
        <v>0</v>
      </c>
      <c r="AA731" t="s">
        <v>3368</v>
      </c>
      <c r="AB731">
        <v>8621</v>
      </c>
    </row>
    <row r="732" spans="16:28">
      <c r="P732" t="str">
        <f>IFERROR(VLOOKUP(ROWS($P$2:P732),$Q$2:$R$3007,2,0),"")</f>
        <v/>
      </c>
      <c r="Q732" s="91">
        <f>IF(ISNUMBER(SEARCH(ETUD_SHEARCH_ECO_PREC,R732)),MAX($Q$1:Q731)+1,0)</f>
        <v>0</v>
      </c>
      <c r="R732" t="s">
        <v>3468</v>
      </c>
      <c r="S732">
        <v>8407</v>
      </c>
      <c r="Y732" t="str">
        <f>IFERROR(VLOOKUP(ROWS($Y$2:Y732),$Z$2:$AA$3007,2,0),"")</f>
        <v/>
      </c>
      <c r="Z732" s="91">
        <f>IF(ISNUMBER(SEARCH(PROF_SEARCH_ECO_PREC,AA732)),MAX($Z$1:Z731)+1,0)</f>
        <v>0</v>
      </c>
      <c r="AA732" t="s">
        <v>3468</v>
      </c>
      <c r="AB732">
        <v>8407</v>
      </c>
    </row>
    <row r="733" spans="16:28">
      <c r="P733" t="str">
        <f>IFERROR(VLOOKUP(ROWS($P$2:P733),$Q$2:$R$3007,2,0),"")</f>
        <v/>
      </c>
      <c r="Q733" s="91">
        <f>IF(ISNUMBER(SEARCH(ETUD_SHEARCH_ECO_PREC,R733)),MAX($Q$1:Q732)+1,0)</f>
        <v>0</v>
      </c>
      <c r="R733" t="s">
        <v>4615</v>
      </c>
      <c r="S733">
        <v>5476</v>
      </c>
      <c r="Y733" t="str">
        <f>IFERROR(VLOOKUP(ROWS($Y$2:Y733),$Z$2:$AA$3007,2,0),"")</f>
        <v/>
      </c>
      <c r="Z733" s="91">
        <f>IF(ISNUMBER(SEARCH(PROF_SEARCH_ECO_PREC,AA733)),MAX($Z$1:Z732)+1,0)</f>
        <v>0</v>
      </c>
      <c r="AA733" t="s">
        <v>4615</v>
      </c>
      <c r="AB733">
        <v>5476</v>
      </c>
    </row>
    <row r="734" spans="16:28">
      <c r="P734" t="str">
        <f>IFERROR(VLOOKUP(ROWS($P$2:P734),$Q$2:$R$3007,2,0),"")</f>
        <v/>
      </c>
      <c r="Q734" s="91">
        <f>IF(ISNUMBER(SEARCH(ETUD_SHEARCH_ECO_PREC,R734)),MAX($Q$1:Q733)+1,0)</f>
        <v>0</v>
      </c>
      <c r="R734" t="s">
        <v>3790</v>
      </c>
      <c r="S734">
        <v>8496</v>
      </c>
      <c r="Y734" t="str">
        <f>IFERROR(VLOOKUP(ROWS($Y$2:Y734),$Z$2:$AA$3007,2,0),"")</f>
        <v/>
      </c>
      <c r="Z734" s="91">
        <f>IF(ISNUMBER(SEARCH(PROF_SEARCH_ECO_PREC,AA734)),MAX($Z$1:Z733)+1,0)</f>
        <v>0</v>
      </c>
      <c r="AA734" t="s">
        <v>3790</v>
      </c>
      <c r="AB734">
        <v>8496</v>
      </c>
    </row>
    <row r="735" spans="16:28">
      <c r="P735" t="str">
        <f>IFERROR(VLOOKUP(ROWS($P$2:P735),$Q$2:$R$3007,2,0),"")</f>
        <v/>
      </c>
      <c r="Q735" s="91">
        <f>IF(ISNUMBER(SEARCH(ETUD_SHEARCH_ECO_PREC,R735)),MAX($Q$1:Q734)+1,0)</f>
        <v>0</v>
      </c>
      <c r="R735" t="s">
        <v>5280</v>
      </c>
      <c r="S735">
        <v>7778</v>
      </c>
      <c r="Y735" t="str">
        <f>IFERROR(VLOOKUP(ROWS($Y$2:Y735),$Z$2:$AA$3007,2,0),"")</f>
        <v/>
      </c>
      <c r="Z735" s="91">
        <f>IF(ISNUMBER(SEARCH(PROF_SEARCH_ECO_PREC,AA735)),MAX($Z$1:Z734)+1,0)</f>
        <v>0</v>
      </c>
      <c r="AA735" t="s">
        <v>5280</v>
      </c>
      <c r="AB735">
        <v>7778</v>
      </c>
    </row>
    <row r="736" spans="16:28">
      <c r="P736" t="str">
        <f>IFERROR(VLOOKUP(ROWS($P$2:P736),$Q$2:$R$3007,2,0),"")</f>
        <v/>
      </c>
      <c r="Q736" s="91">
        <f>IF(ISNUMBER(SEARCH(ETUD_SHEARCH_ECO_PREC,R736)),MAX($Q$1:Q735)+1,0)</f>
        <v>0</v>
      </c>
      <c r="R736" t="s">
        <v>4677</v>
      </c>
      <c r="S736">
        <v>8257</v>
      </c>
      <c r="Y736" t="str">
        <f>IFERROR(VLOOKUP(ROWS($Y$2:Y736),$Z$2:$AA$3007,2,0),"")</f>
        <v/>
      </c>
      <c r="Z736" s="91">
        <f>IF(ISNUMBER(SEARCH(PROF_SEARCH_ECO_PREC,AA736)),MAX($Z$1:Z735)+1,0)</f>
        <v>0</v>
      </c>
      <c r="AA736" t="s">
        <v>4677</v>
      </c>
      <c r="AB736">
        <v>8257</v>
      </c>
    </row>
    <row r="737" spans="16:28">
      <c r="P737" t="str">
        <f>IFERROR(VLOOKUP(ROWS($P$2:P737),$Q$2:$R$3007,2,0),"")</f>
        <v/>
      </c>
      <c r="Q737" s="91">
        <f>IF(ISNUMBER(SEARCH(ETUD_SHEARCH_ECO_PREC,R737)),MAX($Q$1:Q736)+1,0)</f>
        <v>0</v>
      </c>
      <c r="R737" t="s">
        <v>5704</v>
      </c>
      <c r="S737">
        <v>8440</v>
      </c>
      <c r="Y737" t="str">
        <f>IFERROR(VLOOKUP(ROWS($Y$2:Y737),$Z$2:$AA$3007,2,0),"")</f>
        <v/>
      </c>
      <c r="Z737" s="91">
        <f>IF(ISNUMBER(SEARCH(PROF_SEARCH_ECO_PREC,AA737)),MAX($Z$1:Z736)+1,0)</f>
        <v>0</v>
      </c>
      <c r="AA737" t="s">
        <v>5704</v>
      </c>
      <c r="AB737">
        <v>8440</v>
      </c>
    </row>
    <row r="738" spans="16:28">
      <c r="P738" t="str">
        <f>IFERROR(VLOOKUP(ROWS($P$2:P738),$Q$2:$R$3007,2,0),"")</f>
        <v/>
      </c>
      <c r="Q738" s="91">
        <f>IF(ISNUMBER(SEARCH(ETUD_SHEARCH_ECO_PREC,R738)),MAX($Q$1:Q737)+1,0)</f>
        <v>0</v>
      </c>
      <c r="R738" t="s">
        <v>5832</v>
      </c>
      <c r="S738">
        <v>5073</v>
      </c>
      <c r="Y738" t="str">
        <f>IFERROR(VLOOKUP(ROWS($Y$2:Y738),$Z$2:$AA$3007,2,0),"")</f>
        <v/>
      </c>
      <c r="Z738" s="91">
        <f>IF(ISNUMBER(SEARCH(PROF_SEARCH_ECO_PREC,AA738)),MAX($Z$1:Z737)+1,0)</f>
        <v>0</v>
      </c>
      <c r="AA738" t="s">
        <v>5832</v>
      </c>
      <c r="AB738">
        <v>5073</v>
      </c>
    </row>
    <row r="739" spans="16:28">
      <c r="P739" t="str">
        <f>IFERROR(VLOOKUP(ROWS($P$2:P739),$Q$2:$R$3007,2,0),"")</f>
        <v/>
      </c>
      <c r="Q739" s="91">
        <f>IF(ISNUMBER(SEARCH(ETUD_SHEARCH_ECO_PREC,R739)),MAX($Q$1:Q738)+1,0)</f>
        <v>0</v>
      </c>
      <c r="R739" t="s">
        <v>4994</v>
      </c>
      <c r="S739">
        <v>7702</v>
      </c>
      <c r="Y739" t="str">
        <f>IFERROR(VLOOKUP(ROWS($Y$2:Y739),$Z$2:$AA$3007,2,0),"")</f>
        <v/>
      </c>
      <c r="Z739" s="91">
        <f>IF(ISNUMBER(SEARCH(PROF_SEARCH_ECO_PREC,AA739)),MAX($Z$1:Z738)+1,0)</f>
        <v>0</v>
      </c>
      <c r="AA739" t="s">
        <v>4994</v>
      </c>
      <c r="AB739">
        <v>7702</v>
      </c>
    </row>
    <row r="740" spans="16:28">
      <c r="P740" t="str">
        <f>IFERROR(VLOOKUP(ROWS($P$2:P740),$Q$2:$R$3007,2,0),"")</f>
        <v/>
      </c>
      <c r="Q740" s="91">
        <f>IF(ISNUMBER(SEARCH(ETUD_SHEARCH_ECO_PREC,R740)),MAX($Q$1:Q739)+1,0)</f>
        <v>0</v>
      </c>
      <c r="R740" t="s">
        <v>4603</v>
      </c>
      <c r="S740">
        <v>5549</v>
      </c>
      <c r="Y740" t="str">
        <f>IFERROR(VLOOKUP(ROWS($Y$2:Y740),$Z$2:$AA$3007,2,0),"")</f>
        <v/>
      </c>
      <c r="Z740" s="91">
        <f>IF(ISNUMBER(SEARCH(PROF_SEARCH_ECO_PREC,AA740)),MAX($Z$1:Z739)+1,0)</f>
        <v>0</v>
      </c>
      <c r="AA740" t="s">
        <v>4603</v>
      </c>
      <c r="AB740">
        <v>5549</v>
      </c>
    </row>
    <row r="741" spans="16:28">
      <c r="P741" t="str">
        <f>IFERROR(VLOOKUP(ROWS($P$2:P741),$Q$2:$R$3007,2,0),"")</f>
        <v/>
      </c>
      <c r="Q741" s="91">
        <f>IF(ISNUMBER(SEARCH(ETUD_SHEARCH_ECO_PREC,R741)),MAX($Q$1:Q740)+1,0)</f>
        <v>0</v>
      </c>
      <c r="R741" t="s">
        <v>4257</v>
      </c>
      <c r="S741">
        <v>5227</v>
      </c>
      <c r="Y741" t="str">
        <f>IFERROR(VLOOKUP(ROWS($Y$2:Y741),$Z$2:$AA$3007,2,0),"")</f>
        <v/>
      </c>
      <c r="Z741" s="91">
        <f>IF(ISNUMBER(SEARCH(PROF_SEARCH_ECO_PREC,AA741)),MAX($Z$1:Z740)+1,0)</f>
        <v>0</v>
      </c>
      <c r="AA741" t="s">
        <v>4257</v>
      </c>
      <c r="AB741">
        <v>5227</v>
      </c>
    </row>
    <row r="742" spans="16:28">
      <c r="P742" t="str">
        <f>IFERROR(VLOOKUP(ROWS($P$2:P742),$Q$2:$R$3007,2,0),"")</f>
        <v/>
      </c>
      <c r="Q742" s="91">
        <f>IF(ISNUMBER(SEARCH(ETUD_SHEARCH_ECO_PREC,R742)),MAX($Q$1:Q741)+1,0)</f>
        <v>0</v>
      </c>
      <c r="R742" t="s">
        <v>5477</v>
      </c>
      <c r="S742">
        <v>8072</v>
      </c>
      <c r="Y742" t="str">
        <f>IFERROR(VLOOKUP(ROWS($Y$2:Y742),$Z$2:$AA$3007,2,0),"")</f>
        <v/>
      </c>
      <c r="Z742" s="91">
        <f>IF(ISNUMBER(SEARCH(PROF_SEARCH_ECO_PREC,AA742)),MAX($Z$1:Z741)+1,0)</f>
        <v>0</v>
      </c>
      <c r="AA742" t="s">
        <v>5477</v>
      </c>
      <c r="AB742">
        <v>8072</v>
      </c>
    </row>
    <row r="743" spans="16:28">
      <c r="P743" t="str">
        <f>IFERROR(VLOOKUP(ROWS($P$2:P743),$Q$2:$R$3007,2,0),"")</f>
        <v/>
      </c>
      <c r="Q743" s="91">
        <f>IF(ISNUMBER(SEARCH(ETUD_SHEARCH_ECO_PREC,R743)),MAX($Q$1:Q742)+1,0)</f>
        <v>0</v>
      </c>
      <c r="R743" t="s">
        <v>3082</v>
      </c>
      <c r="S743">
        <v>8250</v>
      </c>
      <c r="Y743" t="str">
        <f>IFERROR(VLOOKUP(ROWS($Y$2:Y743),$Z$2:$AA$3007,2,0),"")</f>
        <v/>
      </c>
      <c r="Z743" s="91">
        <f>IF(ISNUMBER(SEARCH(PROF_SEARCH_ECO_PREC,AA743)),MAX($Z$1:Z742)+1,0)</f>
        <v>0</v>
      </c>
      <c r="AA743" t="s">
        <v>3082</v>
      </c>
      <c r="AB743">
        <v>8250</v>
      </c>
    </row>
    <row r="744" spans="16:28">
      <c r="P744" t="str">
        <f>IFERROR(VLOOKUP(ROWS($P$2:P744),$Q$2:$R$3007,2,0),"")</f>
        <v/>
      </c>
      <c r="Q744" s="91">
        <f>IF(ISNUMBER(SEARCH(ETUD_SHEARCH_ECO_PREC,R744)),MAX($Q$1:Q743)+1,0)</f>
        <v>0</v>
      </c>
      <c r="R744" t="s">
        <v>3631</v>
      </c>
      <c r="S744">
        <v>8670</v>
      </c>
      <c r="Y744" t="str">
        <f>IFERROR(VLOOKUP(ROWS($Y$2:Y744),$Z$2:$AA$3007,2,0),"")</f>
        <v/>
      </c>
      <c r="Z744" s="91">
        <f>IF(ISNUMBER(SEARCH(PROF_SEARCH_ECO_PREC,AA744)),MAX($Z$1:Z743)+1,0)</f>
        <v>0</v>
      </c>
      <c r="AA744" t="s">
        <v>3631</v>
      </c>
      <c r="AB744">
        <v>8670</v>
      </c>
    </row>
    <row r="745" spans="16:28">
      <c r="P745" t="str">
        <f>IFERROR(VLOOKUP(ROWS($P$2:P745),$Q$2:$R$3007,2,0),"")</f>
        <v/>
      </c>
      <c r="Q745" s="91">
        <f>IF(ISNUMBER(SEARCH(ETUD_SHEARCH_ECO_PREC,R745)),MAX($Q$1:Q744)+1,0)</f>
        <v>0</v>
      </c>
      <c r="R745" t="s">
        <v>3462</v>
      </c>
      <c r="S745">
        <v>5576</v>
      </c>
      <c r="Y745" t="str">
        <f>IFERROR(VLOOKUP(ROWS($Y$2:Y745),$Z$2:$AA$3007,2,0),"")</f>
        <v/>
      </c>
      <c r="Z745" s="91">
        <f>IF(ISNUMBER(SEARCH(PROF_SEARCH_ECO_PREC,AA745)),MAX($Z$1:Z744)+1,0)</f>
        <v>0</v>
      </c>
      <c r="AA745" t="s">
        <v>3462</v>
      </c>
      <c r="AB745">
        <v>5576</v>
      </c>
    </row>
    <row r="746" spans="16:28">
      <c r="P746" t="str">
        <f>IFERROR(VLOOKUP(ROWS($P$2:P746),$Q$2:$R$3007,2,0),"")</f>
        <v/>
      </c>
      <c r="Q746" s="91">
        <f>IF(ISNUMBER(SEARCH(ETUD_SHEARCH_ECO_PREC,R746)),MAX($Q$1:Q745)+1,0)</f>
        <v>0</v>
      </c>
      <c r="R746" t="s">
        <v>5342</v>
      </c>
      <c r="S746">
        <v>5442</v>
      </c>
      <c r="Y746" t="str">
        <f>IFERROR(VLOOKUP(ROWS($Y$2:Y746),$Z$2:$AA$3007,2,0),"")</f>
        <v/>
      </c>
      <c r="Z746" s="91">
        <f>IF(ISNUMBER(SEARCH(PROF_SEARCH_ECO_PREC,AA746)),MAX($Z$1:Z745)+1,0)</f>
        <v>0</v>
      </c>
      <c r="AA746" t="s">
        <v>5342</v>
      </c>
      <c r="AB746">
        <v>5442</v>
      </c>
    </row>
    <row r="747" spans="16:28">
      <c r="P747" t="str">
        <f>IFERROR(VLOOKUP(ROWS($P$2:P747),$Q$2:$R$3007,2,0),"")</f>
        <v/>
      </c>
      <c r="Q747" s="91">
        <f>IF(ISNUMBER(SEARCH(ETUD_SHEARCH_ECO_PREC,R747)),MAX($Q$1:Q746)+1,0)</f>
        <v>0</v>
      </c>
      <c r="R747" t="s">
        <v>3317</v>
      </c>
      <c r="S747">
        <v>7164</v>
      </c>
      <c r="Y747" t="str">
        <f>IFERROR(VLOOKUP(ROWS($Y$2:Y747),$Z$2:$AA$3007,2,0),"")</f>
        <v/>
      </c>
      <c r="Z747" s="91">
        <f>IF(ISNUMBER(SEARCH(PROF_SEARCH_ECO_PREC,AA747)),MAX($Z$1:Z746)+1,0)</f>
        <v>0</v>
      </c>
      <c r="AA747" t="s">
        <v>3317</v>
      </c>
      <c r="AB747">
        <v>7164</v>
      </c>
    </row>
    <row r="748" spans="16:28">
      <c r="P748" t="str">
        <f>IFERROR(VLOOKUP(ROWS($P$2:P748),$Q$2:$R$3007,2,0),"")</f>
        <v/>
      </c>
      <c r="Q748" s="91">
        <f>IF(ISNUMBER(SEARCH(ETUD_SHEARCH_ECO_PREC,R748)),MAX($Q$1:Q747)+1,0)</f>
        <v>0</v>
      </c>
      <c r="R748" t="s">
        <v>4698</v>
      </c>
      <c r="S748">
        <v>8671</v>
      </c>
      <c r="Y748" t="str">
        <f>IFERROR(VLOOKUP(ROWS($Y$2:Y748),$Z$2:$AA$3007,2,0),"")</f>
        <v/>
      </c>
      <c r="Z748" s="91">
        <f>IF(ISNUMBER(SEARCH(PROF_SEARCH_ECO_PREC,AA748)),MAX($Z$1:Z747)+1,0)</f>
        <v>0</v>
      </c>
      <c r="AA748" t="s">
        <v>4698</v>
      </c>
      <c r="AB748">
        <v>8671</v>
      </c>
    </row>
    <row r="749" spans="16:28">
      <c r="P749" t="str">
        <f>IFERROR(VLOOKUP(ROWS($P$2:P749),$Q$2:$R$3007,2,0),"")</f>
        <v/>
      </c>
      <c r="Q749" s="91">
        <f>IF(ISNUMBER(SEARCH(ETUD_SHEARCH_ECO_PREC,R749)),MAX($Q$1:Q748)+1,0)</f>
        <v>0</v>
      </c>
      <c r="R749" t="s">
        <v>5019</v>
      </c>
      <c r="S749">
        <v>8122</v>
      </c>
      <c r="Y749" t="str">
        <f>IFERROR(VLOOKUP(ROWS($Y$2:Y749),$Z$2:$AA$3007,2,0),"")</f>
        <v/>
      </c>
      <c r="Z749" s="91">
        <f>IF(ISNUMBER(SEARCH(PROF_SEARCH_ECO_PREC,AA749)),MAX($Z$1:Z748)+1,0)</f>
        <v>0</v>
      </c>
      <c r="AA749" t="s">
        <v>5019</v>
      </c>
      <c r="AB749">
        <v>8122</v>
      </c>
    </row>
    <row r="750" spans="16:28">
      <c r="P750" t="str">
        <f>IFERROR(VLOOKUP(ROWS($P$2:P750),$Q$2:$R$3007,2,0),"")</f>
        <v/>
      </c>
      <c r="Q750" s="91">
        <f>IF(ISNUMBER(SEARCH(ETUD_SHEARCH_ECO_PREC,R750)),MAX($Q$1:Q749)+1,0)</f>
        <v>0</v>
      </c>
      <c r="R750" t="s">
        <v>4670</v>
      </c>
      <c r="S750">
        <v>8123</v>
      </c>
      <c r="Y750" t="str">
        <f>IFERROR(VLOOKUP(ROWS($Y$2:Y750),$Z$2:$AA$3007,2,0),"")</f>
        <v/>
      </c>
      <c r="Z750" s="91">
        <f>IF(ISNUMBER(SEARCH(PROF_SEARCH_ECO_PREC,AA750)),MAX($Z$1:Z749)+1,0)</f>
        <v>0</v>
      </c>
      <c r="AA750" t="s">
        <v>4670</v>
      </c>
      <c r="AB750">
        <v>8123</v>
      </c>
    </row>
    <row r="751" spans="16:28">
      <c r="P751" t="str">
        <f>IFERROR(VLOOKUP(ROWS($P$2:P751),$Q$2:$R$3007,2,0),"")</f>
        <v/>
      </c>
      <c r="Q751" s="91">
        <f>IF(ISNUMBER(SEARCH(ETUD_SHEARCH_ECO_PREC,R751)),MAX($Q$1:Q750)+1,0)</f>
        <v>0</v>
      </c>
      <c r="R751" t="s">
        <v>4958</v>
      </c>
      <c r="S751">
        <v>7694</v>
      </c>
      <c r="Y751" t="str">
        <f>IFERROR(VLOOKUP(ROWS($Y$2:Y751),$Z$2:$AA$3007,2,0),"")</f>
        <v/>
      </c>
      <c r="Z751" s="91">
        <f>IF(ISNUMBER(SEARCH(PROF_SEARCH_ECO_PREC,AA751)),MAX($Z$1:Z750)+1,0)</f>
        <v>0</v>
      </c>
      <c r="AA751" t="s">
        <v>4958</v>
      </c>
      <c r="AB751">
        <v>7694</v>
      </c>
    </row>
    <row r="752" spans="16:28">
      <c r="P752" t="str">
        <f>IFERROR(VLOOKUP(ROWS($P$2:P752),$Q$2:$R$3007,2,0),"")</f>
        <v/>
      </c>
      <c r="Q752" s="91">
        <f>IF(ISNUMBER(SEARCH(ETUD_SHEARCH_ECO_PREC,R752)),MAX($Q$1:Q751)+1,0)</f>
        <v>0</v>
      </c>
      <c r="R752" t="s">
        <v>4222</v>
      </c>
      <c r="S752">
        <v>9522</v>
      </c>
      <c r="Y752" t="str">
        <f>IFERROR(VLOOKUP(ROWS($Y$2:Y752),$Z$2:$AA$3007,2,0),"")</f>
        <v/>
      </c>
      <c r="Z752" s="91">
        <f>IF(ISNUMBER(SEARCH(PROF_SEARCH_ECO_PREC,AA752)),MAX($Z$1:Z751)+1,0)</f>
        <v>0</v>
      </c>
      <c r="AA752" t="s">
        <v>4222</v>
      </c>
      <c r="AB752">
        <v>9522</v>
      </c>
    </row>
    <row r="753" spans="16:28">
      <c r="P753" t="str">
        <f>IFERROR(VLOOKUP(ROWS($P$2:P753),$Q$2:$R$3007,2,0),"")</f>
        <v/>
      </c>
      <c r="Q753" s="91">
        <f>IF(ISNUMBER(SEARCH(ETUD_SHEARCH_ECO_PREC,R753)),MAX($Q$1:Q752)+1,0)</f>
        <v>0</v>
      </c>
      <c r="R753" t="s">
        <v>3638</v>
      </c>
      <c r="S753">
        <v>7352</v>
      </c>
      <c r="Y753" t="str">
        <f>IFERROR(VLOOKUP(ROWS($Y$2:Y753),$Z$2:$AA$3007,2,0),"")</f>
        <v/>
      </c>
      <c r="Z753" s="91">
        <f>IF(ISNUMBER(SEARCH(PROF_SEARCH_ECO_PREC,AA753)),MAX($Z$1:Z752)+1,0)</f>
        <v>0</v>
      </c>
      <c r="AA753" t="s">
        <v>3638</v>
      </c>
      <c r="AB753">
        <v>7352</v>
      </c>
    </row>
    <row r="754" spans="16:28">
      <c r="P754" t="str">
        <f>IFERROR(VLOOKUP(ROWS($P$2:P754),$Q$2:$R$3007,2,0),"")</f>
        <v/>
      </c>
      <c r="Q754" s="91">
        <f>IF(ISNUMBER(SEARCH(ETUD_SHEARCH_ECO_PREC,R754)),MAX($Q$1:Q753)+1,0)</f>
        <v>0</v>
      </c>
      <c r="R754" t="s">
        <v>5192</v>
      </c>
      <c r="S754">
        <v>5480</v>
      </c>
      <c r="Y754" t="str">
        <f>IFERROR(VLOOKUP(ROWS($Y$2:Y754),$Z$2:$AA$3007,2,0),"")</f>
        <v/>
      </c>
      <c r="Z754" s="91">
        <f>IF(ISNUMBER(SEARCH(PROF_SEARCH_ECO_PREC,AA754)),MAX($Z$1:Z753)+1,0)</f>
        <v>0</v>
      </c>
      <c r="AA754" t="s">
        <v>5192</v>
      </c>
      <c r="AB754">
        <v>5480</v>
      </c>
    </row>
    <row r="755" spans="16:28">
      <c r="P755" t="str">
        <f>IFERROR(VLOOKUP(ROWS($P$2:P755),$Q$2:$R$3007,2,0),"")</f>
        <v/>
      </c>
      <c r="Q755" s="91">
        <f>IF(ISNUMBER(SEARCH(ETUD_SHEARCH_ECO_PREC,R755)),MAX($Q$1:Q754)+1,0)</f>
        <v>0</v>
      </c>
      <c r="R755" t="s">
        <v>3923</v>
      </c>
      <c r="S755">
        <v>5119</v>
      </c>
      <c r="Y755" t="str">
        <f>IFERROR(VLOOKUP(ROWS($Y$2:Y755),$Z$2:$AA$3007,2,0),"")</f>
        <v/>
      </c>
      <c r="Z755" s="91">
        <f>IF(ISNUMBER(SEARCH(PROF_SEARCH_ECO_PREC,AA755)),MAX($Z$1:Z754)+1,0)</f>
        <v>0</v>
      </c>
      <c r="AA755" t="s">
        <v>3923</v>
      </c>
      <c r="AB755">
        <v>5119</v>
      </c>
    </row>
    <row r="756" spans="16:28">
      <c r="P756" t="str">
        <f>IFERROR(VLOOKUP(ROWS($P$2:P756),$Q$2:$R$3007,2,0),"")</f>
        <v/>
      </c>
      <c r="Q756" s="91">
        <f>IF(ISNUMBER(SEARCH(ETUD_SHEARCH_ECO_PREC,R756)),MAX($Q$1:Q755)+1,0)</f>
        <v>0</v>
      </c>
      <c r="R756" t="s">
        <v>4130</v>
      </c>
      <c r="S756">
        <v>307</v>
      </c>
      <c r="Y756" t="str">
        <f>IFERROR(VLOOKUP(ROWS($Y$2:Y756),$Z$2:$AA$3007,2,0),"")</f>
        <v/>
      </c>
      <c r="Z756" s="91">
        <f>IF(ISNUMBER(SEARCH(PROF_SEARCH_ECO_PREC,AA756)),MAX($Z$1:Z755)+1,0)</f>
        <v>0</v>
      </c>
      <c r="AA756" t="s">
        <v>4130</v>
      </c>
      <c r="AB756">
        <v>307</v>
      </c>
    </row>
    <row r="757" spans="16:28">
      <c r="P757" t="str">
        <f>IFERROR(VLOOKUP(ROWS($P$2:P757),$Q$2:$R$3007,2,0),"")</f>
        <v/>
      </c>
      <c r="Q757" s="91">
        <f>IF(ISNUMBER(SEARCH(ETUD_SHEARCH_ECO_PREC,R757)),MAX($Q$1:Q756)+1,0)</f>
        <v>0</v>
      </c>
      <c r="R757" t="s">
        <v>4413</v>
      </c>
      <c r="S757">
        <v>454</v>
      </c>
      <c r="Y757" t="str">
        <f>IFERROR(VLOOKUP(ROWS($Y$2:Y757),$Z$2:$AA$3007,2,0),"")</f>
        <v/>
      </c>
      <c r="Z757" s="91">
        <f>IF(ISNUMBER(SEARCH(PROF_SEARCH_ECO_PREC,AA757)),MAX($Z$1:Z756)+1,0)</f>
        <v>0</v>
      </c>
      <c r="AA757" t="s">
        <v>4413</v>
      </c>
      <c r="AB757">
        <v>454</v>
      </c>
    </row>
    <row r="758" spans="16:28">
      <c r="P758" t="str">
        <f>IFERROR(VLOOKUP(ROWS($P$2:P758),$Q$2:$R$3007,2,0),"")</f>
        <v/>
      </c>
      <c r="Q758" s="91">
        <f>IF(ISNUMBER(SEARCH(ETUD_SHEARCH_ECO_PREC,R758)),MAX($Q$1:Q757)+1,0)</f>
        <v>0</v>
      </c>
      <c r="R758" t="s">
        <v>4434</v>
      </c>
      <c r="S758">
        <v>470</v>
      </c>
      <c r="Y758" t="str">
        <f>IFERROR(VLOOKUP(ROWS($Y$2:Y758),$Z$2:$AA$3007,2,0),"")</f>
        <v/>
      </c>
      <c r="Z758" s="91">
        <f>IF(ISNUMBER(SEARCH(PROF_SEARCH_ECO_PREC,AA758)),MAX($Z$1:Z757)+1,0)</f>
        <v>0</v>
      </c>
      <c r="AA758" t="s">
        <v>4434</v>
      </c>
      <c r="AB758">
        <v>470</v>
      </c>
    </row>
    <row r="759" spans="16:28">
      <c r="P759" t="str">
        <f>IFERROR(VLOOKUP(ROWS($P$2:P759),$Q$2:$R$3007,2,0),"")</f>
        <v/>
      </c>
      <c r="Q759" s="91">
        <f>IF(ISNUMBER(SEARCH(ETUD_SHEARCH_ECO_PREC,R759)),MAX($Q$1:Q758)+1,0)</f>
        <v>0</v>
      </c>
      <c r="R759" t="s">
        <v>4842</v>
      </c>
      <c r="S759">
        <v>670</v>
      </c>
      <c r="Y759" t="str">
        <f>IFERROR(VLOOKUP(ROWS($Y$2:Y759),$Z$2:$AA$3007,2,0),"")</f>
        <v/>
      </c>
      <c r="Z759" s="91">
        <f>IF(ISNUMBER(SEARCH(PROF_SEARCH_ECO_PREC,AA759)),MAX($Z$1:Z758)+1,0)</f>
        <v>0</v>
      </c>
      <c r="AA759" t="s">
        <v>4842</v>
      </c>
      <c r="AB759">
        <v>670</v>
      </c>
    </row>
    <row r="760" spans="16:28">
      <c r="P760" t="str">
        <f>IFERROR(VLOOKUP(ROWS($P$2:P760),$Q$2:$R$3007,2,0),"")</f>
        <v/>
      </c>
      <c r="Q760" s="91">
        <f>IF(ISNUMBER(SEARCH(ETUD_SHEARCH_ECO_PREC,R760)),MAX($Q$1:Q759)+1,0)</f>
        <v>0</v>
      </c>
      <c r="R760" t="s">
        <v>4589</v>
      </c>
      <c r="S760">
        <v>1495</v>
      </c>
      <c r="Y760" t="str">
        <f>IFERROR(VLOOKUP(ROWS($Y$2:Y760),$Z$2:$AA$3007,2,0),"")</f>
        <v/>
      </c>
      <c r="Z760" s="91">
        <f>IF(ISNUMBER(SEARCH(PROF_SEARCH_ECO_PREC,AA760)),MAX($Z$1:Z759)+1,0)</f>
        <v>0</v>
      </c>
      <c r="AA760" t="s">
        <v>4589</v>
      </c>
      <c r="AB760">
        <v>1495</v>
      </c>
    </row>
    <row r="761" spans="16:28">
      <c r="P761" t="str">
        <f>IFERROR(VLOOKUP(ROWS($P$2:P761),$Q$2:$R$3007,2,0),"")</f>
        <v/>
      </c>
      <c r="Q761" s="91">
        <f>IF(ISNUMBER(SEARCH(ETUD_SHEARCH_ECO_PREC,R761)),MAX($Q$1:Q760)+1,0)</f>
        <v>0</v>
      </c>
      <c r="R761" t="s">
        <v>5327</v>
      </c>
      <c r="S761">
        <v>5301</v>
      </c>
      <c r="Y761" t="str">
        <f>IFERROR(VLOOKUP(ROWS($Y$2:Y761),$Z$2:$AA$3007,2,0),"")</f>
        <v/>
      </c>
      <c r="Z761" s="91">
        <f>IF(ISNUMBER(SEARCH(PROF_SEARCH_ECO_PREC,AA761)),MAX($Z$1:Z760)+1,0)</f>
        <v>0</v>
      </c>
      <c r="AA761" t="s">
        <v>5327</v>
      </c>
      <c r="AB761">
        <v>5301</v>
      </c>
    </row>
    <row r="762" spans="16:28">
      <c r="P762" t="str">
        <f>IFERROR(VLOOKUP(ROWS($P$2:P762),$Q$2:$R$3007,2,0),"")</f>
        <v/>
      </c>
      <c r="Q762" s="91">
        <f>IF(ISNUMBER(SEARCH(ETUD_SHEARCH_ECO_PREC,R762)),MAX($Q$1:Q761)+1,0)</f>
        <v>0</v>
      </c>
      <c r="R762" t="s">
        <v>5385</v>
      </c>
      <c r="S762">
        <v>984</v>
      </c>
      <c r="Y762" t="str">
        <f>IFERROR(VLOOKUP(ROWS($Y$2:Y762),$Z$2:$AA$3007,2,0),"")</f>
        <v/>
      </c>
      <c r="Z762" s="91">
        <f>IF(ISNUMBER(SEARCH(PROF_SEARCH_ECO_PREC,AA762)),MAX($Z$1:Z761)+1,0)</f>
        <v>0</v>
      </c>
      <c r="AA762" t="s">
        <v>5385</v>
      </c>
      <c r="AB762">
        <v>984</v>
      </c>
    </row>
    <row r="763" spans="16:28">
      <c r="P763" t="str">
        <f>IFERROR(VLOOKUP(ROWS($P$2:P763),$Q$2:$R$3007,2,0),"")</f>
        <v/>
      </c>
      <c r="Q763" s="91">
        <f>IF(ISNUMBER(SEARCH(ETUD_SHEARCH_ECO_PREC,R763)),MAX($Q$1:Q762)+1,0)</f>
        <v>0</v>
      </c>
      <c r="R763" t="s">
        <v>4143</v>
      </c>
      <c r="S763">
        <v>7538</v>
      </c>
      <c r="Y763" t="str">
        <f>IFERROR(VLOOKUP(ROWS($Y$2:Y763),$Z$2:$AA$3007,2,0),"")</f>
        <v/>
      </c>
      <c r="Z763" s="91">
        <f>IF(ISNUMBER(SEARCH(PROF_SEARCH_ECO_PREC,AA763)),MAX($Z$1:Z762)+1,0)</f>
        <v>0</v>
      </c>
      <c r="AA763" t="s">
        <v>4143</v>
      </c>
      <c r="AB763">
        <v>7538</v>
      </c>
    </row>
    <row r="764" spans="16:28">
      <c r="P764" t="str">
        <f>IFERROR(VLOOKUP(ROWS($P$2:P764),$Q$2:$R$3007,2,0),"")</f>
        <v/>
      </c>
      <c r="Q764" s="91">
        <f>IF(ISNUMBER(SEARCH(ETUD_SHEARCH_ECO_PREC,R764)),MAX($Q$1:Q763)+1,0)</f>
        <v>0</v>
      </c>
      <c r="R764" t="s">
        <v>5722</v>
      </c>
      <c r="S764">
        <v>7936</v>
      </c>
      <c r="Y764" t="str">
        <f>IFERROR(VLOOKUP(ROWS($Y$2:Y764),$Z$2:$AA$3007,2,0),"")</f>
        <v/>
      </c>
      <c r="Z764" s="91">
        <f>IF(ISNUMBER(SEARCH(PROF_SEARCH_ECO_PREC,AA764)),MAX($Z$1:Z763)+1,0)</f>
        <v>0</v>
      </c>
      <c r="AA764" t="s">
        <v>5722</v>
      </c>
      <c r="AB764">
        <v>7936</v>
      </c>
    </row>
    <row r="765" spans="16:28">
      <c r="P765" t="str">
        <f>IFERROR(VLOOKUP(ROWS($P$2:P765),$Q$2:$R$3007,2,0),"")</f>
        <v/>
      </c>
      <c r="Q765" s="91">
        <f>IF(ISNUMBER(SEARCH(ETUD_SHEARCH_ECO_PREC,R765)),MAX($Q$1:Q764)+1,0)</f>
        <v>0</v>
      </c>
      <c r="R765" t="s">
        <v>3665</v>
      </c>
      <c r="S765">
        <v>7366</v>
      </c>
      <c r="Y765" t="str">
        <f>IFERROR(VLOOKUP(ROWS($Y$2:Y765),$Z$2:$AA$3007,2,0),"")</f>
        <v/>
      </c>
      <c r="Z765" s="91">
        <f>IF(ISNUMBER(SEARCH(PROF_SEARCH_ECO_PREC,AA765)),MAX($Z$1:Z764)+1,0)</f>
        <v>0</v>
      </c>
      <c r="AA765" t="s">
        <v>3665</v>
      </c>
      <c r="AB765">
        <v>7366</v>
      </c>
    </row>
    <row r="766" spans="16:28">
      <c r="P766" t="str">
        <f>IFERROR(VLOOKUP(ROWS($P$2:P766),$Q$2:$R$3007,2,0),"")</f>
        <v/>
      </c>
      <c r="Q766" s="91">
        <f>IF(ISNUMBER(SEARCH(ETUD_SHEARCH_ECO_PREC,R766)),MAX($Q$1:Q765)+1,0)</f>
        <v>0</v>
      </c>
      <c r="R766" t="s">
        <v>5593</v>
      </c>
      <c r="S766">
        <v>1083</v>
      </c>
      <c r="Y766" t="str">
        <f>IFERROR(VLOOKUP(ROWS($Y$2:Y766),$Z$2:$AA$3007,2,0),"")</f>
        <v/>
      </c>
      <c r="Z766" s="91">
        <f>IF(ISNUMBER(SEARCH(PROF_SEARCH_ECO_PREC,AA766)),MAX($Z$1:Z765)+1,0)</f>
        <v>0</v>
      </c>
      <c r="AA766" t="s">
        <v>5593</v>
      </c>
      <c r="AB766">
        <v>1083</v>
      </c>
    </row>
    <row r="767" spans="16:28">
      <c r="P767" t="str">
        <f>IFERROR(VLOOKUP(ROWS($P$2:P767),$Q$2:$R$3007,2,0),"")</f>
        <v/>
      </c>
      <c r="Q767" s="91">
        <f>IF(ISNUMBER(SEARCH(ETUD_SHEARCH_ECO_PREC,R767)),MAX($Q$1:Q766)+1,0)</f>
        <v>0</v>
      </c>
      <c r="R767" t="s">
        <v>5594</v>
      </c>
      <c r="S767">
        <v>1084</v>
      </c>
      <c r="Y767" t="str">
        <f>IFERROR(VLOOKUP(ROWS($Y$2:Y767),$Z$2:$AA$3007,2,0),"")</f>
        <v/>
      </c>
      <c r="Z767" s="91">
        <f>IF(ISNUMBER(SEARCH(PROF_SEARCH_ECO_PREC,AA767)),MAX($Z$1:Z766)+1,0)</f>
        <v>0</v>
      </c>
      <c r="AA767" t="s">
        <v>5594</v>
      </c>
      <c r="AB767">
        <v>1084</v>
      </c>
    </row>
    <row r="768" spans="16:28">
      <c r="P768" t="str">
        <f>IFERROR(VLOOKUP(ROWS($P$2:P768),$Q$2:$R$3007,2,0),"")</f>
        <v/>
      </c>
      <c r="Q768" s="91">
        <f>IF(ISNUMBER(SEARCH(ETUD_SHEARCH_ECO_PREC,R768)),MAX($Q$1:Q767)+1,0)</f>
        <v>0</v>
      </c>
      <c r="R768" t="s">
        <v>4758</v>
      </c>
      <c r="S768">
        <v>8387</v>
      </c>
      <c r="Y768" t="str">
        <f>IFERROR(VLOOKUP(ROWS($Y$2:Y768),$Z$2:$AA$3007,2,0),"")</f>
        <v/>
      </c>
      <c r="Z768" s="91">
        <f>IF(ISNUMBER(SEARCH(PROF_SEARCH_ECO_PREC,AA768)),MAX($Z$1:Z767)+1,0)</f>
        <v>0</v>
      </c>
      <c r="AA768" t="s">
        <v>4758</v>
      </c>
      <c r="AB768">
        <v>8387</v>
      </c>
    </row>
    <row r="769" spans="16:28">
      <c r="P769" t="str">
        <f>IFERROR(VLOOKUP(ROWS($P$2:P769),$Q$2:$R$3007,2,0),"")</f>
        <v/>
      </c>
      <c r="Q769" s="91">
        <f>IF(ISNUMBER(SEARCH(ETUD_SHEARCH_ECO_PREC,R769)),MAX($Q$1:Q768)+1,0)</f>
        <v>0</v>
      </c>
      <c r="R769" t="s">
        <v>3387</v>
      </c>
      <c r="S769">
        <v>7209</v>
      </c>
      <c r="Y769" t="str">
        <f>IFERROR(VLOOKUP(ROWS($Y$2:Y769),$Z$2:$AA$3007,2,0),"")</f>
        <v/>
      </c>
      <c r="Z769" s="91">
        <f>IF(ISNUMBER(SEARCH(PROF_SEARCH_ECO_PREC,AA769)),MAX($Z$1:Z768)+1,0)</f>
        <v>0</v>
      </c>
      <c r="AA769" t="s">
        <v>3387</v>
      </c>
      <c r="AB769">
        <v>7209</v>
      </c>
    </row>
    <row r="770" spans="16:28">
      <c r="P770" t="str">
        <f>IFERROR(VLOOKUP(ROWS($P$2:P770),$Q$2:$R$3007,2,0),"")</f>
        <v/>
      </c>
      <c r="Q770" s="91">
        <f>IF(ISNUMBER(SEARCH(ETUD_SHEARCH_ECO_PREC,R770)),MAX($Q$1:Q769)+1,0)</f>
        <v>0</v>
      </c>
      <c r="R770" t="s">
        <v>4382</v>
      </c>
      <c r="S770">
        <v>9526</v>
      </c>
      <c r="Y770" t="str">
        <f>IFERROR(VLOOKUP(ROWS($Y$2:Y770),$Z$2:$AA$3007,2,0),"")</f>
        <v/>
      </c>
      <c r="Z770" s="91">
        <f>IF(ISNUMBER(SEARCH(PROF_SEARCH_ECO_PREC,AA770)),MAX($Z$1:Z769)+1,0)</f>
        <v>0</v>
      </c>
      <c r="AA770" t="s">
        <v>4382</v>
      </c>
      <c r="AB770">
        <v>9526</v>
      </c>
    </row>
    <row r="771" spans="16:28">
      <c r="P771" t="str">
        <f>IFERROR(VLOOKUP(ROWS($P$2:P771),$Q$2:$R$3007,2,0),"")</f>
        <v/>
      </c>
      <c r="Q771" s="91">
        <f>IF(ISNUMBER(SEARCH(ETUD_SHEARCH_ECO_PREC,R771)),MAX($Q$1:Q770)+1,0)</f>
        <v>0</v>
      </c>
      <c r="R771" t="s">
        <v>3173</v>
      </c>
      <c r="S771">
        <v>27</v>
      </c>
      <c r="Y771" t="str">
        <f>IFERROR(VLOOKUP(ROWS($Y$2:Y771),$Z$2:$AA$3007,2,0),"")</f>
        <v/>
      </c>
      <c r="Z771" s="91">
        <f>IF(ISNUMBER(SEARCH(PROF_SEARCH_ECO_PREC,AA771)),MAX($Z$1:Z770)+1,0)</f>
        <v>0</v>
      </c>
      <c r="AA771" t="s">
        <v>3173</v>
      </c>
      <c r="AB771">
        <v>27</v>
      </c>
    </row>
    <row r="772" spans="16:28">
      <c r="P772" t="str">
        <f>IFERROR(VLOOKUP(ROWS($P$2:P772),$Q$2:$R$3007,2,0),"")</f>
        <v/>
      </c>
      <c r="Q772" s="91">
        <f>IF(ISNUMBER(SEARCH(ETUD_SHEARCH_ECO_PREC,R772)),MAX($Q$1:Q771)+1,0)</f>
        <v>0</v>
      </c>
      <c r="R772" t="s">
        <v>5680</v>
      </c>
      <c r="S772">
        <v>1225</v>
      </c>
      <c r="Y772" t="str">
        <f>IFERROR(VLOOKUP(ROWS($Y$2:Y772),$Z$2:$AA$3007,2,0),"")</f>
        <v/>
      </c>
      <c r="Z772" s="91">
        <f>IF(ISNUMBER(SEARCH(PROF_SEARCH_ECO_PREC,AA772)),MAX($Z$1:Z771)+1,0)</f>
        <v>0</v>
      </c>
      <c r="AA772" t="s">
        <v>5680</v>
      </c>
      <c r="AB772">
        <v>1225</v>
      </c>
    </row>
    <row r="773" spans="16:28">
      <c r="P773" t="str">
        <f>IFERROR(VLOOKUP(ROWS($P$2:P773),$Q$2:$R$3007,2,0),"")</f>
        <v/>
      </c>
      <c r="Q773" s="91">
        <f>IF(ISNUMBER(SEARCH(ETUD_SHEARCH_ECO_PREC,R773)),MAX($Q$1:Q772)+1,0)</f>
        <v>0</v>
      </c>
      <c r="R773" t="s">
        <v>4672</v>
      </c>
      <c r="S773">
        <v>8260</v>
      </c>
      <c r="Y773" t="str">
        <f>IFERROR(VLOOKUP(ROWS($Y$2:Y773),$Z$2:$AA$3007,2,0),"")</f>
        <v/>
      </c>
      <c r="Z773" s="91">
        <f>IF(ISNUMBER(SEARCH(PROF_SEARCH_ECO_PREC,AA773)),MAX($Z$1:Z772)+1,0)</f>
        <v>0</v>
      </c>
      <c r="AA773" t="s">
        <v>4672</v>
      </c>
      <c r="AB773">
        <v>8260</v>
      </c>
    </row>
    <row r="774" spans="16:28">
      <c r="P774" t="str">
        <f>IFERROR(VLOOKUP(ROWS($P$2:P774),$Q$2:$R$3007,2,0),"")</f>
        <v/>
      </c>
      <c r="Q774" s="91">
        <f>IF(ISNUMBER(SEARCH(ETUD_SHEARCH_ECO_PREC,R774)),MAX($Q$1:Q773)+1,0)</f>
        <v>0</v>
      </c>
      <c r="R774" t="s">
        <v>3127</v>
      </c>
      <c r="S774">
        <v>15</v>
      </c>
      <c r="Y774" t="str">
        <f>IFERROR(VLOOKUP(ROWS($Y$2:Y774),$Z$2:$AA$3007,2,0),"")</f>
        <v/>
      </c>
      <c r="Z774" s="91">
        <f>IF(ISNUMBER(SEARCH(PROF_SEARCH_ECO_PREC,AA774)),MAX($Z$1:Z773)+1,0)</f>
        <v>0</v>
      </c>
      <c r="AA774" t="s">
        <v>3127</v>
      </c>
      <c r="AB774">
        <v>15</v>
      </c>
    </row>
    <row r="775" spans="16:28">
      <c r="P775" t="str">
        <f>IFERROR(VLOOKUP(ROWS($P$2:P775),$Q$2:$R$3007,2,0),"")</f>
        <v/>
      </c>
      <c r="Q775" s="91">
        <f>IF(ISNUMBER(SEARCH(ETUD_SHEARCH_ECO_PREC,R775)),MAX($Q$1:Q774)+1,0)</f>
        <v>0</v>
      </c>
      <c r="R775" t="s">
        <v>4363</v>
      </c>
      <c r="S775">
        <v>428</v>
      </c>
      <c r="Y775" t="str">
        <f>IFERROR(VLOOKUP(ROWS($Y$2:Y775),$Z$2:$AA$3007,2,0),"")</f>
        <v/>
      </c>
      <c r="Z775" s="91">
        <f>IF(ISNUMBER(SEARCH(PROF_SEARCH_ECO_PREC,AA775)),MAX($Z$1:Z774)+1,0)</f>
        <v>0</v>
      </c>
      <c r="AA775" t="s">
        <v>4363</v>
      </c>
      <c r="AB775">
        <v>428</v>
      </c>
    </row>
    <row r="776" spans="16:28">
      <c r="P776" t="str">
        <f>IFERROR(VLOOKUP(ROWS($P$2:P776),$Q$2:$R$3007,2,0),"")</f>
        <v/>
      </c>
      <c r="Q776" s="91">
        <f>IF(ISNUMBER(SEARCH(ETUD_SHEARCH_ECO_PREC,R776)),MAX($Q$1:Q775)+1,0)</f>
        <v>0</v>
      </c>
      <c r="R776" t="s">
        <v>4343</v>
      </c>
      <c r="S776">
        <v>416</v>
      </c>
      <c r="Y776" t="str">
        <f>IFERROR(VLOOKUP(ROWS($Y$2:Y776),$Z$2:$AA$3007,2,0),"")</f>
        <v/>
      </c>
      <c r="Z776" s="91">
        <f>IF(ISNUMBER(SEARCH(PROF_SEARCH_ECO_PREC,AA776)),MAX($Z$1:Z775)+1,0)</f>
        <v>0</v>
      </c>
      <c r="AA776" t="s">
        <v>4343</v>
      </c>
      <c r="AB776">
        <v>416</v>
      </c>
    </row>
    <row r="777" spans="16:28">
      <c r="P777" t="str">
        <f>IFERROR(VLOOKUP(ROWS($P$2:P777),$Q$2:$R$3007,2,0),"")</f>
        <v/>
      </c>
      <c r="Q777" s="91">
        <f>IF(ISNUMBER(SEARCH(ETUD_SHEARCH_ECO_PREC,R777)),MAX($Q$1:Q776)+1,0)</f>
        <v>0</v>
      </c>
      <c r="R777" t="s">
        <v>5200</v>
      </c>
      <c r="S777">
        <v>8545</v>
      </c>
      <c r="Y777" t="str">
        <f>IFERROR(VLOOKUP(ROWS($Y$2:Y777),$Z$2:$AA$3007,2,0),"")</f>
        <v/>
      </c>
      <c r="Z777" s="91">
        <f>IF(ISNUMBER(SEARCH(PROF_SEARCH_ECO_PREC,AA777)),MAX($Z$1:Z776)+1,0)</f>
        <v>0</v>
      </c>
      <c r="AA777" t="s">
        <v>5200</v>
      </c>
      <c r="AB777">
        <v>8545</v>
      </c>
    </row>
    <row r="778" spans="16:28">
      <c r="P778" t="str">
        <f>IFERROR(VLOOKUP(ROWS($P$2:P778),$Q$2:$R$3007,2,0),"")</f>
        <v/>
      </c>
      <c r="Q778" s="91">
        <f>IF(ISNUMBER(SEARCH(ETUD_SHEARCH_ECO_PREC,R778)),MAX($Q$1:Q777)+1,0)</f>
        <v>0</v>
      </c>
      <c r="R778" t="s">
        <v>5567</v>
      </c>
      <c r="S778">
        <v>7858</v>
      </c>
      <c r="Y778" t="str">
        <f>IFERROR(VLOOKUP(ROWS($Y$2:Y778),$Z$2:$AA$3007,2,0),"")</f>
        <v/>
      </c>
      <c r="Z778" s="91">
        <f>IF(ISNUMBER(SEARCH(PROF_SEARCH_ECO_PREC,AA778)),MAX($Z$1:Z777)+1,0)</f>
        <v>0</v>
      </c>
      <c r="AA778" t="s">
        <v>5567</v>
      </c>
      <c r="AB778">
        <v>7858</v>
      </c>
    </row>
    <row r="779" spans="16:28">
      <c r="P779" t="str">
        <f>IFERROR(VLOOKUP(ROWS($P$2:P779),$Q$2:$R$3007,2,0),"")</f>
        <v/>
      </c>
      <c r="Q779" s="91">
        <f>IF(ISNUMBER(SEARCH(ETUD_SHEARCH_ECO_PREC,R779)),MAX($Q$1:Q778)+1,0)</f>
        <v>0</v>
      </c>
      <c r="R779" t="s">
        <v>4492</v>
      </c>
      <c r="S779">
        <v>8151</v>
      </c>
      <c r="Y779" t="str">
        <f>IFERROR(VLOOKUP(ROWS($Y$2:Y779),$Z$2:$AA$3007,2,0),"")</f>
        <v/>
      </c>
      <c r="Z779" s="91">
        <f>IF(ISNUMBER(SEARCH(PROF_SEARCH_ECO_PREC,AA779)),MAX($Z$1:Z778)+1,0)</f>
        <v>0</v>
      </c>
      <c r="AA779" t="s">
        <v>4492</v>
      </c>
      <c r="AB779">
        <v>8151</v>
      </c>
    </row>
    <row r="780" spans="16:28">
      <c r="P780" t="str">
        <f>IFERROR(VLOOKUP(ROWS($P$2:P780),$Q$2:$R$3007,2,0),"")</f>
        <v/>
      </c>
      <c r="Q780" s="91">
        <f>IF(ISNUMBER(SEARCH(ETUD_SHEARCH_ECO_PREC,R780)),MAX($Q$1:Q779)+1,0)</f>
        <v>0</v>
      </c>
      <c r="R780" t="s">
        <v>5160</v>
      </c>
      <c r="S780">
        <v>7758</v>
      </c>
      <c r="Y780" t="str">
        <f>IFERROR(VLOOKUP(ROWS($Y$2:Y780),$Z$2:$AA$3007,2,0),"")</f>
        <v/>
      </c>
      <c r="Z780" s="91">
        <f>IF(ISNUMBER(SEARCH(PROF_SEARCH_ECO_PREC,AA780)),MAX($Z$1:Z779)+1,0)</f>
        <v>0</v>
      </c>
      <c r="AA780" t="s">
        <v>5160</v>
      </c>
      <c r="AB780">
        <v>7758</v>
      </c>
    </row>
    <row r="781" spans="16:28">
      <c r="P781" t="str">
        <f>IFERROR(VLOOKUP(ROWS($P$2:P781),$Q$2:$R$3007,2,0),"")</f>
        <v/>
      </c>
      <c r="Q781" s="91">
        <f>IF(ISNUMBER(SEARCH(ETUD_SHEARCH_ECO_PREC,R781)),MAX($Q$1:Q780)+1,0)</f>
        <v>0</v>
      </c>
      <c r="R781" t="s">
        <v>4096</v>
      </c>
      <c r="S781">
        <v>8006</v>
      </c>
      <c r="Y781" t="str">
        <f>IFERROR(VLOOKUP(ROWS($Y$2:Y781),$Z$2:$AA$3007,2,0),"")</f>
        <v/>
      </c>
      <c r="Z781" s="91">
        <f>IF(ISNUMBER(SEARCH(PROF_SEARCH_ECO_PREC,AA781)),MAX($Z$1:Z780)+1,0)</f>
        <v>0</v>
      </c>
      <c r="AA781" t="s">
        <v>4096</v>
      </c>
      <c r="AB781">
        <v>8006</v>
      </c>
    </row>
    <row r="782" spans="16:28">
      <c r="P782" t="str">
        <f>IFERROR(VLOOKUP(ROWS($P$2:P782),$Q$2:$R$3007,2,0),"")</f>
        <v/>
      </c>
      <c r="Q782" s="91">
        <f>IF(ISNUMBER(SEARCH(ETUD_SHEARCH_ECO_PREC,R782)),MAX($Q$1:Q781)+1,0)</f>
        <v>0</v>
      </c>
      <c r="R782" t="s">
        <v>4523</v>
      </c>
      <c r="S782">
        <v>516</v>
      </c>
      <c r="Y782" t="str">
        <f>IFERROR(VLOOKUP(ROWS($Y$2:Y782),$Z$2:$AA$3007,2,0),"")</f>
        <v/>
      </c>
      <c r="Z782" s="91">
        <f>IF(ISNUMBER(SEARCH(PROF_SEARCH_ECO_PREC,AA782)),MAX($Z$1:Z781)+1,0)</f>
        <v>0</v>
      </c>
      <c r="AA782" t="s">
        <v>4523</v>
      </c>
      <c r="AB782">
        <v>516</v>
      </c>
    </row>
    <row r="783" spans="16:28">
      <c r="P783" t="str">
        <f>IFERROR(VLOOKUP(ROWS($P$2:P783),$Q$2:$R$3007,2,0),"")</f>
        <v/>
      </c>
      <c r="Q783" s="91">
        <f>IF(ISNUMBER(SEARCH(ETUD_SHEARCH_ECO_PREC,R783)),MAX($Q$1:Q782)+1,0)</f>
        <v>0</v>
      </c>
      <c r="R783" t="s">
        <v>4462</v>
      </c>
      <c r="S783">
        <v>5506</v>
      </c>
      <c r="Y783" t="str">
        <f>IFERROR(VLOOKUP(ROWS($Y$2:Y783),$Z$2:$AA$3007,2,0),"")</f>
        <v/>
      </c>
      <c r="Z783" s="91">
        <f>IF(ISNUMBER(SEARCH(PROF_SEARCH_ECO_PREC,AA783)),MAX($Z$1:Z782)+1,0)</f>
        <v>0</v>
      </c>
      <c r="AA783" t="s">
        <v>4462</v>
      </c>
      <c r="AB783">
        <v>5506</v>
      </c>
    </row>
    <row r="784" spans="16:28">
      <c r="P784" t="str">
        <f>IFERROR(VLOOKUP(ROWS($P$2:P784),$Q$2:$R$3007,2,0),"")</f>
        <v/>
      </c>
      <c r="Q784" s="91">
        <f>IF(ISNUMBER(SEARCH(ETUD_SHEARCH_ECO_PREC,R784)),MAX($Q$1:Q783)+1,0)</f>
        <v>0</v>
      </c>
      <c r="R784" t="s">
        <v>4056</v>
      </c>
      <c r="S784">
        <v>274</v>
      </c>
      <c r="Y784" t="str">
        <f>IFERROR(VLOOKUP(ROWS($Y$2:Y784),$Z$2:$AA$3007,2,0),"")</f>
        <v/>
      </c>
      <c r="Z784" s="91">
        <f>IF(ISNUMBER(SEARCH(PROF_SEARCH_ECO_PREC,AA784)),MAX($Z$1:Z783)+1,0)</f>
        <v>0</v>
      </c>
      <c r="AA784" t="s">
        <v>4056</v>
      </c>
      <c r="AB784">
        <v>274</v>
      </c>
    </row>
    <row r="785" spans="16:28">
      <c r="P785" t="str">
        <f>IFERROR(VLOOKUP(ROWS($P$2:P785),$Q$2:$R$3007,2,0),"")</f>
        <v/>
      </c>
      <c r="Q785" s="91">
        <f>IF(ISNUMBER(SEARCH(ETUD_SHEARCH_ECO_PREC,R785)),MAX($Q$1:Q784)+1,0)</f>
        <v>0</v>
      </c>
      <c r="R785" t="s">
        <v>4559</v>
      </c>
      <c r="S785">
        <v>8495</v>
      </c>
      <c r="Y785" t="str">
        <f>IFERROR(VLOOKUP(ROWS($Y$2:Y785),$Z$2:$AA$3007,2,0),"")</f>
        <v/>
      </c>
      <c r="Z785" s="91">
        <f>IF(ISNUMBER(SEARCH(PROF_SEARCH_ECO_PREC,AA785)),MAX($Z$1:Z784)+1,0)</f>
        <v>0</v>
      </c>
      <c r="AA785" t="s">
        <v>4559</v>
      </c>
      <c r="AB785">
        <v>8495</v>
      </c>
    </row>
    <row r="786" spans="16:28">
      <c r="P786" t="str">
        <f>IFERROR(VLOOKUP(ROWS($P$2:P786),$Q$2:$R$3007,2,0),"")</f>
        <v/>
      </c>
      <c r="Q786" s="91">
        <f>IF(ISNUMBER(SEARCH(ETUD_SHEARCH_ECO_PREC,R786)),MAX($Q$1:Q785)+1,0)</f>
        <v>0</v>
      </c>
      <c r="R786" t="s">
        <v>3644</v>
      </c>
      <c r="S786">
        <v>7359</v>
      </c>
      <c r="Y786" t="str">
        <f>IFERROR(VLOOKUP(ROWS($Y$2:Y786),$Z$2:$AA$3007,2,0),"")</f>
        <v/>
      </c>
      <c r="Z786" s="91">
        <f>IF(ISNUMBER(SEARCH(PROF_SEARCH_ECO_PREC,AA786)),MAX($Z$1:Z785)+1,0)</f>
        <v>0</v>
      </c>
      <c r="AA786" t="s">
        <v>3644</v>
      </c>
      <c r="AB786">
        <v>7359</v>
      </c>
    </row>
    <row r="787" spans="16:28">
      <c r="P787" t="str">
        <f>IFERROR(VLOOKUP(ROWS($P$2:P787),$Q$2:$R$3007,2,0),"")</f>
        <v/>
      </c>
      <c r="Q787" s="91">
        <f>IF(ISNUMBER(SEARCH(ETUD_SHEARCH_ECO_PREC,R787)),MAX($Q$1:Q786)+1,0)</f>
        <v>0</v>
      </c>
      <c r="R787" t="s">
        <v>5854</v>
      </c>
      <c r="S787">
        <v>7886</v>
      </c>
      <c r="Y787" t="str">
        <f>IFERROR(VLOOKUP(ROWS($Y$2:Y787),$Z$2:$AA$3007,2,0),"")</f>
        <v/>
      </c>
      <c r="Z787" s="91">
        <f>IF(ISNUMBER(SEARCH(PROF_SEARCH_ECO_PREC,AA787)),MAX($Z$1:Z786)+1,0)</f>
        <v>0</v>
      </c>
      <c r="AA787" t="s">
        <v>5854</v>
      </c>
      <c r="AB787">
        <v>7886</v>
      </c>
    </row>
    <row r="788" spans="16:28">
      <c r="P788" t="str">
        <f>IFERROR(VLOOKUP(ROWS($P$2:P788),$Q$2:$R$3007,2,0),"")</f>
        <v/>
      </c>
      <c r="Q788" s="91">
        <f>IF(ISNUMBER(SEARCH(ETUD_SHEARCH_ECO_PREC,R788)),MAX($Q$1:Q787)+1,0)</f>
        <v>0</v>
      </c>
      <c r="R788" t="s">
        <v>5365</v>
      </c>
      <c r="S788">
        <v>7812</v>
      </c>
      <c r="Y788" t="str">
        <f>IFERROR(VLOOKUP(ROWS($Y$2:Y788),$Z$2:$AA$3007,2,0),"")</f>
        <v/>
      </c>
      <c r="Z788" s="91">
        <f>IF(ISNUMBER(SEARCH(PROF_SEARCH_ECO_PREC,AA788)),MAX($Z$1:Z787)+1,0)</f>
        <v>0</v>
      </c>
      <c r="AA788" t="s">
        <v>5365</v>
      </c>
      <c r="AB788">
        <v>7812</v>
      </c>
    </row>
    <row r="789" spans="16:28">
      <c r="P789" t="str">
        <f>IFERROR(VLOOKUP(ROWS($P$2:P789),$Q$2:$R$3007,2,0),"")</f>
        <v/>
      </c>
      <c r="Q789" s="91">
        <f>IF(ISNUMBER(SEARCH(ETUD_SHEARCH_ECO_PREC,R789)),MAX($Q$1:Q788)+1,0)</f>
        <v>0</v>
      </c>
      <c r="R789" t="s">
        <v>3124</v>
      </c>
      <c r="S789">
        <v>13</v>
      </c>
      <c r="Y789" t="str">
        <f>IFERROR(VLOOKUP(ROWS($Y$2:Y789),$Z$2:$AA$3007,2,0),"")</f>
        <v/>
      </c>
      <c r="Z789" s="91">
        <f>IF(ISNUMBER(SEARCH(PROF_SEARCH_ECO_PREC,AA789)),MAX($Z$1:Z788)+1,0)</f>
        <v>0</v>
      </c>
      <c r="AA789" t="s">
        <v>3124</v>
      </c>
      <c r="AB789">
        <v>13</v>
      </c>
    </row>
    <row r="790" spans="16:28">
      <c r="P790" t="str">
        <f>IFERROR(VLOOKUP(ROWS($P$2:P790),$Q$2:$R$3007,2,0),"")</f>
        <v/>
      </c>
      <c r="Q790" s="91">
        <f>IF(ISNUMBER(SEARCH(ETUD_SHEARCH_ECO_PREC,R790)),MAX($Q$1:Q789)+1,0)</f>
        <v>0</v>
      </c>
      <c r="R790" t="s">
        <v>5601</v>
      </c>
      <c r="S790">
        <v>1086</v>
      </c>
      <c r="Y790" t="str">
        <f>IFERROR(VLOOKUP(ROWS($Y$2:Y790),$Z$2:$AA$3007,2,0),"")</f>
        <v/>
      </c>
      <c r="Z790" s="91">
        <f>IF(ISNUMBER(SEARCH(PROF_SEARCH_ECO_PREC,AA790)),MAX($Z$1:Z789)+1,0)</f>
        <v>0</v>
      </c>
      <c r="AA790" t="s">
        <v>5601</v>
      </c>
      <c r="AB790">
        <v>1086</v>
      </c>
    </row>
    <row r="791" spans="16:28">
      <c r="P791" t="str">
        <f>IFERROR(VLOOKUP(ROWS($P$2:P791),$Q$2:$R$3007,2,0),"")</f>
        <v/>
      </c>
      <c r="Q791" s="91">
        <f>IF(ISNUMBER(SEARCH(ETUD_SHEARCH_ECO_PREC,R791)),MAX($Q$1:Q790)+1,0)</f>
        <v>0</v>
      </c>
      <c r="R791" t="s">
        <v>4229</v>
      </c>
      <c r="S791">
        <v>5150</v>
      </c>
      <c r="Y791" t="str">
        <f>IFERROR(VLOOKUP(ROWS($Y$2:Y791),$Z$2:$AA$3007,2,0),"")</f>
        <v/>
      </c>
      <c r="Z791" s="91">
        <f>IF(ISNUMBER(SEARCH(PROF_SEARCH_ECO_PREC,AA791)),MAX($Z$1:Z790)+1,0)</f>
        <v>0</v>
      </c>
      <c r="AA791" t="s">
        <v>4229</v>
      </c>
      <c r="AB791">
        <v>5150</v>
      </c>
    </row>
    <row r="792" spans="16:28">
      <c r="P792" t="str">
        <f>IFERROR(VLOOKUP(ROWS($P$2:P792),$Q$2:$R$3007,2,0),"")</f>
        <v/>
      </c>
      <c r="Q792" s="91">
        <f>IF(ISNUMBER(SEARCH(ETUD_SHEARCH_ECO_PREC,R792)),MAX($Q$1:Q791)+1,0)</f>
        <v>0</v>
      </c>
      <c r="R792" t="s">
        <v>4338</v>
      </c>
      <c r="S792">
        <v>5164</v>
      </c>
      <c r="Y792" t="str">
        <f>IFERROR(VLOOKUP(ROWS($Y$2:Y792),$Z$2:$AA$3007,2,0),"")</f>
        <v/>
      </c>
      <c r="Z792" s="91">
        <f>IF(ISNUMBER(SEARCH(PROF_SEARCH_ECO_PREC,AA792)),MAX($Z$1:Z791)+1,0)</f>
        <v>0</v>
      </c>
      <c r="AA792" t="s">
        <v>4338</v>
      </c>
      <c r="AB792">
        <v>5164</v>
      </c>
    </row>
    <row r="793" spans="16:28">
      <c r="P793" t="str">
        <f>IFERROR(VLOOKUP(ROWS($P$2:P793),$Q$2:$R$3007,2,0),"")</f>
        <v/>
      </c>
      <c r="Q793" s="91">
        <f>IF(ISNUMBER(SEARCH(ETUD_SHEARCH_ECO_PREC,R793)),MAX($Q$1:Q792)+1,0)</f>
        <v>0</v>
      </c>
      <c r="R793" t="s">
        <v>5246</v>
      </c>
      <c r="S793">
        <v>5445</v>
      </c>
      <c r="Y793" t="str">
        <f>IFERROR(VLOOKUP(ROWS($Y$2:Y793),$Z$2:$AA$3007,2,0),"")</f>
        <v/>
      </c>
      <c r="Z793" s="91">
        <f>IF(ISNUMBER(SEARCH(PROF_SEARCH_ECO_PREC,AA793)),MAX($Z$1:Z792)+1,0)</f>
        <v>0</v>
      </c>
      <c r="AA793" t="s">
        <v>5246</v>
      </c>
      <c r="AB793">
        <v>5445</v>
      </c>
    </row>
    <row r="794" spans="16:28">
      <c r="P794" t="str">
        <f>IFERROR(VLOOKUP(ROWS($P$2:P794),$Q$2:$R$3007,2,0),"")</f>
        <v/>
      </c>
      <c r="Q794" s="91">
        <f>IF(ISNUMBER(SEARCH(ETUD_SHEARCH_ECO_PREC,R794)),MAX($Q$1:Q793)+1,0)</f>
        <v>0</v>
      </c>
      <c r="R794" t="s">
        <v>3751</v>
      </c>
      <c r="S794">
        <v>154</v>
      </c>
      <c r="Y794" t="str">
        <f>IFERROR(VLOOKUP(ROWS($Y$2:Y794),$Z$2:$AA$3007,2,0),"")</f>
        <v/>
      </c>
      <c r="Z794" s="91">
        <f>IF(ISNUMBER(SEARCH(PROF_SEARCH_ECO_PREC,AA794)),MAX($Z$1:Z793)+1,0)</f>
        <v>0</v>
      </c>
      <c r="AA794" t="s">
        <v>3751</v>
      </c>
      <c r="AB794">
        <v>154</v>
      </c>
    </row>
    <row r="795" spans="16:28">
      <c r="P795" t="str">
        <f>IFERROR(VLOOKUP(ROWS($P$2:P795),$Q$2:$R$3007,2,0),"")</f>
        <v/>
      </c>
      <c r="Q795" s="91">
        <f>IF(ISNUMBER(SEARCH(ETUD_SHEARCH_ECO_PREC,R795)),MAX($Q$1:Q794)+1,0)</f>
        <v>0</v>
      </c>
      <c r="R795" t="s">
        <v>5022</v>
      </c>
      <c r="S795">
        <v>803</v>
      </c>
      <c r="Y795" t="str">
        <f>IFERROR(VLOOKUP(ROWS($Y$2:Y795),$Z$2:$AA$3007,2,0),"")</f>
        <v/>
      </c>
      <c r="Z795" s="91">
        <f>IF(ISNUMBER(SEARCH(PROF_SEARCH_ECO_PREC,AA795)),MAX($Z$1:Z794)+1,0)</f>
        <v>0</v>
      </c>
      <c r="AA795" t="s">
        <v>5022</v>
      </c>
      <c r="AB795">
        <v>803</v>
      </c>
    </row>
    <row r="796" spans="16:28">
      <c r="P796" t="str">
        <f>IFERROR(VLOOKUP(ROWS($P$2:P796),$Q$2:$R$3007,2,0),"")</f>
        <v/>
      </c>
      <c r="Q796" s="91">
        <f>IF(ISNUMBER(SEARCH(ETUD_SHEARCH_ECO_PREC,R796)),MAX($Q$1:Q795)+1,0)</f>
        <v>0</v>
      </c>
      <c r="R796" t="s">
        <v>3145</v>
      </c>
      <c r="S796">
        <v>7042</v>
      </c>
      <c r="Y796" t="str">
        <f>IFERROR(VLOOKUP(ROWS($Y$2:Y796),$Z$2:$AA$3007,2,0),"")</f>
        <v/>
      </c>
      <c r="Z796" s="91">
        <f>IF(ISNUMBER(SEARCH(PROF_SEARCH_ECO_PREC,AA796)),MAX($Z$1:Z795)+1,0)</f>
        <v>0</v>
      </c>
      <c r="AA796" t="s">
        <v>3145</v>
      </c>
      <c r="AB796">
        <v>7042</v>
      </c>
    </row>
    <row r="797" spans="16:28">
      <c r="P797" t="str">
        <f>IFERROR(VLOOKUP(ROWS($P$2:P797),$Q$2:$R$3007,2,0),"")</f>
        <v/>
      </c>
      <c r="Q797" s="91">
        <f>IF(ISNUMBER(SEARCH(ETUD_SHEARCH_ECO_PREC,R797)),MAX($Q$1:Q796)+1,0)</f>
        <v>0</v>
      </c>
      <c r="R797" t="s">
        <v>3133</v>
      </c>
      <c r="S797">
        <v>7036</v>
      </c>
      <c r="Y797" t="str">
        <f>IFERROR(VLOOKUP(ROWS($Y$2:Y797),$Z$2:$AA$3007,2,0),"")</f>
        <v/>
      </c>
      <c r="Z797" s="91">
        <f>IF(ISNUMBER(SEARCH(PROF_SEARCH_ECO_PREC,AA797)),MAX($Z$1:Z796)+1,0)</f>
        <v>0</v>
      </c>
      <c r="AA797" t="s">
        <v>3133</v>
      </c>
      <c r="AB797">
        <v>7036</v>
      </c>
    </row>
    <row r="798" spans="16:28">
      <c r="P798" t="str">
        <f>IFERROR(VLOOKUP(ROWS($P$2:P798),$Q$2:$R$3007,2,0),"")</f>
        <v/>
      </c>
      <c r="Q798" s="91">
        <f>IF(ISNUMBER(SEARCH(ETUD_SHEARCH_ECO_PREC,R798)),MAX($Q$1:Q797)+1,0)</f>
        <v>0</v>
      </c>
      <c r="R798" t="s">
        <v>4193</v>
      </c>
      <c r="S798">
        <v>346</v>
      </c>
      <c r="Y798" t="str">
        <f>IFERROR(VLOOKUP(ROWS($Y$2:Y798),$Z$2:$AA$3007,2,0),"")</f>
        <v/>
      </c>
      <c r="Z798" s="91">
        <f>IF(ISNUMBER(SEARCH(PROF_SEARCH_ECO_PREC,AA798)),MAX($Z$1:Z797)+1,0)</f>
        <v>0</v>
      </c>
      <c r="AA798" t="s">
        <v>4193</v>
      </c>
      <c r="AB798">
        <v>346</v>
      </c>
    </row>
    <row r="799" spans="16:28">
      <c r="P799" t="str">
        <f>IFERROR(VLOOKUP(ROWS($P$2:P799),$Q$2:$R$3007,2,0),"")</f>
        <v/>
      </c>
      <c r="Q799" s="91">
        <f>IF(ISNUMBER(SEARCH(ETUD_SHEARCH_ECO_PREC,R799)),MAX($Q$1:Q798)+1,0)</f>
        <v>0</v>
      </c>
      <c r="R799" t="s">
        <v>5790</v>
      </c>
      <c r="S799">
        <v>5397</v>
      </c>
      <c r="Y799" t="str">
        <f>IFERROR(VLOOKUP(ROWS($Y$2:Y799),$Z$2:$AA$3007,2,0),"")</f>
        <v/>
      </c>
      <c r="Z799" s="91">
        <f>IF(ISNUMBER(SEARCH(PROF_SEARCH_ECO_PREC,AA799)),MAX($Z$1:Z798)+1,0)</f>
        <v>0</v>
      </c>
      <c r="AA799" t="s">
        <v>5790</v>
      </c>
      <c r="AB799">
        <v>5397</v>
      </c>
    </row>
    <row r="800" spans="16:28">
      <c r="P800" t="str">
        <f>IFERROR(VLOOKUP(ROWS($P$2:P800),$Q$2:$R$3007,2,0),"")</f>
        <v/>
      </c>
      <c r="Q800" s="91">
        <f>IF(ISNUMBER(SEARCH(ETUD_SHEARCH_ECO_PREC,R800)),MAX($Q$1:Q799)+1,0)</f>
        <v>0</v>
      </c>
      <c r="R800" t="s">
        <v>4612</v>
      </c>
      <c r="S800">
        <v>5194</v>
      </c>
      <c r="Y800" t="str">
        <f>IFERROR(VLOOKUP(ROWS($Y$2:Y800),$Z$2:$AA$3007,2,0),"")</f>
        <v/>
      </c>
      <c r="Z800" s="91">
        <f>IF(ISNUMBER(SEARCH(PROF_SEARCH_ECO_PREC,AA800)),MAX($Z$1:Z799)+1,0)</f>
        <v>0</v>
      </c>
      <c r="AA800" t="s">
        <v>4612</v>
      </c>
      <c r="AB800">
        <v>5194</v>
      </c>
    </row>
    <row r="801" spans="16:28">
      <c r="P801" t="str">
        <f>IFERROR(VLOOKUP(ROWS($P$2:P801),$Q$2:$R$3007,2,0),"")</f>
        <v/>
      </c>
      <c r="Q801" s="91">
        <f>IF(ISNUMBER(SEARCH(ETUD_SHEARCH_ECO_PREC,R801)),MAX($Q$1:Q800)+1,0)</f>
        <v>0</v>
      </c>
      <c r="R801" t="s">
        <v>4899</v>
      </c>
      <c r="S801">
        <v>5529</v>
      </c>
      <c r="Y801" t="str">
        <f>IFERROR(VLOOKUP(ROWS($Y$2:Y801),$Z$2:$AA$3007,2,0),"")</f>
        <v/>
      </c>
      <c r="Z801" s="91">
        <f>IF(ISNUMBER(SEARCH(PROF_SEARCH_ECO_PREC,AA801)),MAX($Z$1:Z800)+1,0)</f>
        <v>0</v>
      </c>
      <c r="AA801" t="s">
        <v>4899</v>
      </c>
      <c r="AB801">
        <v>5529</v>
      </c>
    </row>
    <row r="802" spans="16:28">
      <c r="P802" t="str">
        <f>IFERROR(VLOOKUP(ROWS($P$2:P802),$Q$2:$R$3007,2,0),"")</f>
        <v/>
      </c>
      <c r="Q802" s="91">
        <f>IF(ISNUMBER(SEARCH(ETUD_SHEARCH_ECO_PREC,R802)),MAX($Q$1:Q801)+1,0)</f>
        <v>0</v>
      </c>
      <c r="R802" t="s">
        <v>4598</v>
      </c>
      <c r="S802">
        <v>5191</v>
      </c>
      <c r="Y802" t="str">
        <f>IFERROR(VLOOKUP(ROWS($Y$2:Y802),$Z$2:$AA$3007,2,0),"")</f>
        <v/>
      </c>
      <c r="Z802" s="91">
        <f>IF(ISNUMBER(SEARCH(PROF_SEARCH_ECO_PREC,AA802)),MAX($Z$1:Z801)+1,0)</f>
        <v>0</v>
      </c>
      <c r="AA802" t="s">
        <v>4598</v>
      </c>
      <c r="AB802">
        <v>5191</v>
      </c>
    </row>
    <row r="803" spans="16:28">
      <c r="P803" t="str">
        <f>IFERROR(VLOOKUP(ROWS($P$2:P803),$Q$2:$R$3007,2,0),"")</f>
        <v/>
      </c>
      <c r="Q803" s="91">
        <f>IF(ISNUMBER(SEARCH(ETUD_SHEARCH_ECO_PREC,R803)),MAX($Q$1:Q802)+1,0)</f>
        <v>0</v>
      </c>
      <c r="R803" t="s">
        <v>5098</v>
      </c>
      <c r="S803">
        <v>5247</v>
      </c>
      <c r="Y803" t="str">
        <f>IFERROR(VLOOKUP(ROWS($Y$2:Y803),$Z$2:$AA$3007,2,0),"")</f>
        <v/>
      </c>
      <c r="Z803" s="91">
        <f>IF(ISNUMBER(SEARCH(PROF_SEARCH_ECO_PREC,AA803)),MAX($Z$1:Z802)+1,0)</f>
        <v>0</v>
      </c>
      <c r="AA803" t="s">
        <v>5098</v>
      </c>
      <c r="AB803">
        <v>5247</v>
      </c>
    </row>
    <row r="804" spans="16:28">
      <c r="P804" t="str">
        <f>IFERROR(VLOOKUP(ROWS($P$2:P804),$Q$2:$R$3007,2,0),"")</f>
        <v/>
      </c>
      <c r="Q804" s="91">
        <f>IF(ISNUMBER(SEARCH(ETUD_SHEARCH_ECO_PREC,R804)),MAX($Q$1:Q803)+1,0)</f>
        <v>0</v>
      </c>
      <c r="R804" t="s">
        <v>4754</v>
      </c>
      <c r="S804">
        <v>5204</v>
      </c>
      <c r="Y804" t="str">
        <f>IFERROR(VLOOKUP(ROWS($Y$2:Y804),$Z$2:$AA$3007,2,0),"")</f>
        <v/>
      </c>
      <c r="Z804" s="91">
        <f>IF(ISNUMBER(SEARCH(PROF_SEARCH_ECO_PREC,AA804)),MAX($Z$1:Z803)+1,0)</f>
        <v>0</v>
      </c>
      <c r="AA804" t="s">
        <v>4754</v>
      </c>
      <c r="AB804">
        <v>5204</v>
      </c>
    </row>
    <row r="805" spans="16:28">
      <c r="P805" t="str">
        <f>IFERROR(VLOOKUP(ROWS($P$2:P805),$Q$2:$R$3007,2,0),"")</f>
        <v/>
      </c>
      <c r="Q805" s="91">
        <f>IF(ISNUMBER(SEARCH(ETUD_SHEARCH_ECO_PREC,R805)),MAX($Q$1:Q804)+1,0)</f>
        <v>0</v>
      </c>
      <c r="R805" t="s">
        <v>5218</v>
      </c>
      <c r="S805">
        <v>5278</v>
      </c>
      <c r="Y805" t="str">
        <f>IFERROR(VLOOKUP(ROWS($Y$2:Y805),$Z$2:$AA$3007,2,0),"")</f>
        <v/>
      </c>
      <c r="Z805" s="91">
        <f>IF(ISNUMBER(SEARCH(PROF_SEARCH_ECO_PREC,AA805)),MAX($Z$1:Z804)+1,0)</f>
        <v>0</v>
      </c>
      <c r="AA805" t="s">
        <v>5218</v>
      </c>
      <c r="AB805">
        <v>5278</v>
      </c>
    </row>
    <row r="806" spans="16:28">
      <c r="P806" t="str">
        <f>IFERROR(VLOOKUP(ROWS($P$2:P806),$Q$2:$R$3007,2,0),"")</f>
        <v/>
      </c>
      <c r="Q806" s="91">
        <f>IF(ISNUMBER(SEARCH(ETUD_SHEARCH_ECO_PREC,R806)),MAX($Q$1:Q805)+1,0)</f>
        <v>0</v>
      </c>
      <c r="R806" t="s">
        <v>5782</v>
      </c>
      <c r="S806">
        <v>5395</v>
      </c>
      <c r="Y806" t="str">
        <f>IFERROR(VLOOKUP(ROWS($Y$2:Y806),$Z$2:$AA$3007,2,0),"")</f>
        <v/>
      </c>
      <c r="Z806" s="91">
        <f>IF(ISNUMBER(SEARCH(PROF_SEARCH_ECO_PREC,AA806)),MAX($Z$1:Z805)+1,0)</f>
        <v>0</v>
      </c>
      <c r="AA806" t="s">
        <v>5782</v>
      </c>
      <c r="AB806">
        <v>5395</v>
      </c>
    </row>
    <row r="807" spans="16:28">
      <c r="P807" t="str">
        <f>IFERROR(VLOOKUP(ROWS($P$2:P807),$Q$2:$R$3007,2,0),"")</f>
        <v/>
      </c>
      <c r="Q807" s="91">
        <f>IF(ISNUMBER(SEARCH(ETUD_SHEARCH_ECO_PREC,R807)),MAX($Q$1:Q806)+1,0)</f>
        <v>0</v>
      </c>
      <c r="R807" t="s">
        <v>5735</v>
      </c>
      <c r="S807">
        <v>5390</v>
      </c>
      <c r="Y807" t="str">
        <f>IFERROR(VLOOKUP(ROWS($Y$2:Y807),$Z$2:$AA$3007,2,0),"")</f>
        <v/>
      </c>
      <c r="Z807" s="91">
        <f>IF(ISNUMBER(SEARCH(PROF_SEARCH_ECO_PREC,AA807)),MAX($Z$1:Z806)+1,0)</f>
        <v>0</v>
      </c>
      <c r="AA807" t="s">
        <v>5735</v>
      </c>
      <c r="AB807">
        <v>5390</v>
      </c>
    </row>
    <row r="808" spans="16:28">
      <c r="P808" t="str">
        <f>IFERROR(VLOOKUP(ROWS($P$2:P808),$Q$2:$R$3007,2,0),"")</f>
        <v/>
      </c>
      <c r="Q808" s="91">
        <f>IF(ISNUMBER(SEARCH(ETUD_SHEARCH_ECO_PREC,R808)),MAX($Q$1:Q807)+1,0)</f>
        <v>0</v>
      </c>
      <c r="R808" t="s">
        <v>5188</v>
      </c>
      <c r="S808">
        <v>5267</v>
      </c>
      <c r="Y808" t="str">
        <f>IFERROR(VLOOKUP(ROWS($Y$2:Y808),$Z$2:$AA$3007,2,0),"")</f>
        <v/>
      </c>
      <c r="Z808" s="91">
        <f>IF(ISNUMBER(SEARCH(PROF_SEARCH_ECO_PREC,AA808)),MAX($Z$1:Z807)+1,0)</f>
        <v>0</v>
      </c>
      <c r="AA808" t="s">
        <v>5188</v>
      </c>
      <c r="AB808">
        <v>5267</v>
      </c>
    </row>
    <row r="809" spans="16:28">
      <c r="P809" t="str">
        <f>IFERROR(VLOOKUP(ROWS($P$2:P809),$Q$2:$R$3007,2,0),"")</f>
        <v/>
      </c>
      <c r="Q809" s="91">
        <f>IF(ISNUMBER(SEARCH(ETUD_SHEARCH_ECO_PREC,R809)),MAX($Q$1:Q808)+1,0)</f>
        <v>0</v>
      </c>
      <c r="R809" t="s">
        <v>4726</v>
      </c>
      <c r="S809">
        <v>5199</v>
      </c>
      <c r="Y809" t="str">
        <f>IFERROR(VLOOKUP(ROWS($Y$2:Y809),$Z$2:$AA$3007,2,0),"")</f>
        <v/>
      </c>
      <c r="Z809" s="91">
        <f>IF(ISNUMBER(SEARCH(PROF_SEARCH_ECO_PREC,AA809)),MAX($Z$1:Z808)+1,0)</f>
        <v>0</v>
      </c>
      <c r="AA809" t="s">
        <v>4726</v>
      </c>
      <c r="AB809">
        <v>5199</v>
      </c>
    </row>
    <row r="810" spans="16:28">
      <c r="P810" t="str">
        <f>IFERROR(VLOOKUP(ROWS($P$2:P810),$Q$2:$R$3007,2,0),"")</f>
        <v/>
      </c>
      <c r="Q810" s="91">
        <f>IF(ISNUMBER(SEARCH(ETUD_SHEARCH_ECO_PREC,R810)),MAX($Q$1:Q809)+1,0)</f>
        <v>0</v>
      </c>
      <c r="R810" t="s">
        <v>5128</v>
      </c>
      <c r="S810">
        <v>5254</v>
      </c>
      <c r="Y810" t="str">
        <f>IFERROR(VLOOKUP(ROWS($Y$2:Y810),$Z$2:$AA$3007,2,0),"")</f>
        <v/>
      </c>
      <c r="Z810" s="91">
        <f>IF(ISNUMBER(SEARCH(PROF_SEARCH_ECO_PREC,AA810)),MAX($Z$1:Z809)+1,0)</f>
        <v>0</v>
      </c>
      <c r="AA810" t="s">
        <v>5128</v>
      </c>
      <c r="AB810">
        <v>5254</v>
      </c>
    </row>
    <row r="811" spans="16:28">
      <c r="P811" t="str">
        <f>IFERROR(VLOOKUP(ROWS($P$2:P811),$Q$2:$R$3007,2,0),"")</f>
        <v/>
      </c>
      <c r="Q811" s="91">
        <f>IF(ISNUMBER(SEARCH(ETUD_SHEARCH_ECO_PREC,R811)),MAX($Q$1:Q810)+1,0)</f>
        <v>0</v>
      </c>
      <c r="R811" t="s">
        <v>4737</v>
      </c>
      <c r="S811">
        <v>5201</v>
      </c>
      <c r="Y811" t="str">
        <f>IFERROR(VLOOKUP(ROWS($Y$2:Y811),$Z$2:$AA$3007,2,0),"")</f>
        <v/>
      </c>
      <c r="Z811" s="91">
        <f>IF(ISNUMBER(SEARCH(PROF_SEARCH_ECO_PREC,AA811)),MAX($Z$1:Z810)+1,0)</f>
        <v>0</v>
      </c>
      <c r="AA811" t="s">
        <v>4737</v>
      </c>
      <c r="AB811">
        <v>5201</v>
      </c>
    </row>
    <row r="812" spans="16:28">
      <c r="P812" t="str">
        <f>IFERROR(VLOOKUP(ROWS($P$2:P812),$Q$2:$R$3007,2,0),"")</f>
        <v/>
      </c>
      <c r="Q812" s="91">
        <f>IF(ISNUMBER(SEARCH(ETUD_SHEARCH_ECO_PREC,R812)),MAX($Q$1:Q811)+1,0)</f>
        <v>0</v>
      </c>
      <c r="R812" t="s">
        <v>4626</v>
      </c>
      <c r="S812">
        <v>5195</v>
      </c>
      <c r="Y812" t="str">
        <f>IFERROR(VLOOKUP(ROWS($Y$2:Y812),$Z$2:$AA$3007,2,0),"")</f>
        <v/>
      </c>
      <c r="Z812" s="91">
        <f>IF(ISNUMBER(SEARCH(PROF_SEARCH_ECO_PREC,AA812)),MAX($Z$1:Z811)+1,0)</f>
        <v>0</v>
      </c>
      <c r="AA812" t="s">
        <v>4626</v>
      </c>
      <c r="AB812">
        <v>5195</v>
      </c>
    </row>
    <row r="813" spans="16:28">
      <c r="P813" t="str">
        <f>IFERROR(VLOOKUP(ROWS($P$2:P813),$Q$2:$R$3007,2,0),"")</f>
        <v/>
      </c>
      <c r="Q813" s="91">
        <f>IF(ISNUMBER(SEARCH(ETUD_SHEARCH_ECO_PREC,R813)),MAX($Q$1:Q812)+1,0)</f>
        <v>0</v>
      </c>
      <c r="R813" t="s">
        <v>4738</v>
      </c>
      <c r="S813">
        <v>5202</v>
      </c>
      <c r="Y813" t="str">
        <f>IFERROR(VLOOKUP(ROWS($Y$2:Y813),$Z$2:$AA$3007,2,0),"")</f>
        <v/>
      </c>
      <c r="Z813" s="91">
        <f>IF(ISNUMBER(SEARCH(PROF_SEARCH_ECO_PREC,AA813)),MAX($Z$1:Z812)+1,0)</f>
        <v>0</v>
      </c>
      <c r="AA813" t="s">
        <v>4738</v>
      </c>
      <c r="AB813">
        <v>5202</v>
      </c>
    </row>
    <row r="814" spans="16:28">
      <c r="P814" t="str">
        <f>IFERROR(VLOOKUP(ROWS($P$2:P814),$Q$2:$R$3007,2,0),"")</f>
        <v/>
      </c>
      <c r="Q814" s="91">
        <f>IF(ISNUMBER(SEARCH(ETUD_SHEARCH_ECO_PREC,R814)),MAX($Q$1:Q813)+1,0)</f>
        <v>0</v>
      </c>
      <c r="R814" t="s">
        <v>4098</v>
      </c>
      <c r="S814">
        <v>5145</v>
      </c>
      <c r="Y814" t="str">
        <f>IFERROR(VLOOKUP(ROWS($Y$2:Y814),$Z$2:$AA$3007,2,0),"")</f>
        <v/>
      </c>
      <c r="Z814" s="91">
        <f>IF(ISNUMBER(SEARCH(PROF_SEARCH_ECO_PREC,AA814)),MAX($Z$1:Z813)+1,0)</f>
        <v>0</v>
      </c>
      <c r="AA814" t="s">
        <v>4098</v>
      </c>
      <c r="AB814">
        <v>5145</v>
      </c>
    </row>
    <row r="815" spans="16:28">
      <c r="P815" t="str">
        <f>IFERROR(VLOOKUP(ROWS($P$2:P815),$Q$2:$R$3007,2,0),"")</f>
        <v/>
      </c>
      <c r="Q815" s="91">
        <f>IF(ISNUMBER(SEARCH(ETUD_SHEARCH_ECO_PREC,R815)),MAX($Q$1:Q814)+1,0)</f>
        <v>0</v>
      </c>
      <c r="R815" t="s">
        <v>5585</v>
      </c>
      <c r="S815">
        <v>5339</v>
      </c>
      <c r="Y815" t="str">
        <f>IFERROR(VLOOKUP(ROWS($Y$2:Y815),$Z$2:$AA$3007,2,0),"")</f>
        <v/>
      </c>
      <c r="Z815" s="91">
        <f>IF(ISNUMBER(SEARCH(PROF_SEARCH_ECO_PREC,AA815)),MAX($Z$1:Z814)+1,0)</f>
        <v>0</v>
      </c>
      <c r="AA815" t="s">
        <v>5585</v>
      </c>
      <c r="AB815">
        <v>5339</v>
      </c>
    </row>
    <row r="816" spans="16:28">
      <c r="P816" t="str">
        <f>IFERROR(VLOOKUP(ROWS($P$2:P816),$Q$2:$R$3007,2,0),"")</f>
        <v/>
      </c>
      <c r="Q816" s="91">
        <f>IF(ISNUMBER(SEARCH(ETUD_SHEARCH_ECO_PREC,R816)),MAX($Q$1:Q815)+1,0)</f>
        <v>0</v>
      </c>
      <c r="R816" t="s">
        <v>4732</v>
      </c>
      <c r="S816">
        <v>5200</v>
      </c>
      <c r="Y816" t="str">
        <f>IFERROR(VLOOKUP(ROWS($Y$2:Y816),$Z$2:$AA$3007,2,0),"")</f>
        <v/>
      </c>
      <c r="Z816" s="91">
        <f>IF(ISNUMBER(SEARCH(PROF_SEARCH_ECO_PREC,AA816)),MAX($Z$1:Z815)+1,0)</f>
        <v>0</v>
      </c>
      <c r="AA816" t="s">
        <v>4732</v>
      </c>
      <c r="AB816">
        <v>5200</v>
      </c>
    </row>
    <row r="817" spans="16:28">
      <c r="P817" t="str">
        <f>IFERROR(VLOOKUP(ROWS($P$2:P817),$Q$2:$R$3007,2,0),"")</f>
        <v/>
      </c>
      <c r="Q817" s="91">
        <f>IF(ISNUMBER(SEARCH(ETUD_SHEARCH_ECO_PREC,R817)),MAX($Q$1:Q816)+1,0)</f>
        <v>0</v>
      </c>
      <c r="R817" t="s">
        <v>4746</v>
      </c>
      <c r="S817">
        <v>5203</v>
      </c>
      <c r="Y817" t="str">
        <f>IFERROR(VLOOKUP(ROWS($Y$2:Y817),$Z$2:$AA$3007,2,0),"")</f>
        <v/>
      </c>
      <c r="Z817" s="91">
        <f>IF(ISNUMBER(SEARCH(PROF_SEARCH_ECO_PREC,AA817)),MAX($Z$1:Z816)+1,0)</f>
        <v>0</v>
      </c>
      <c r="AA817" t="s">
        <v>4746</v>
      </c>
      <c r="AB817">
        <v>5203</v>
      </c>
    </row>
    <row r="818" spans="16:28">
      <c r="P818" t="str">
        <f>IFERROR(VLOOKUP(ROWS($P$2:P818),$Q$2:$R$3007,2,0),"")</f>
        <v/>
      </c>
      <c r="Q818" s="91">
        <f>IF(ISNUMBER(SEARCH(ETUD_SHEARCH_ECO_PREC,R818)),MAX($Q$1:Q817)+1,0)</f>
        <v>0</v>
      </c>
      <c r="R818" t="s">
        <v>4417</v>
      </c>
      <c r="S818">
        <v>5181</v>
      </c>
      <c r="Y818" t="str">
        <f>IFERROR(VLOOKUP(ROWS($Y$2:Y818),$Z$2:$AA$3007,2,0),"")</f>
        <v/>
      </c>
      <c r="Z818" s="91">
        <f>IF(ISNUMBER(SEARCH(PROF_SEARCH_ECO_PREC,AA818)),MAX($Z$1:Z817)+1,0)</f>
        <v>0</v>
      </c>
      <c r="AA818" t="s">
        <v>4417</v>
      </c>
      <c r="AB818">
        <v>5181</v>
      </c>
    </row>
    <row r="819" spans="16:28">
      <c r="P819" t="str">
        <f>IFERROR(VLOOKUP(ROWS($P$2:P819),$Q$2:$R$3007,2,0),"")</f>
        <v/>
      </c>
      <c r="Q819" s="91">
        <f>IF(ISNUMBER(SEARCH(ETUD_SHEARCH_ECO_PREC,R819)),MAX($Q$1:Q818)+1,0)</f>
        <v>0</v>
      </c>
      <c r="R819" t="s">
        <v>5442</v>
      </c>
      <c r="S819">
        <v>5326</v>
      </c>
      <c r="Y819" t="str">
        <f>IFERROR(VLOOKUP(ROWS($Y$2:Y819),$Z$2:$AA$3007,2,0),"")</f>
        <v/>
      </c>
      <c r="Z819" s="91">
        <f>IF(ISNUMBER(SEARCH(PROF_SEARCH_ECO_PREC,AA819)),MAX($Z$1:Z818)+1,0)</f>
        <v>0</v>
      </c>
      <c r="AA819" t="s">
        <v>5442</v>
      </c>
      <c r="AB819">
        <v>5326</v>
      </c>
    </row>
    <row r="820" spans="16:28">
      <c r="P820" t="str">
        <f>IFERROR(VLOOKUP(ROWS($P$2:P820),$Q$2:$R$3007,2,0),"")</f>
        <v/>
      </c>
      <c r="Q820" s="91">
        <f>IF(ISNUMBER(SEARCH(ETUD_SHEARCH_ECO_PREC,R820)),MAX($Q$1:Q819)+1,0)</f>
        <v>0</v>
      </c>
      <c r="R820" t="s">
        <v>5391</v>
      </c>
      <c r="S820">
        <v>5314</v>
      </c>
      <c r="Y820" t="str">
        <f>IFERROR(VLOOKUP(ROWS($Y$2:Y820),$Z$2:$AA$3007,2,0),"")</f>
        <v/>
      </c>
      <c r="Z820" s="91">
        <f>IF(ISNUMBER(SEARCH(PROF_SEARCH_ECO_PREC,AA820)),MAX($Z$1:Z819)+1,0)</f>
        <v>0</v>
      </c>
      <c r="AA820" t="s">
        <v>5391</v>
      </c>
      <c r="AB820">
        <v>5314</v>
      </c>
    </row>
    <row r="821" spans="16:28">
      <c r="P821" t="str">
        <f>IFERROR(VLOOKUP(ROWS($P$2:P821),$Q$2:$R$3007,2,0),"")</f>
        <v/>
      </c>
      <c r="Q821" s="91">
        <f>IF(ISNUMBER(SEARCH(ETUD_SHEARCH_ECO_PREC,R821)),MAX($Q$1:Q820)+1,0)</f>
        <v>0</v>
      </c>
      <c r="R821" t="s">
        <v>5404</v>
      </c>
      <c r="S821">
        <v>5317</v>
      </c>
      <c r="Y821" t="str">
        <f>IFERROR(VLOOKUP(ROWS($Y$2:Y821),$Z$2:$AA$3007,2,0),"")</f>
        <v/>
      </c>
      <c r="Z821" s="91">
        <f>IF(ISNUMBER(SEARCH(PROF_SEARCH_ECO_PREC,AA821)),MAX($Z$1:Z820)+1,0)</f>
        <v>0</v>
      </c>
      <c r="AA821" t="s">
        <v>5404</v>
      </c>
      <c r="AB821">
        <v>5317</v>
      </c>
    </row>
    <row r="822" spans="16:28">
      <c r="P822" t="str">
        <f>IFERROR(VLOOKUP(ROWS($P$2:P822),$Q$2:$R$3007,2,0),"")</f>
        <v/>
      </c>
      <c r="Q822" s="91">
        <f>IF(ISNUMBER(SEARCH(ETUD_SHEARCH_ECO_PREC,R822)),MAX($Q$1:Q821)+1,0)</f>
        <v>0</v>
      </c>
      <c r="R822" t="s">
        <v>4807</v>
      </c>
      <c r="S822">
        <v>7657</v>
      </c>
      <c r="Y822" t="str">
        <f>IFERROR(VLOOKUP(ROWS($Y$2:Y822),$Z$2:$AA$3007,2,0),"")</f>
        <v/>
      </c>
      <c r="Z822" s="91">
        <f>IF(ISNUMBER(SEARCH(PROF_SEARCH_ECO_PREC,AA822)),MAX($Z$1:Z821)+1,0)</f>
        <v>0</v>
      </c>
      <c r="AA822" t="s">
        <v>4807</v>
      </c>
      <c r="AB822">
        <v>7657</v>
      </c>
    </row>
    <row r="823" spans="16:28">
      <c r="P823" t="str">
        <f>IFERROR(VLOOKUP(ROWS($P$2:P823),$Q$2:$R$3007,2,0),"")</f>
        <v/>
      </c>
      <c r="Q823" s="91">
        <f>IF(ISNUMBER(SEARCH(ETUD_SHEARCH_ECO_PREC,R823)),MAX($Q$1:Q822)+1,0)</f>
        <v>0</v>
      </c>
      <c r="R823" t="s">
        <v>4805</v>
      </c>
      <c r="S823">
        <v>5210</v>
      </c>
      <c r="Y823" t="str">
        <f>IFERROR(VLOOKUP(ROWS($Y$2:Y823),$Z$2:$AA$3007,2,0),"")</f>
        <v/>
      </c>
      <c r="Z823" s="91">
        <f>IF(ISNUMBER(SEARCH(PROF_SEARCH_ECO_PREC,AA823)),MAX($Z$1:Z822)+1,0)</f>
        <v>0</v>
      </c>
      <c r="AA823" t="s">
        <v>4805</v>
      </c>
      <c r="AB823">
        <v>5210</v>
      </c>
    </row>
    <row r="824" spans="16:28">
      <c r="P824" t="str">
        <f>IFERROR(VLOOKUP(ROWS($P$2:P824),$Q$2:$R$3007,2,0),"")</f>
        <v/>
      </c>
      <c r="Q824" s="91">
        <f>IF(ISNUMBER(SEARCH(ETUD_SHEARCH_ECO_PREC,R824)),MAX($Q$1:Q823)+1,0)</f>
        <v>0</v>
      </c>
      <c r="R824" t="s">
        <v>4791</v>
      </c>
      <c r="S824">
        <v>651</v>
      </c>
      <c r="Y824" t="str">
        <f>IFERROR(VLOOKUP(ROWS($Y$2:Y824),$Z$2:$AA$3007,2,0),"")</f>
        <v/>
      </c>
      <c r="Z824" s="91">
        <f>IF(ISNUMBER(SEARCH(PROF_SEARCH_ECO_PREC,AA824)),MAX($Z$1:Z823)+1,0)</f>
        <v>0</v>
      </c>
      <c r="AA824" t="s">
        <v>4791</v>
      </c>
      <c r="AB824">
        <v>651</v>
      </c>
    </row>
    <row r="825" spans="16:28">
      <c r="P825" t="str">
        <f>IFERROR(VLOOKUP(ROWS($P$2:P825),$Q$2:$R$3007,2,0),"")</f>
        <v/>
      </c>
      <c r="Q825" s="91">
        <f>IF(ISNUMBER(SEARCH(ETUD_SHEARCH_ECO_PREC,R825)),MAX($Q$1:Q824)+1,0)</f>
        <v>0</v>
      </c>
      <c r="R825" t="s">
        <v>3936</v>
      </c>
      <c r="S825">
        <v>5120</v>
      </c>
      <c r="Y825" t="str">
        <f>IFERROR(VLOOKUP(ROWS($Y$2:Y825),$Z$2:$AA$3007,2,0),"")</f>
        <v/>
      </c>
      <c r="Z825" s="91">
        <f>IF(ISNUMBER(SEARCH(PROF_SEARCH_ECO_PREC,AA825)),MAX($Z$1:Z824)+1,0)</f>
        <v>0</v>
      </c>
      <c r="AA825" t="s">
        <v>3936</v>
      </c>
      <c r="AB825">
        <v>5120</v>
      </c>
    </row>
    <row r="826" spans="16:28">
      <c r="P826" t="str">
        <f>IFERROR(VLOOKUP(ROWS($P$2:P826),$Q$2:$R$3007,2,0),"")</f>
        <v/>
      </c>
      <c r="Q826" s="91">
        <f>IF(ISNUMBER(SEARCH(ETUD_SHEARCH_ECO_PREC,R826)),MAX($Q$1:Q825)+1,0)</f>
        <v>0</v>
      </c>
      <c r="R826" t="s">
        <v>5191</v>
      </c>
      <c r="S826">
        <v>5270</v>
      </c>
      <c r="Y826" t="str">
        <f>IFERROR(VLOOKUP(ROWS($Y$2:Y826),$Z$2:$AA$3007,2,0),"")</f>
        <v/>
      </c>
      <c r="Z826" s="91">
        <f>IF(ISNUMBER(SEARCH(PROF_SEARCH_ECO_PREC,AA826)),MAX($Z$1:Z825)+1,0)</f>
        <v>0</v>
      </c>
      <c r="AA826" t="s">
        <v>5191</v>
      </c>
      <c r="AB826">
        <v>5270</v>
      </c>
    </row>
    <row r="827" spans="16:28">
      <c r="P827" t="str">
        <f>IFERROR(VLOOKUP(ROWS($P$2:P827),$Q$2:$R$3007,2,0),"")</f>
        <v/>
      </c>
      <c r="Q827" s="91">
        <f>IF(ISNUMBER(SEARCH(ETUD_SHEARCH_ECO_PREC,R827)),MAX($Q$1:Q826)+1,0)</f>
        <v>0</v>
      </c>
      <c r="R827" t="s">
        <v>3982</v>
      </c>
      <c r="S827">
        <v>7998</v>
      </c>
      <c r="Y827" t="str">
        <f>IFERROR(VLOOKUP(ROWS($Y$2:Y827),$Z$2:$AA$3007,2,0),"")</f>
        <v/>
      </c>
      <c r="Z827" s="91">
        <f>IF(ISNUMBER(SEARCH(PROF_SEARCH_ECO_PREC,AA827)),MAX($Z$1:Z826)+1,0)</f>
        <v>0</v>
      </c>
      <c r="AA827" t="s">
        <v>3982</v>
      </c>
      <c r="AB827">
        <v>7998</v>
      </c>
    </row>
    <row r="828" spans="16:28">
      <c r="P828" t="str">
        <f>IFERROR(VLOOKUP(ROWS($P$2:P828),$Q$2:$R$3007,2,0),"")</f>
        <v/>
      </c>
      <c r="Q828" s="91">
        <f>IF(ISNUMBER(SEARCH(ETUD_SHEARCH_ECO_PREC,R828)),MAX($Q$1:Q827)+1,0)</f>
        <v>0</v>
      </c>
      <c r="R828" t="s">
        <v>4232</v>
      </c>
      <c r="S828">
        <v>7562</v>
      </c>
      <c r="Y828" t="str">
        <f>IFERROR(VLOOKUP(ROWS($Y$2:Y828),$Z$2:$AA$3007,2,0),"")</f>
        <v/>
      </c>
      <c r="Z828" s="91">
        <f>IF(ISNUMBER(SEARCH(PROF_SEARCH_ECO_PREC,AA828)),MAX($Z$1:Z827)+1,0)</f>
        <v>0</v>
      </c>
      <c r="AA828" t="s">
        <v>4232</v>
      </c>
      <c r="AB828">
        <v>7562</v>
      </c>
    </row>
    <row r="829" spans="16:28">
      <c r="P829" t="str">
        <f>IFERROR(VLOOKUP(ROWS($P$2:P829),$Q$2:$R$3007,2,0),"")</f>
        <v/>
      </c>
      <c r="Q829" s="91">
        <f>IF(ISNUMBER(SEARCH(ETUD_SHEARCH_ECO_PREC,R829)),MAX($Q$1:Q828)+1,0)</f>
        <v>0</v>
      </c>
      <c r="R829" t="s">
        <v>4653</v>
      </c>
      <c r="S829">
        <v>9535</v>
      </c>
      <c r="Y829" t="str">
        <f>IFERROR(VLOOKUP(ROWS($Y$2:Y829),$Z$2:$AA$3007,2,0),"")</f>
        <v/>
      </c>
      <c r="Z829" s="91">
        <f>IF(ISNUMBER(SEARCH(PROF_SEARCH_ECO_PREC,AA829)),MAX($Z$1:Z828)+1,0)</f>
        <v>0</v>
      </c>
      <c r="AA829" t="s">
        <v>4653</v>
      </c>
      <c r="AB829">
        <v>9535</v>
      </c>
    </row>
    <row r="830" spans="16:28">
      <c r="P830" t="str">
        <f>IFERROR(VLOOKUP(ROWS($P$2:P830),$Q$2:$R$3007,2,0),"")</f>
        <v/>
      </c>
      <c r="Q830" s="91">
        <f>IF(ISNUMBER(SEARCH(ETUD_SHEARCH_ECO_PREC,R830)),MAX($Q$1:Q829)+1,0)</f>
        <v>0</v>
      </c>
      <c r="R830" t="s">
        <v>3245</v>
      </c>
      <c r="S830">
        <v>51</v>
      </c>
      <c r="Y830" t="str">
        <f>IFERROR(VLOOKUP(ROWS($Y$2:Y830),$Z$2:$AA$3007,2,0),"")</f>
        <v/>
      </c>
      <c r="Z830" s="91">
        <f>IF(ISNUMBER(SEARCH(PROF_SEARCH_ECO_PREC,AA830)),MAX($Z$1:Z829)+1,0)</f>
        <v>0</v>
      </c>
      <c r="AA830" t="s">
        <v>3245</v>
      </c>
      <c r="AB830">
        <v>51</v>
      </c>
    </row>
    <row r="831" spans="16:28">
      <c r="P831" t="str">
        <f>IFERROR(VLOOKUP(ROWS($P$2:P831),$Q$2:$R$3007,2,0),"")</f>
        <v/>
      </c>
      <c r="Q831" s="91">
        <f>IF(ISNUMBER(SEARCH(ETUD_SHEARCH_ECO_PREC,R831)),MAX($Q$1:Q830)+1,0)</f>
        <v>0</v>
      </c>
      <c r="R831" t="s">
        <v>5113</v>
      </c>
      <c r="S831">
        <v>5536</v>
      </c>
      <c r="Y831" t="str">
        <f>IFERROR(VLOOKUP(ROWS($Y$2:Y831),$Z$2:$AA$3007,2,0),"")</f>
        <v/>
      </c>
      <c r="Z831" s="91">
        <f>IF(ISNUMBER(SEARCH(PROF_SEARCH_ECO_PREC,AA831)),MAX($Z$1:Z830)+1,0)</f>
        <v>0</v>
      </c>
      <c r="AA831" t="s">
        <v>5113</v>
      </c>
      <c r="AB831">
        <v>5536</v>
      </c>
    </row>
    <row r="832" spans="16:28">
      <c r="P832" t="str">
        <f>IFERROR(VLOOKUP(ROWS($P$2:P832),$Q$2:$R$3007,2,0),"")</f>
        <v/>
      </c>
      <c r="Q832" s="91">
        <f>IF(ISNUMBER(SEARCH(ETUD_SHEARCH_ECO_PREC,R832)),MAX($Q$1:Q831)+1,0)</f>
        <v>0</v>
      </c>
      <c r="R832" t="s">
        <v>5115</v>
      </c>
      <c r="S832">
        <v>7750</v>
      </c>
      <c r="Y832" t="str">
        <f>IFERROR(VLOOKUP(ROWS($Y$2:Y832),$Z$2:$AA$3007,2,0),"")</f>
        <v/>
      </c>
      <c r="Z832" s="91">
        <f>IF(ISNUMBER(SEARCH(PROF_SEARCH_ECO_PREC,AA832)),MAX($Z$1:Z831)+1,0)</f>
        <v>0</v>
      </c>
      <c r="AA832" t="s">
        <v>5115</v>
      </c>
      <c r="AB832">
        <v>7750</v>
      </c>
    </row>
    <row r="833" spans="16:28">
      <c r="P833" t="str">
        <f>IFERROR(VLOOKUP(ROWS($P$2:P833),$Q$2:$R$3007,2,0),"")</f>
        <v/>
      </c>
      <c r="Q833" s="91">
        <f>IF(ISNUMBER(SEARCH(ETUD_SHEARCH_ECO_PREC,R833)),MAX($Q$1:Q832)+1,0)</f>
        <v>0</v>
      </c>
      <c r="R833" t="s">
        <v>3863</v>
      </c>
      <c r="S833">
        <v>7439</v>
      </c>
      <c r="Y833" t="str">
        <f>IFERROR(VLOOKUP(ROWS($Y$2:Y833),$Z$2:$AA$3007,2,0),"")</f>
        <v/>
      </c>
      <c r="Z833" s="91">
        <f>IF(ISNUMBER(SEARCH(PROF_SEARCH_ECO_PREC,AA833)),MAX($Z$1:Z832)+1,0)</f>
        <v>0</v>
      </c>
      <c r="AA833" t="s">
        <v>3863</v>
      </c>
      <c r="AB833">
        <v>7439</v>
      </c>
    </row>
    <row r="834" spans="16:28">
      <c r="P834" t="str">
        <f>IFERROR(VLOOKUP(ROWS($P$2:P834),$Q$2:$R$3007,2,0),"")</f>
        <v/>
      </c>
      <c r="Q834" s="91">
        <f>IF(ISNUMBER(SEARCH(ETUD_SHEARCH_ECO_PREC,R834)),MAX($Q$1:Q833)+1,0)</f>
        <v>0</v>
      </c>
      <c r="R834" t="s">
        <v>5703</v>
      </c>
      <c r="S834">
        <v>9576</v>
      </c>
      <c r="Y834" t="str">
        <f>IFERROR(VLOOKUP(ROWS($Y$2:Y834),$Z$2:$AA$3007,2,0),"")</f>
        <v/>
      </c>
      <c r="Z834" s="91">
        <f>IF(ISNUMBER(SEARCH(PROF_SEARCH_ECO_PREC,AA834)),MAX($Z$1:Z833)+1,0)</f>
        <v>0</v>
      </c>
      <c r="AA834" t="s">
        <v>5703</v>
      </c>
      <c r="AB834">
        <v>9576</v>
      </c>
    </row>
    <row r="835" spans="16:28">
      <c r="P835" t="str">
        <f>IFERROR(VLOOKUP(ROWS($P$2:P835),$Q$2:$R$3007,2,0),"")</f>
        <v/>
      </c>
      <c r="Q835" s="91">
        <f>IF(ISNUMBER(SEARCH(ETUD_SHEARCH_ECO_PREC,R835)),MAX($Q$1:Q834)+1,0)</f>
        <v>0</v>
      </c>
      <c r="R835" t="s">
        <v>5806</v>
      </c>
      <c r="S835">
        <v>1284</v>
      </c>
      <c r="Y835" t="str">
        <f>IFERROR(VLOOKUP(ROWS($Y$2:Y835),$Z$2:$AA$3007,2,0),"")</f>
        <v/>
      </c>
      <c r="Z835" s="91">
        <f>IF(ISNUMBER(SEARCH(PROF_SEARCH_ECO_PREC,AA835)),MAX($Z$1:Z834)+1,0)</f>
        <v>0</v>
      </c>
      <c r="AA835" t="s">
        <v>5806</v>
      </c>
      <c r="AB835">
        <v>1284</v>
      </c>
    </row>
    <row r="836" spans="16:28">
      <c r="P836" t="str">
        <f>IFERROR(VLOOKUP(ROWS($P$2:P836),$Q$2:$R$3007,2,0),"")</f>
        <v/>
      </c>
      <c r="Q836" s="91">
        <f>IF(ISNUMBER(SEARCH(ETUD_SHEARCH_ECO_PREC,R836)),MAX($Q$1:Q835)+1,0)</f>
        <v>0</v>
      </c>
      <c r="R836" t="s">
        <v>3446</v>
      </c>
      <c r="S836">
        <v>100</v>
      </c>
      <c r="Y836" t="str">
        <f>IFERROR(VLOOKUP(ROWS($Y$2:Y836),$Z$2:$AA$3007,2,0),"")</f>
        <v/>
      </c>
      <c r="Z836" s="91">
        <f>IF(ISNUMBER(SEARCH(PROF_SEARCH_ECO_PREC,AA836)),MAX($Z$1:Z835)+1,0)</f>
        <v>0</v>
      </c>
      <c r="AA836" t="s">
        <v>3446</v>
      </c>
      <c r="AB836">
        <v>100</v>
      </c>
    </row>
    <row r="837" spans="16:28">
      <c r="P837" t="str">
        <f>IFERROR(VLOOKUP(ROWS($P$2:P837),$Q$2:$R$3007,2,0),"")</f>
        <v/>
      </c>
      <c r="Q837" s="91">
        <f>IF(ISNUMBER(SEARCH(ETUD_SHEARCH_ECO_PREC,R837)),MAX($Q$1:Q836)+1,0)</f>
        <v>0</v>
      </c>
      <c r="R837" t="s">
        <v>5539</v>
      </c>
      <c r="S837">
        <v>9561</v>
      </c>
      <c r="Y837" t="str">
        <f>IFERROR(VLOOKUP(ROWS($Y$2:Y837),$Z$2:$AA$3007,2,0),"")</f>
        <v/>
      </c>
      <c r="Z837" s="91">
        <f>IF(ISNUMBER(SEARCH(PROF_SEARCH_ECO_PREC,AA837)),MAX($Z$1:Z836)+1,0)</f>
        <v>0</v>
      </c>
      <c r="AA837" t="s">
        <v>5539</v>
      </c>
      <c r="AB837">
        <v>9561</v>
      </c>
    </row>
    <row r="838" spans="16:28">
      <c r="P838" t="str">
        <f>IFERROR(VLOOKUP(ROWS($P$2:P838),$Q$2:$R$3007,2,0),"")</f>
        <v/>
      </c>
      <c r="Q838" s="91">
        <f>IF(ISNUMBER(SEARCH(ETUD_SHEARCH_ECO_PREC,R838)),MAX($Q$1:Q837)+1,0)</f>
        <v>0</v>
      </c>
      <c r="R838" t="s">
        <v>4190</v>
      </c>
      <c r="S838">
        <v>7550</v>
      </c>
      <c r="Y838" t="str">
        <f>IFERROR(VLOOKUP(ROWS($Y$2:Y838),$Z$2:$AA$3007,2,0),"")</f>
        <v/>
      </c>
      <c r="Z838" s="91">
        <f>IF(ISNUMBER(SEARCH(PROF_SEARCH_ECO_PREC,AA838)),MAX($Z$1:Z837)+1,0)</f>
        <v>0</v>
      </c>
      <c r="AA838" t="s">
        <v>4190</v>
      </c>
      <c r="AB838">
        <v>7550</v>
      </c>
    </row>
    <row r="839" spans="16:28">
      <c r="P839" t="str">
        <f>IFERROR(VLOOKUP(ROWS($P$2:P839),$Q$2:$R$3007,2,0),"")</f>
        <v/>
      </c>
      <c r="Q839" s="91">
        <f>IF(ISNUMBER(SEARCH(ETUD_SHEARCH_ECO_PREC,R839)),MAX($Q$1:Q838)+1,0)</f>
        <v>0</v>
      </c>
      <c r="R839" t="s">
        <v>4500</v>
      </c>
      <c r="S839">
        <v>438</v>
      </c>
      <c r="Y839" t="str">
        <f>IFERROR(VLOOKUP(ROWS($Y$2:Y839),$Z$2:$AA$3007,2,0),"")</f>
        <v/>
      </c>
      <c r="Z839" s="91">
        <f>IF(ISNUMBER(SEARCH(PROF_SEARCH_ECO_PREC,AA839)),MAX($Z$1:Z838)+1,0)</f>
        <v>0</v>
      </c>
      <c r="AA839" t="s">
        <v>4500</v>
      </c>
      <c r="AB839">
        <v>438</v>
      </c>
    </row>
    <row r="840" spans="16:28">
      <c r="P840" t="str">
        <f>IFERROR(VLOOKUP(ROWS($P$2:P840),$Q$2:$R$3007,2,0),"")</f>
        <v/>
      </c>
      <c r="Q840" s="91">
        <f>IF(ISNUMBER(SEARCH(ETUD_SHEARCH_ECO_PREC,R840)),MAX($Q$1:Q839)+1,0)</f>
        <v>0</v>
      </c>
      <c r="R840" t="s">
        <v>4486</v>
      </c>
      <c r="S840">
        <v>1336</v>
      </c>
      <c r="Y840" t="str">
        <f>IFERROR(VLOOKUP(ROWS($Y$2:Y840),$Z$2:$AA$3007,2,0),"")</f>
        <v/>
      </c>
      <c r="Z840" s="91">
        <f>IF(ISNUMBER(SEARCH(PROF_SEARCH_ECO_PREC,AA840)),MAX($Z$1:Z839)+1,0)</f>
        <v>0</v>
      </c>
      <c r="AA840" t="s">
        <v>4486</v>
      </c>
      <c r="AB840">
        <v>1336</v>
      </c>
    </row>
    <row r="841" spans="16:28">
      <c r="P841" t="str">
        <f>IFERROR(VLOOKUP(ROWS($P$2:P841),$Q$2:$R$3007,2,0),"")</f>
        <v/>
      </c>
      <c r="Q841" s="91">
        <f>IF(ISNUMBER(SEARCH(ETUD_SHEARCH_ECO_PREC,R841)),MAX($Q$1:Q840)+1,0)</f>
        <v>0</v>
      </c>
      <c r="R841" t="s">
        <v>4489</v>
      </c>
      <c r="S841">
        <v>5177</v>
      </c>
      <c r="Y841" t="str">
        <f>IFERROR(VLOOKUP(ROWS($Y$2:Y841),$Z$2:$AA$3007,2,0),"")</f>
        <v/>
      </c>
      <c r="Z841" s="91">
        <f>IF(ISNUMBER(SEARCH(PROF_SEARCH_ECO_PREC,AA841)),MAX($Z$1:Z840)+1,0)</f>
        <v>0</v>
      </c>
      <c r="AA841" t="s">
        <v>4489</v>
      </c>
      <c r="AB841">
        <v>5177</v>
      </c>
    </row>
    <row r="842" spans="16:28">
      <c r="P842" t="str">
        <f>IFERROR(VLOOKUP(ROWS($P$2:P842),$Q$2:$R$3007,2,0),"")</f>
        <v/>
      </c>
      <c r="Q842" s="91">
        <f>IF(ISNUMBER(SEARCH(ETUD_SHEARCH_ECO_PREC,R842)),MAX($Q$1:Q841)+1,0)</f>
        <v>0</v>
      </c>
      <c r="R842" t="s">
        <v>4485</v>
      </c>
      <c r="S842">
        <v>436</v>
      </c>
      <c r="Y842" t="str">
        <f>IFERROR(VLOOKUP(ROWS($Y$2:Y842),$Z$2:$AA$3007,2,0),"")</f>
        <v/>
      </c>
      <c r="Z842" s="91">
        <f>IF(ISNUMBER(SEARCH(PROF_SEARCH_ECO_PREC,AA842)),MAX($Z$1:Z841)+1,0)</f>
        <v>0</v>
      </c>
      <c r="AA842" t="s">
        <v>4485</v>
      </c>
      <c r="AB842">
        <v>436</v>
      </c>
    </row>
    <row r="843" spans="16:28">
      <c r="P843" t="str">
        <f>IFERROR(VLOOKUP(ROWS($P$2:P843),$Q$2:$R$3007,2,0),"")</f>
        <v/>
      </c>
      <c r="Q843" s="91">
        <f>IF(ISNUMBER(SEARCH(ETUD_SHEARCH_ECO_PREC,R843)),MAX($Q$1:Q842)+1,0)</f>
        <v>0</v>
      </c>
      <c r="R843" t="s">
        <v>4487</v>
      </c>
      <c r="S843">
        <v>440</v>
      </c>
      <c r="Y843" t="str">
        <f>IFERROR(VLOOKUP(ROWS($Y$2:Y843),$Z$2:$AA$3007,2,0),"")</f>
        <v/>
      </c>
      <c r="Z843" s="91">
        <f>IF(ISNUMBER(SEARCH(PROF_SEARCH_ECO_PREC,AA843)),MAX($Z$1:Z842)+1,0)</f>
        <v>0</v>
      </c>
      <c r="AA843" t="s">
        <v>4487</v>
      </c>
      <c r="AB843">
        <v>440</v>
      </c>
    </row>
    <row r="844" spans="16:28">
      <c r="P844" t="str">
        <f>IFERROR(VLOOKUP(ROWS($P$2:P844),$Q$2:$R$3007,2,0),"")</f>
        <v/>
      </c>
      <c r="Q844" s="91">
        <f>IF(ISNUMBER(SEARCH(ETUD_SHEARCH_ECO_PREC,R844)),MAX($Q$1:Q843)+1,0)</f>
        <v>0</v>
      </c>
      <c r="R844" t="s">
        <v>4501</v>
      </c>
      <c r="S844">
        <v>439</v>
      </c>
      <c r="Y844" t="str">
        <f>IFERROR(VLOOKUP(ROWS($Y$2:Y844),$Z$2:$AA$3007,2,0),"")</f>
        <v/>
      </c>
      <c r="Z844" s="91">
        <f>IF(ISNUMBER(SEARCH(PROF_SEARCH_ECO_PREC,AA844)),MAX($Z$1:Z843)+1,0)</f>
        <v>0</v>
      </c>
      <c r="AA844" t="s">
        <v>4501</v>
      </c>
      <c r="AB844">
        <v>439</v>
      </c>
    </row>
    <row r="845" spans="16:28">
      <c r="P845" t="str">
        <f>IFERROR(VLOOKUP(ROWS($P$2:P845),$Q$2:$R$3007,2,0),"")</f>
        <v/>
      </c>
      <c r="Q845" s="91">
        <f>IF(ISNUMBER(SEARCH(ETUD_SHEARCH_ECO_PREC,R845)),MAX($Q$1:Q844)+1,0)</f>
        <v>0</v>
      </c>
      <c r="R845" t="s">
        <v>5278</v>
      </c>
      <c r="S845">
        <v>7805</v>
      </c>
      <c r="Y845" t="str">
        <f>IFERROR(VLOOKUP(ROWS($Y$2:Y845),$Z$2:$AA$3007,2,0),"")</f>
        <v/>
      </c>
      <c r="Z845" s="91">
        <f>IF(ISNUMBER(SEARCH(PROF_SEARCH_ECO_PREC,AA845)),MAX($Z$1:Z844)+1,0)</f>
        <v>0</v>
      </c>
      <c r="AA845" t="s">
        <v>5278</v>
      </c>
      <c r="AB845">
        <v>7805</v>
      </c>
    </row>
    <row r="846" spans="16:28">
      <c r="P846" t="str">
        <f>IFERROR(VLOOKUP(ROWS($P$2:P846),$Q$2:$R$3007,2,0),"")</f>
        <v/>
      </c>
      <c r="Q846" s="91">
        <f>IF(ISNUMBER(SEARCH(ETUD_SHEARCH_ECO_PREC,R846)),MAX($Q$1:Q845)+1,0)</f>
        <v>0</v>
      </c>
      <c r="R846" t="s">
        <v>5568</v>
      </c>
      <c r="S846">
        <v>5494</v>
      </c>
      <c r="Y846" t="str">
        <f>IFERROR(VLOOKUP(ROWS($Y$2:Y846),$Z$2:$AA$3007,2,0),"")</f>
        <v/>
      </c>
      <c r="Z846" s="91">
        <f>IF(ISNUMBER(SEARCH(PROF_SEARCH_ECO_PREC,AA846)),MAX($Z$1:Z845)+1,0)</f>
        <v>0</v>
      </c>
      <c r="AA846" t="s">
        <v>5568</v>
      </c>
      <c r="AB846">
        <v>5494</v>
      </c>
    </row>
    <row r="847" spans="16:28">
      <c r="P847" t="str">
        <f>IFERROR(VLOOKUP(ROWS($P$2:P847),$Q$2:$R$3007,2,0),"")</f>
        <v/>
      </c>
      <c r="Q847" s="91">
        <f>IF(ISNUMBER(SEARCH(ETUD_SHEARCH_ECO_PREC,R847)),MAX($Q$1:Q846)+1,0)</f>
        <v>0</v>
      </c>
      <c r="R847" t="s">
        <v>5315</v>
      </c>
      <c r="S847">
        <v>5460</v>
      </c>
      <c r="Y847" t="str">
        <f>IFERROR(VLOOKUP(ROWS($Y$2:Y847),$Z$2:$AA$3007,2,0),"")</f>
        <v/>
      </c>
      <c r="Z847" s="91">
        <f>IF(ISNUMBER(SEARCH(PROF_SEARCH_ECO_PREC,AA847)),MAX($Z$1:Z846)+1,0)</f>
        <v>0</v>
      </c>
      <c r="AA847" t="s">
        <v>5315</v>
      </c>
      <c r="AB847">
        <v>5460</v>
      </c>
    </row>
    <row r="848" spans="16:28">
      <c r="P848" t="str">
        <f>IFERROR(VLOOKUP(ROWS($P$2:P848),$Q$2:$R$3007,2,0),"")</f>
        <v/>
      </c>
      <c r="Q848" s="91">
        <f>IF(ISNUMBER(SEARCH(ETUD_SHEARCH_ECO_PREC,R848)),MAX($Q$1:Q847)+1,0)</f>
        <v>0</v>
      </c>
      <c r="R848" t="s">
        <v>5179</v>
      </c>
      <c r="S848">
        <v>5425</v>
      </c>
      <c r="Y848" t="str">
        <f>IFERROR(VLOOKUP(ROWS($Y$2:Y848),$Z$2:$AA$3007,2,0),"")</f>
        <v/>
      </c>
      <c r="Z848" s="91">
        <f>IF(ISNUMBER(SEARCH(PROF_SEARCH_ECO_PREC,AA848)),MAX($Z$1:Z847)+1,0)</f>
        <v>0</v>
      </c>
      <c r="AA848" t="s">
        <v>5179</v>
      </c>
      <c r="AB848">
        <v>5425</v>
      </c>
    </row>
    <row r="849" spans="16:28">
      <c r="P849" t="str">
        <f>IFERROR(VLOOKUP(ROWS($P$2:P849),$Q$2:$R$3007,2,0),"")</f>
        <v/>
      </c>
      <c r="Q849" s="91">
        <f>IF(ISNUMBER(SEARCH(ETUD_SHEARCH_ECO_PREC,R849)),MAX($Q$1:Q848)+1,0)</f>
        <v>0</v>
      </c>
      <c r="R849" t="s">
        <v>5952</v>
      </c>
      <c r="S849">
        <v>5399</v>
      </c>
      <c r="Y849" t="str">
        <f>IFERROR(VLOOKUP(ROWS($Y$2:Y849),$Z$2:$AA$3007,2,0),"")</f>
        <v/>
      </c>
      <c r="Z849" s="91">
        <f>IF(ISNUMBER(SEARCH(PROF_SEARCH_ECO_PREC,AA849)),MAX($Z$1:Z848)+1,0)</f>
        <v>0</v>
      </c>
      <c r="AA849" t="s">
        <v>5952</v>
      </c>
      <c r="AB849">
        <v>5399</v>
      </c>
    </row>
    <row r="850" spans="16:28">
      <c r="P850" t="str">
        <f>IFERROR(VLOOKUP(ROWS($P$2:P850),$Q$2:$R$3007,2,0),"")</f>
        <v/>
      </c>
      <c r="Q850" s="91">
        <f>IF(ISNUMBER(SEARCH(ETUD_SHEARCH_ECO_PREC,R850)),MAX($Q$1:Q849)+1,0)</f>
        <v>0</v>
      </c>
      <c r="R850" t="s">
        <v>5829</v>
      </c>
      <c r="S850">
        <v>7989</v>
      </c>
      <c r="Y850" t="str">
        <f>IFERROR(VLOOKUP(ROWS($Y$2:Y850),$Z$2:$AA$3007,2,0),"")</f>
        <v/>
      </c>
      <c r="Z850" s="91">
        <f>IF(ISNUMBER(SEARCH(PROF_SEARCH_ECO_PREC,AA850)),MAX($Z$1:Z849)+1,0)</f>
        <v>0</v>
      </c>
      <c r="AA850" t="s">
        <v>5829</v>
      </c>
      <c r="AB850">
        <v>7989</v>
      </c>
    </row>
    <row r="851" spans="16:28">
      <c r="P851" t="str">
        <f>IFERROR(VLOOKUP(ROWS($P$2:P851),$Q$2:$R$3007,2,0),"")</f>
        <v/>
      </c>
      <c r="Q851" s="91">
        <f>IF(ISNUMBER(SEARCH(ETUD_SHEARCH_ECO_PREC,R851)),MAX($Q$1:Q850)+1,0)</f>
        <v>0</v>
      </c>
      <c r="R851" t="s">
        <v>3301</v>
      </c>
      <c r="S851">
        <v>7151</v>
      </c>
      <c r="Y851" t="str">
        <f>IFERROR(VLOOKUP(ROWS($Y$2:Y851),$Z$2:$AA$3007,2,0),"")</f>
        <v/>
      </c>
      <c r="Z851" s="91">
        <f>IF(ISNUMBER(SEARCH(PROF_SEARCH_ECO_PREC,AA851)),MAX($Z$1:Z850)+1,0)</f>
        <v>0</v>
      </c>
      <c r="AA851" t="s">
        <v>3301</v>
      </c>
      <c r="AB851">
        <v>7151</v>
      </c>
    </row>
    <row r="852" spans="16:28">
      <c r="P852" t="str">
        <f>IFERROR(VLOOKUP(ROWS($P$2:P852),$Q$2:$R$3007,2,0),"")</f>
        <v/>
      </c>
      <c r="Q852" s="91">
        <f>IF(ISNUMBER(SEARCH(ETUD_SHEARCH_ECO_PREC,R852)),MAX($Q$1:Q851)+1,0)</f>
        <v>0</v>
      </c>
      <c r="R852" t="s">
        <v>5769</v>
      </c>
      <c r="S852">
        <v>8306</v>
      </c>
      <c r="Y852" t="str">
        <f>IFERROR(VLOOKUP(ROWS($Y$2:Y852),$Z$2:$AA$3007,2,0),"")</f>
        <v/>
      </c>
      <c r="Z852" s="91">
        <f>IF(ISNUMBER(SEARCH(PROF_SEARCH_ECO_PREC,AA852)),MAX($Z$1:Z851)+1,0)</f>
        <v>0</v>
      </c>
      <c r="AA852" t="s">
        <v>5769</v>
      </c>
      <c r="AB852">
        <v>8306</v>
      </c>
    </row>
    <row r="853" spans="16:28">
      <c r="P853" t="str">
        <f>IFERROR(VLOOKUP(ROWS($P$2:P853),$Q$2:$R$3007,2,0),"")</f>
        <v/>
      </c>
      <c r="Q853" s="91">
        <f>IF(ISNUMBER(SEARCH(ETUD_SHEARCH_ECO_PREC,R853)),MAX($Q$1:Q852)+1,0)</f>
        <v>0</v>
      </c>
      <c r="R853" t="s">
        <v>5552</v>
      </c>
      <c r="S853">
        <v>1061</v>
      </c>
      <c r="Y853" t="str">
        <f>IFERROR(VLOOKUP(ROWS($Y$2:Y853),$Z$2:$AA$3007,2,0),"")</f>
        <v/>
      </c>
      <c r="Z853" s="91">
        <f>IF(ISNUMBER(SEARCH(PROF_SEARCH_ECO_PREC,AA853)),MAX($Z$1:Z852)+1,0)</f>
        <v>0</v>
      </c>
      <c r="AA853" t="s">
        <v>5552</v>
      </c>
      <c r="AB853">
        <v>1061</v>
      </c>
    </row>
    <row r="854" spans="16:28">
      <c r="P854" t="str">
        <f>IFERROR(VLOOKUP(ROWS($P$2:P854),$Q$2:$R$3007,2,0),"")</f>
        <v/>
      </c>
      <c r="Q854" s="91">
        <f>IF(ISNUMBER(SEARCH(ETUD_SHEARCH_ECO_PREC,R854)),MAX($Q$1:Q853)+1,0)</f>
        <v>0</v>
      </c>
      <c r="R854" t="s">
        <v>3396</v>
      </c>
      <c r="S854">
        <v>7220</v>
      </c>
      <c r="Y854" t="str">
        <f>IFERROR(VLOOKUP(ROWS($Y$2:Y854),$Z$2:$AA$3007,2,0),"")</f>
        <v/>
      </c>
      <c r="Z854" s="91">
        <f>IF(ISNUMBER(SEARCH(PROF_SEARCH_ECO_PREC,AA854)),MAX($Z$1:Z853)+1,0)</f>
        <v>0</v>
      </c>
      <c r="AA854" t="s">
        <v>3396</v>
      </c>
      <c r="AB854">
        <v>7220</v>
      </c>
    </row>
    <row r="855" spans="16:28">
      <c r="P855" t="str">
        <f>IFERROR(VLOOKUP(ROWS($P$2:P855),$Q$2:$R$3007,2,0),"")</f>
        <v/>
      </c>
      <c r="Q855" s="91">
        <f>IF(ISNUMBER(SEARCH(ETUD_SHEARCH_ECO_PREC,R855)),MAX($Q$1:Q854)+1,0)</f>
        <v>0</v>
      </c>
      <c r="R855" t="s">
        <v>3825</v>
      </c>
      <c r="S855">
        <v>162</v>
      </c>
      <c r="Y855" t="str">
        <f>IFERROR(VLOOKUP(ROWS($Y$2:Y855),$Z$2:$AA$3007,2,0),"")</f>
        <v/>
      </c>
      <c r="Z855" s="91">
        <f>IF(ISNUMBER(SEARCH(PROF_SEARCH_ECO_PREC,AA855)),MAX($Z$1:Z854)+1,0)</f>
        <v>0</v>
      </c>
      <c r="AA855" t="s">
        <v>3825</v>
      </c>
      <c r="AB855">
        <v>162</v>
      </c>
    </row>
    <row r="856" spans="16:28">
      <c r="P856" t="str">
        <f>IFERROR(VLOOKUP(ROWS($P$2:P856),$Q$2:$R$3007,2,0),"")</f>
        <v/>
      </c>
      <c r="Q856" s="91">
        <f>IF(ISNUMBER(SEARCH(ETUD_SHEARCH_ECO_PREC,R856)),MAX($Q$1:Q855)+1,0)</f>
        <v>0</v>
      </c>
      <c r="R856" t="s">
        <v>5538</v>
      </c>
      <c r="S856">
        <v>9560</v>
      </c>
      <c r="Y856" t="str">
        <f>IFERROR(VLOOKUP(ROWS($Y$2:Y856),$Z$2:$AA$3007,2,0),"")</f>
        <v/>
      </c>
      <c r="Z856" s="91">
        <f>IF(ISNUMBER(SEARCH(PROF_SEARCH_ECO_PREC,AA856)),MAX($Z$1:Z855)+1,0)</f>
        <v>0</v>
      </c>
      <c r="AA856" t="s">
        <v>5538</v>
      </c>
      <c r="AB856">
        <v>9560</v>
      </c>
    </row>
    <row r="857" spans="16:28">
      <c r="P857" t="str">
        <f>IFERROR(VLOOKUP(ROWS($P$2:P857),$Q$2:$R$3007,2,0),"")</f>
        <v/>
      </c>
      <c r="Q857" s="91">
        <f>IF(ISNUMBER(SEARCH(ETUD_SHEARCH_ECO_PREC,R857)),MAX($Q$1:Q856)+1,0)</f>
        <v>0</v>
      </c>
      <c r="R857" t="s">
        <v>5816</v>
      </c>
      <c r="S857">
        <v>1294</v>
      </c>
      <c r="Y857" t="str">
        <f>IFERROR(VLOOKUP(ROWS($Y$2:Y857),$Z$2:$AA$3007,2,0),"")</f>
        <v/>
      </c>
      <c r="Z857" s="91">
        <f>IF(ISNUMBER(SEARCH(PROF_SEARCH_ECO_PREC,AA857)),MAX($Z$1:Z856)+1,0)</f>
        <v>0</v>
      </c>
      <c r="AA857" t="s">
        <v>5816</v>
      </c>
      <c r="AB857">
        <v>1294</v>
      </c>
    </row>
    <row r="858" spans="16:28">
      <c r="P858" t="str">
        <f>IFERROR(VLOOKUP(ROWS($P$2:P858),$Q$2:$R$3007,2,0),"")</f>
        <v/>
      </c>
      <c r="Q858" s="91">
        <f>IF(ISNUMBER(SEARCH(ETUD_SHEARCH_ECO_PREC,R858)),MAX($Q$1:Q857)+1,0)</f>
        <v>0</v>
      </c>
      <c r="R858" t="s">
        <v>5851</v>
      </c>
      <c r="S858">
        <v>1149</v>
      </c>
      <c r="Y858" t="str">
        <f>IFERROR(VLOOKUP(ROWS($Y$2:Y858),$Z$2:$AA$3007,2,0),"")</f>
        <v/>
      </c>
      <c r="Z858" s="91">
        <f>IF(ISNUMBER(SEARCH(PROF_SEARCH_ECO_PREC,AA858)),MAX($Z$1:Z857)+1,0)</f>
        <v>0</v>
      </c>
      <c r="AA858" t="s">
        <v>5851</v>
      </c>
      <c r="AB858">
        <v>1149</v>
      </c>
    </row>
    <row r="859" spans="16:28">
      <c r="P859" t="str">
        <f>IFERROR(VLOOKUP(ROWS($P$2:P859),$Q$2:$R$3007,2,0),"")</f>
        <v/>
      </c>
      <c r="Q859" s="91">
        <f>IF(ISNUMBER(SEARCH(ETUD_SHEARCH_ECO_PREC,R859)),MAX($Q$1:Q858)+1,0)</f>
        <v>0</v>
      </c>
      <c r="R859" t="s">
        <v>5868</v>
      </c>
      <c r="S859">
        <v>1151</v>
      </c>
      <c r="Y859" t="str">
        <f>IFERROR(VLOOKUP(ROWS($Y$2:Y859),$Z$2:$AA$3007,2,0),"")</f>
        <v/>
      </c>
      <c r="Z859" s="91">
        <f>IF(ISNUMBER(SEARCH(PROF_SEARCH_ECO_PREC,AA859)),MAX($Z$1:Z858)+1,0)</f>
        <v>0</v>
      </c>
      <c r="AA859" t="s">
        <v>5868</v>
      </c>
      <c r="AB859">
        <v>1151</v>
      </c>
    </row>
    <row r="860" spans="16:28">
      <c r="P860" t="str">
        <f>IFERROR(VLOOKUP(ROWS($P$2:P860),$Q$2:$R$3007,2,0),"")</f>
        <v/>
      </c>
      <c r="Q860" s="91">
        <f>IF(ISNUMBER(SEARCH(ETUD_SHEARCH_ECO_PREC,R860)),MAX($Q$1:Q859)+1,0)</f>
        <v>0</v>
      </c>
      <c r="R860" t="s">
        <v>5318</v>
      </c>
      <c r="S860">
        <v>942</v>
      </c>
      <c r="Y860" t="str">
        <f>IFERROR(VLOOKUP(ROWS($Y$2:Y860),$Z$2:$AA$3007,2,0),"")</f>
        <v/>
      </c>
      <c r="Z860" s="91">
        <f>IF(ISNUMBER(SEARCH(PROF_SEARCH_ECO_PREC,AA860)),MAX($Z$1:Z859)+1,0)</f>
        <v>0</v>
      </c>
      <c r="AA860" t="s">
        <v>5318</v>
      </c>
      <c r="AB860">
        <v>942</v>
      </c>
    </row>
    <row r="861" spans="16:28">
      <c r="P861" t="str">
        <f>IFERROR(VLOOKUP(ROWS($P$2:P861),$Q$2:$R$3007,2,0),"")</f>
        <v/>
      </c>
      <c r="Q861" s="91">
        <f>IF(ISNUMBER(SEARCH(ETUD_SHEARCH_ECO_PREC,R861)),MAX($Q$1:Q860)+1,0)</f>
        <v>0</v>
      </c>
      <c r="R861" t="s">
        <v>4503</v>
      </c>
      <c r="S861">
        <v>452</v>
      </c>
      <c r="Y861" t="str">
        <f>IFERROR(VLOOKUP(ROWS($Y$2:Y861),$Z$2:$AA$3007,2,0),"")</f>
        <v/>
      </c>
      <c r="Z861" s="91">
        <f>IF(ISNUMBER(SEARCH(PROF_SEARCH_ECO_PREC,AA861)),MAX($Z$1:Z860)+1,0)</f>
        <v>0</v>
      </c>
      <c r="AA861" t="s">
        <v>4503</v>
      </c>
      <c r="AB861">
        <v>452</v>
      </c>
    </row>
    <row r="862" spans="16:28">
      <c r="P862" t="str">
        <f>IFERROR(VLOOKUP(ROWS($P$2:P862),$Q$2:$R$3007,2,0),"")</f>
        <v/>
      </c>
      <c r="Q862" s="91">
        <f>IF(ISNUMBER(SEARCH(ETUD_SHEARCH_ECO_PREC,R862)),MAX($Q$1:Q861)+1,0)</f>
        <v>0</v>
      </c>
      <c r="R862" t="s">
        <v>4407</v>
      </c>
      <c r="S862">
        <v>449</v>
      </c>
      <c r="Y862" t="str">
        <f>IFERROR(VLOOKUP(ROWS($Y$2:Y862),$Z$2:$AA$3007,2,0),"")</f>
        <v/>
      </c>
      <c r="Z862" s="91">
        <f>IF(ISNUMBER(SEARCH(PROF_SEARCH_ECO_PREC,AA862)),MAX($Z$1:Z861)+1,0)</f>
        <v>0</v>
      </c>
      <c r="AA862" t="s">
        <v>4407</v>
      </c>
      <c r="AB862">
        <v>449</v>
      </c>
    </row>
    <row r="863" spans="16:28">
      <c r="P863" t="str">
        <f>IFERROR(VLOOKUP(ROWS($P$2:P863),$Q$2:$R$3007,2,0),"")</f>
        <v/>
      </c>
      <c r="Q863" s="91">
        <f>IF(ISNUMBER(SEARCH(ETUD_SHEARCH_ECO_PREC,R863)),MAX($Q$1:Q862)+1,0)</f>
        <v>0</v>
      </c>
      <c r="R863" t="s">
        <v>5116</v>
      </c>
      <c r="S863">
        <v>7751</v>
      </c>
      <c r="Y863" t="str">
        <f>IFERROR(VLOOKUP(ROWS($Y$2:Y863),$Z$2:$AA$3007,2,0),"")</f>
        <v/>
      </c>
      <c r="Z863" s="91">
        <f>IF(ISNUMBER(SEARCH(PROF_SEARCH_ECO_PREC,AA863)),MAX($Z$1:Z862)+1,0)</f>
        <v>0</v>
      </c>
      <c r="AA863" t="s">
        <v>5116</v>
      </c>
      <c r="AB863">
        <v>7751</v>
      </c>
    </row>
    <row r="864" spans="16:28">
      <c r="P864" t="str">
        <f>IFERROR(VLOOKUP(ROWS($P$2:P864),$Q$2:$R$3007,2,0),"")</f>
        <v/>
      </c>
      <c r="Q864" s="91">
        <f>IF(ISNUMBER(SEARCH(ETUD_SHEARCH_ECO_PREC,R864)),MAX($Q$1:Q863)+1,0)</f>
        <v>0</v>
      </c>
      <c r="R864" t="s">
        <v>3585</v>
      </c>
      <c r="S864">
        <v>5082</v>
      </c>
      <c r="Y864" t="str">
        <f>IFERROR(VLOOKUP(ROWS($Y$2:Y864),$Z$2:$AA$3007,2,0),"")</f>
        <v/>
      </c>
      <c r="Z864" s="91">
        <f>IF(ISNUMBER(SEARCH(PROF_SEARCH_ECO_PREC,AA864)),MAX($Z$1:Z863)+1,0)</f>
        <v>0</v>
      </c>
      <c r="AA864" t="s">
        <v>3585</v>
      </c>
      <c r="AB864">
        <v>5082</v>
      </c>
    </row>
    <row r="865" spans="16:28">
      <c r="P865" t="str">
        <f>IFERROR(VLOOKUP(ROWS($P$2:P865),$Q$2:$R$3007,2,0),"")</f>
        <v/>
      </c>
      <c r="Q865" s="91">
        <f>IF(ISNUMBER(SEARCH(ETUD_SHEARCH_ECO_PREC,R865)),MAX($Q$1:Q864)+1,0)</f>
        <v>0</v>
      </c>
      <c r="R865" t="s">
        <v>3588</v>
      </c>
      <c r="S865">
        <v>5085</v>
      </c>
      <c r="Y865" t="str">
        <f>IFERROR(VLOOKUP(ROWS($Y$2:Y865),$Z$2:$AA$3007,2,0),"")</f>
        <v/>
      </c>
      <c r="Z865" s="91">
        <f>IF(ISNUMBER(SEARCH(PROF_SEARCH_ECO_PREC,AA865)),MAX($Z$1:Z864)+1,0)</f>
        <v>0</v>
      </c>
      <c r="AA865" t="s">
        <v>3588</v>
      </c>
      <c r="AB865">
        <v>5085</v>
      </c>
    </row>
    <row r="866" spans="16:28">
      <c r="P866" t="str">
        <f>IFERROR(VLOOKUP(ROWS($P$2:P866),$Q$2:$R$3007,2,0),"")</f>
        <v/>
      </c>
      <c r="Q866" s="91">
        <f>IF(ISNUMBER(SEARCH(ETUD_SHEARCH_ECO_PREC,R866)),MAX($Q$1:Q865)+1,0)</f>
        <v>0</v>
      </c>
      <c r="R866" t="s">
        <v>3337</v>
      </c>
      <c r="S866">
        <v>5050</v>
      </c>
      <c r="Y866" t="str">
        <f>IFERROR(VLOOKUP(ROWS($Y$2:Y866),$Z$2:$AA$3007,2,0),"")</f>
        <v/>
      </c>
      <c r="Z866" s="91">
        <f>IF(ISNUMBER(SEARCH(PROF_SEARCH_ECO_PREC,AA866)),MAX($Z$1:Z865)+1,0)</f>
        <v>0</v>
      </c>
      <c r="AA866" t="s">
        <v>3337</v>
      </c>
      <c r="AB866">
        <v>5050</v>
      </c>
    </row>
    <row r="867" spans="16:28">
      <c r="P867" t="str">
        <f>IFERROR(VLOOKUP(ROWS($P$2:P867),$Q$2:$R$3007,2,0),"")</f>
        <v/>
      </c>
      <c r="Q867" s="91">
        <f>IF(ISNUMBER(SEARCH(ETUD_SHEARCH_ECO_PREC,R867)),MAX($Q$1:Q866)+1,0)</f>
        <v>0</v>
      </c>
      <c r="R867" t="s">
        <v>4032</v>
      </c>
      <c r="S867">
        <v>7505</v>
      </c>
      <c r="Y867" t="str">
        <f>IFERROR(VLOOKUP(ROWS($Y$2:Y867),$Z$2:$AA$3007,2,0),"")</f>
        <v/>
      </c>
      <c r="Z867" s="91">
        <f>IF(ISNUMBER(SEARCH(PROF_SEARCH_ECO_PREC,AA867)),MAX($Z$1:Z866)+1,0)</f>
        <v>0</v>
      </c>
      <c r="AA867" t="s">
        <v>4032</v>
      </c>
      <c r="AB867">
        <v>7505</v>
      </c>
    </row>
    <row r="868" spans="16:28">
      <c r="P868" t="str">
        <f>IFERROR(VLOOKUP(ROWS($P$2:P868),$Q$2:$R$3007,2,0),"")</f>
        <v/>
      </c>
      <c r="Q868" s="91">
        <f>IF(ISNUMBER(SEARCH(ETUD_SHEARCH_ECO_PREC,R868)),MAX($Q$1:Q867)+1,0)</f>
        <v>0</v>
      </c>
      <c r="R868" t="s">
        <v>5600</v>
      </c>
      <c r="S868">
        <v>1085</v>
      </c>
      <c r="Y868" t="str">
        <f>IFERROR(VLOOKUP(ROWS($Y$2:Y868),$Z$2:$AA$3007,2,0),"")</f>
        <v/>
      </c>
      <c r="Z868" s="91">
        <f>IF(ISNUMBER(SEARCH(PROF_SEARCH_ECO_PREC,AA868)),MAX($Z$1:Z867)+1,0)</f>
        <v>0</v>
      </c>
      <c r="AA868" t="s">
        <v>5600</v>
      </c>
      <c r="AB868">
        <v>1085</v>
      </c>
    </row>
    <row r="869" spans="16:28">
      <c r="P869" t="str">
        <f>IFERROR(VLOOKUP(ROWS($P$2:P869),$Q$2:$R$3007,2,0),"")</f>
        <v/>
      </c>
      <c r="Q869" s="91">
        <f>IF(ISNUMBER(SEARCH(ETUD_SHEARCH_ECO_PREC,R869)),MAX($Q$1:Q868)+1,0)</f>
        <v>0</v>
      </c>
      <c r="R869" t="s">
        <v>3622</v>
      </c>
      <c r="S869">
        <v>7346</v>
      </c>
      <c r="Y869" t="str">
        <f>IFERROR(VLOOKUP(ROWS($Y$2:Y869),$Z$2:$AA$3007,2,0),"")</f>
        <v/>
      </c>
      <c r="Z869" s="91">
        <f>IF(ISNUMBER(SEARCH(PROF_SEARCH_ECO_PREC,AA869)),MAX($Z$1:Z868)+1,0)</f>
        <v>0</v>
      </c>
      <c r="AA869" t="s">
        <v>3622</v>
      </c>
      <c r="AB869">
        <v>7346</v>
      </c>
    </row>
    <row r="870" spans="16:28">
      <c r="P870" t="str">
        <f>IFERROR(VLOOKUP(ROWS($P$2:P870),$Q$2:$R$3007,2,0),"")</f>
        <v/>
      </c>
      <c r="Q870" s="91">
        <f>IF(ISNUMBER(SEARCH(ETUD_SHEARCH_ECO_PREC,R870)),MAX($Q$1:Q869)+1,0)</f>
        <v>0</v>
      </c>
      <c r="R870" t="s">
        <v>4147</v>
      </c>
      <c r="S870">
        <v>8510</v>
      </c>
      <c r="Y870" t="str">
        <f>IFERROR(VLOOKUP(ROWS($Y$2:Y870),$Z$2:$AA$3007,2,0),"")</f>
        <v/>
      </c>
      <c r="Z870" s="91">
        <f>IF(ISNUMBER(SEARCH(PROF_SEARCH_ECO_PREC,AA870)),MAX($Z$1:Z869)+1,0)</f>
        <v>0</v>
      </c>
      <c r="AA870" t="s">
        <v>4147</v>
      </c>
      <c r="AB870">
        <v>8510</v>
      </c>
    </row>
    <row r="871" spans="16:28">
      <c r="P871" t="str">
        <f>IFERROR(VLOOKUP(ROWS($P$2:P871),$Q$2:$R$3007,2,0),"")</f>
        <v/>
      </c>
      <c r="Q871" s="91">
        <f>IF(ISNUMBER(SEARCH(ETUD_SHEARCH_ECO_PREC,R871)),MAX($Q$1:Q870)+1,0)</f>
        <v>0</v>
      </c>
      <c r="R871" t="s">
        <v>3746</v>
      </c>
      <c r="S871">
        <v>7402</v>
      </c>
      <c r="Y871" t="str">
        <f>IFERROR(VLOOKUP(ROWS($Y$2:Y871),$Z$2:$AA$3007,2,0),"")</f>
        <v/>
      </c>
      <c r="Z871" s="91">
        <f>IF(ISNUMBER(SEARCH(PROF_SEARCH_ECO_PREC,AA871)),MAX($Z$1:Z870)+1,0)</f>
        <v>0</v>
      </c>
      <c r="AA871" t="s">
        <v>3746</v>
      </c>
      <c r="AB871">
        <v>7402</v>
      </c>
    </row>
    <row r="872" spans="16:28">
      <c r="P872" t="str">
        <f>IFERROR(VLOOKUP(ROWS($P$2:P872),$Q$2:$R$3007,2,0),"")</f>
        <v/>
      </c>
      <c r="Q872" s="91">
        <f>IF(ISNUMBER(SEARCH(ETUD_SHEARCH_ECO_PREC,R872)),MAX($Q$1:Q871)+1,0)</f>
        <v>0</v>
      </c>
      <c r="R872" t="s">
        <v>4242</v>
      </c>
      <c r="S872">
        <v>369</v>
      </c>
      <c r="Y872" t="str">
        <f>IFERROR(VLOOKUP(ROWS($Y$2:Y872),$Z$2:$AA$3007,2,0),"")</f>
        <v/>
      </c>
      <c r="Z872" s="91">
        <f>IF(ISNUMBER(SEARCH(PROF_SEARCH_ECO_PREC,AA872)),MAX($Z$1:Z871)+1,0)</f>
        <v>0</v>
      </c>
      <c r="AA872" t="s">
        <v>4242</v>
      </c>
      <c r="AB872">
        <v>369</v>
      </c>
    </row>
    <row r="873" spans="16:28">
      <c r="P873" t="str">
        <f>IFERROR(VLOOKUP(ROWS($P$2:P873),$Q$2:$R$3007,2,0),"")</f>
        <v/>
      </c>
      <c r="Q873" s="91">
        <f>IF(ISNUMBER(SEARCH(ETUD_SHEARCH_ECO_PREC,R873)),MAX($Q$1:Q872)+1,0)</f>
        <v>0</v>
      </c>
      <c r="R873" t="s">
        <v>5032</v>
      </c>
      <c r="S873">
        <v>5236</v>
      </c>
      <c r="Y873" t="str">
        <f>IFERROR(VLOOKUP(ROWS($Y$2:Y873),$Z$2:$AA$3007,2,0),"")</f>
        <v/>
      </c>
      <c r="Z873" s="91">
        <f>IF(ISNUMBER(SEARCH(PROF_SEARCH_ECO_PREC,AA873)),MAX($Z$1:Z872)+1,0)</f>
        <v>0</v>
      </c>
      <c r="AA873" t="s">
        <v>5032</v>
      </c>
      <c r="AB873">
        <v>5236</v>
      </c>
    </row>
    <row r="874" spans="16:28">
      <c r="P874" t="str">
        <f>IFERROR(VLOOKUP(ROWS($P$2:P874),$Q$2:$R$3007,2,0),"")</f>
        <v/>
      </c>
      <c r="Q874" s="91">
        <f>IF(ISNUMBER(SEARCH(ETUD_SHEARCH_ECO_PREC,R874)),MAX($Q$1:Q873)+1,0)</f>
        <v>0</v>
      </c>
      <c r="R874" t="s">
        <v>4509</v>
      </c>
      <c r="S874">
        <v>8422</v>
      </c>
      <c r="Y874" t="str">
        <f>IFERROR(VLOOKUP(ROWS($Y$2:Y874),$Z$2:$AA$3007,2,0),"")</f>
        <v/>
      </c>
      <c r="Z874" s="91">
        <f>IF(ISNUMBER(SEARCH(PROF_SEARCH_ECO_PREC,AA874)),MAX($Z$1:Z873)+1,0)</f>
        <v>0</v>
      </c>
      <c r="AA874" t="s">
        <v>4509</v>
      </c>
      <c r="AB874">
        <v>8422</v>
      </c>
    </row>
    <row r="875" spans="16:28">
      <c r="P875" t="str">
        <f>IFERROR(VLOOKUP(ROWS($P$2:P875),$Q$2:$R$3007,2,0),"")</f>
        <v/>
      </c>
      <c r="Q875" s="91">
        <f>IF(ISNUMBER(SEARCH(ETUD_SHEARCH_ECO_PREC,R875)),MAX($Q$1:Q874)+1,0)</f>
        <v>0</v>
      </c>
      <c r="R875" t="s">
        <v>4604</v>
      </c>
      <c r="S875">
        <v>8548</v>
      </c>
      <c r="Y875" t="str">
        <f>IFERROR(VLOOKUP(ROWS($Y$2:Y875),$Z$2:$AA$3007,2,0),"")</f>
        <v/>
      </c>
      <c r="Z875" s="91">
        <f>IF(ISNUMBER(SEARCH(PROF_SEARCH_ECO_PREC,AA875)),MAX($Z$1:Z874)+1,0)</f>
        <v>0</v>
      </c>
      <c r="AA875" t="s">
        <v>4604</v>
      </c>
      <c r="AB875">
        <v>8548</v>
      </c>
    </row>
    <row r="876" spans="16:28">
      <c r="P876" t="str">
        <f>IFERROR(VLOOKUP(ROWS($P$2:P876),$Q$2:$R$3007,2,0),"")</f>
        <v/>
      </c>
      <c r="Q876" s="91">
        <f>IF(ISNUMBER(SEARCH(ETUD_SHEARCH_ECO_PREC,R876)),MAX($Q$1:Q875)+1,0)</f>
        <v>0</v>
      </c>
      <c r="R876" t="s">
        <v>4241</v>
      </c>
      <c r="S876">
        <v>368</v>
      </c>
      <c r="Y876" t="str">
        <f>IFERROR(VLOOKUP(ROWS($Y$2:Y876),$Z$2:$AA$3007,2,0),"")</f>
        <v/>
      </c>
      <c r="Z876" s="91">
        <f>IF(ISNUMBER(SEARCH(PROF_SEARCH_ECO_PREC,AA876)),MAX($Z$1:Z875)+1,0)</f>
        <v>0</v>
      </c>
      <c r="AA876" t="s">
        <v>4241</v>
      </c>
      <c r="AB876">
        <v>368</v>
      </c>
    </row>
    <row r="877" spans="16:28">
      <c r="P877" t="str">
        <f>IFERROR(VLOOKUP(ROWS($P$2:P877),$Q$2:$R$3007,2,0),"")</f>
        <v/>
      </c>
      <c r="Q877" s="91">
        <f>IF(ISNUMBER(SEARCH(ETUD_SHEARCH_ECO_PREC,R877)),MAX($Q$1:Q876)+1,0)</f>
        <v>0</v>
      </c>
      <c r="R877" t="s">
        <v>5687</v>
      </c>
      <c r="S877">
        <v>9578</v>
      </c>
      <c r="Y877" t="str">
        <f>IFERROR(VLOOKUP(ROWS($Y$2:Y877),$Z$2:$AA$3007,2,0),"")</f>
        <v/>
      </c>
      <c r="Z877" s="91">
        <f>IF(ISNUMBER(SEARCH(PROF_SEARCH_ECO_PREC,AA877)),MAX($Z$1:Z876)+1,0)</f>
        <v>0</v>
      </c>
      <c r="AA877" t="s">
        <v>5687</v>
      </c>
      <c r="AB877">
        <v>9578</v>
      </c>
    </row>
    <row r="878" spans="16:28">
      <c r="P878" t="str">
        <f>IFERROR(VLOOKUP(ROWS($P$2:P878),$Q$2:$R$3007,2,0),"")</f>
        <v/>
      </c>
      <c r="Q878" s="91">
        <f>IF(ISNUMBER(SEARCH(ETUD_SHEARCH_ECO_PREC,R878)),MAX($Q$1:Q877)+1,0)</f>
        <v>0</v>
      </c>
      <c r="R878" t="s">
        <v>4236</v>
      </c>
      <c r="S878">
        <v>359</v>
      </c>
      <c r="Y878" t="str">
        <f>IFERROR(VLOOKUP(ROWS($Y$2:Y878),$Z$2:$AA$3007,2,0),"")</f>
        <v/>
      </c>
      <c r="Z878" s="91">
        <f>IF(ISNUMBER(SEARCH(PROF_SEARCH_ECO_PREC,AA878)),MAX($Z$1:Z877)+1,0)</f>
        <v>0</v>
      </c>
      <c r="AA878" t="s">
        <v>4236</v>
      </c>
      <c r="AB878">
        <v>359</v>
      </c>
    </row>
    <row r="879" spans="16:28">
      <c r="P879" t="str">
        <f>IFERROR(VLOOKUP(ROWS($P$2:P879),$Q$2:$R$3007,2,0),"")</f>
        <v/>
      </c>
      <c r="Q879" s="91">
        <f>IF(ISNUMBER(SEARCH(ETUD_SHEARCH_ECO_PREC,R879)),MAX($Q$1:Q878)+1,0)</f>
        <v>0</v>
      </c>
      <c r="R879" t="s">
        <v>4240</v>
      </c>
      <c r="S879">
        <v>367</v>
      </c>
      <c r="Y879" t="str">
        <f>IFERROR(VLOOKUP(ROWS($Y$2:Y879),$Z$2:$AA$3007,2,0),"")</f>
        <v/>
      </c>
      <c r="Z879" s="91">
        <f>IF(ISNUMBER(SEARCH(PROF_SEARCH_ECO_PREC,AA879)),MAX($Z$1:Z878)+1,0)</f>
        <v>0</v>
      </c>
      <c r="AA879" t="s">
        <v>4240</v>
      </c>
      <c r="AB879">
        <v>367</v>
      </c>
    </row>
    <row r="880" spans="16:28">
      <c r="P880" t="str">
        <f>IFERROR(VLOOKUP(ROWS($P$2:P880),$Q$2:$R$3007,2,0),"")</f>
        <v/>
      </c>
      <c r="Q880" s="91">
        <f>IF(ISNUMBER(SEARCH(ETUD_SHEARCH_ECO_PREC,R880)),MAX($Q$1:Q879)+1,0)</f>
        <v>0</v>
      </c>
      <c r="R880" t="s">
        <v>4226</v>
      </c>
      <c r="S880">
        <v>7568</v>
      </c>
      <c r="Y880" t="str">
        <f>IFERROR(VLOOKUP(ROWS($Y$2:Y880),$Z$2:$AA$3007,2,0),"")</f>
        <v/>
      </c>
      <c r="Z880" s="91">
        <f>IF(ISNUMBER(SEARCH(PROF_SEARCH_ECO_PREC,AA880)),MAX($Z$1:Z879)+1,0)</f>
        <v>0</v>
      </c>
      <c r="AA880" t="s">
        <v>4226</v>
      </c>
      <c r="AB880">
        <v>7568</v>
      </c>
    </row>
    <row r="881" spans="16:28">
      <c r="P881" t="str">
        <f>IFERROR(VLOOKUP(ROWS($P$2:P881),$Q$2:$R$3007,2,0),"")</f>
        <v/>
      </c>
      <c r="Q881" s="91">
        <f>IF(ISNUMBER(SEARCH(ETUD_SHEARCH_ECO_PREC,R881)),MAX($Q$1:Q880)+1,0)</f>
        <v>0</v>
      </c>
      <c r="R881" t="s">
        <v>3163</v>
      </c>
      <c r="S881">
        <v>23</v>
      </c>
      <c r="Y881" t="str">
        <f>IFERROR(VLOOKUP(ROWS($Y$2:Y881),$Z$2:$AA$3007,2,0),"")</f>
        <v/>
      </c>
      <c r="Z881" s="91">
        <f>IF(ISNUMBER(SEARCH(PROF_SEARCH_ECO_PREC,AA881)),MAX($Z$1:Z880)+1,0)</f>
        <v>0</v>
      </c>
      <c r="AA881" t="s">
        <v>3163</v>
      </c>
      <c r="AB881">
        <v>23</v>
      </c>
    </row>
    <row r="882" spans="16:28">
      <c r="P882" t="str">
        <f>IFERROR(VLOOKUP(ROWS($P$2:P882),$Q$2:$R$3007,2,0),"")</f>
        <v/>
      </c>
      <c r="Q882" s="91">
        <f>IF(ISNUMBER(SEARCH(ETUD_SHEARCH_ECO_PREC,R882)),MAX($Q$1:Q881)+1,0)</f>
        <v>0</v>
      </c>
      <c r="R882" t="s">
        <v>5861</v>
      </c>
      <c r="S882">
        <v>5361</v>
      </c>
      <c r="Y882" t="str">
        <f>IFERROR(VLOOKUP(ROWS($Y$2:Y882),$Z$2:$AA$3007,2,0),"")</f>
        <v/>
      </c>
      <c r="Z882" s="91">
        <f>IF(ISNUMBER(SEARCH(PROF_SEARCH_ECO_PREC,AA882)),MAX($Z$1:Z881)+1,0)</f>
        <v>0</v>
      </c>
      <c r="AA882" t="s">
        <v>5861</v>
      </c>
      <c r="AB882">
        <v>5361</v>
      </c>
    </row>
    <row r="883" spans="16:28">
      <c r="P883" t="str">
        <f>IFERROR(VLOOKUP(ROWS($P$2:P883),$Q$2:$R$3007,2,0),"")</f>
        <v/>
      </c>
      <c r="Q883" s="91">
        <f>IF(ISNUMBER(SEARCH(ETUD_SHEARCH_ECO_PREC,R883)),MAX($Q$1:Q882)+1,0)</f>
        <v>0</v>
      </c>
      <c r="R883" t="s">
        <v>5190</v>
      </c>
      <c r="S883">
        <v>5269</v>
      </c>
      <c r="Y883" t="str">
        <f>IFERROR(VLOOKUP(ROWS($Y$2:Y883),$Z$2:$AA$3007,2,0),"")</f>
        <v/>
      </c>
      <c r="Z883" s="91">
        <f>IF(ISNUMBER(SEARCH(PROF_SEARCH_ECO_PREC,AA883)),MAX($Z$1:Z882)+1,0)</f>
        <v>0</v>
      </c>
      <c r="AA883" t="s">
        <v>5190</v>
      </c>
      <c r="AB883">
        <v>5269</v>
      </c>
    </row>
    <row r="884" spans="16:28">
      <c r="P884" t="str">
        <f>IFERROR(VLOOKUP(ROWS($P$2:P884),$Q$2:$R$3007,2,0),"")</f>
        <v/>
      </c>
      <c r="Q884" s="91">
        <f>IF(ISNUMBER(SEARCH(ETUD_SHEARCH_ECO_PREC,R884)),MAX($Q$1:Q883)+1,0)</f>
        <v>0</v>
      </c>
      <c r="R884" t="s">
        <v>5842</v>
      </c>
      <c r="S884">
        <v>1140</v>
      </c>
      <c r="Y884" t="str">
        <f>IFERROR(VLOOKUP(ROWS($Y$2:Y884),$Z$2:$AA$3007,2,0),"")</f>
        <v/>
      </c>
      <c r="Z884" s="91">
        <f>IF(ISNUMBER(SEARCH(PROF_SEARCH_ECO_PREC,AA884)),MAX($Z$1:Z883)+1,0)</f>
        <v>0</v>
      </c>
      <c r="AA884" t="s">
        <v>5842</v>
      </c>
      <c r="AB884">
        <v>1140</v>
      </c>
    </row>
    <row r="885" spans="16:28">
      <c r="P885" t="str">
        <f>IFERROR(VLOOKUP(ROWS($P$2:P885),$Q$2:$R$3007,2,0),"")</f>
        <v/>
      </c>
      <c r="Q885" s="91">
        <f>IF(ISNUMBER(SEARCH(ETUD_SHEARCH_ECO_PREC,R885)),MAX($Q$1:Q884)+1,0)</f>
        <v>0</v>
      </c>
      <c r="R885" t="s">
        <v>3814</v>
      </c>
      <c r="S885">
        <v>8559</v>
      </c>
      <c r="Y885" t="str">
        <f>IFERROR(VLOOKUP(ROWS($Y$2:Y885),$Z$2:$AA$3007,2,0),"")</f>
        <v/>
      </c>
      <c r="Z885" s="91">
        <f>IF(ISNUMBER(SEARCH(PROF_SEARCH_ECO_PREC,AA885)),MAX($Z$1:Z884)+1,0)</f>
        <v>0</v>
      </c>
      <c r="AA885" t="s">
        <v>3814</v>
      </c>
      <c r="AB885">
        <v>8559</v>
      </c>
    </row>
    <row r="886" spans="16:28">
      <c r="P886" t="str">
        <f>IFERROR(VLOOKUP(ROWS($P$2:P886),$Q$2:$R$3007,2,0),"")</f>
        <v/>
      </c>
      <c r="Q886" s="91">
        <f>IF(ISNUMBER(SEARCH(ETUD_SHEARCH_ECO_PREC,R886)),MAX($Q$1:Q885)+1,0)</f>
        <v>0</v>
      </c>
      <c r="R886" t="s">
        <v>5919</v>
      </c>
      <c r="S886">
        <v>5369</v>
      </c>
      <c r="Y886" t="str">
        <f>IFERROR(VLOOKUP(ROWS($Y$2:Y886),$Z$2:$AA$3007,2,0),"")</f>
        <v/>
      </c>
      <c r="Z886" s="91">
        <f>IF(ISNUMBER(SEARCH(PROF_SEARCH_ECO_PREC,AA886)),MAX($Z$1:Z885)+1,0)</f>
        <v>0</v>
      </c>
      <c r="AA886" t="s">
        <v>5919</v>
      </c>
      <c r="AB886">
        <v>5369</v>
      </c>
    </row>
    <row r="887" spans="16:28">
      <c r="P887" t="str">
        <f>IFERROR(VLOOKUP(ROWS($P$2:P887),$Q$2:$R$3007,2,0),"")</f>
        <v/>
      </c>
      <c r="Q887" s="91">
        <f>IF(ISNUMBER(SEARCH(ETUD_SHEARCH_ECO_PREC,R887)),MAX($Q$1:Q886)+1,0)</f>
        <v>0</v>
      </c>
      <c r="R887" t="s">
        <v>4281</v>
      </c>
      <c r="S887">
        <v>392</v>
      </c>
      <c r="Y887" t="str">
        <f>IFERROR(VLOOKUP(ROWS($Y$2:Y887),$Z$2:$AA$3007,2,0),"")</f>
        <v/>
      </c>
      <c r="Z887" s="91">
        <f>IF(ISNUMBER(SEARCH(PROF_SEARCH_ECO_PREC,AA887)),MAX($Z$1:Z886)+1,0)</f>
        <v>0</v>
      </c>
      <c r="AA887" t="s">
        <v>4281</v>
      </c>
      <c r="AB887">
        <v>392</v>
      </c>
    </row>
    <row r="888" spans="16:28">
      <c r="P888" t="str">
        <f>IFERROR(VLOOKUP(ROWS($P$2:P888),$Q$2:$R$3007,2,0),"")</f>
        <v/>
      </c>
      <c r="Q888" s="91">
        <f>IF(ISNUMBER(SEARCH(ETUD_SHEARCH_ECO_PREC,R888)),MAX($Q$1:Q887)+1,0)</f>
        <v>0</v>
      </c>
      <c r="R888" t="s">
        <v>4282</v>
      </c>
      <c r="S888">
        <v>393</v>
      </c>
      <c r="Y888" t="str">
        <f>IFERROR(VLOOKUP(ROWS($Y$2:Y888),$Z$2:$AA$3007,2,0),"")</f>
        <v/>
      </c>
      <c r="Z888" s="91">
        <f>IF(ISNUMBER(SEARCH(PROF_SEARCH_ECO_PREC,AA888)),MAX($Z$1:Z887)+1,0)</f>
        <v>0</v>
      </c>
      <c r="AA888" t="s">
        <v>4282</v>
      </c>
      <c r="AB888">
        <v>393</v>
      </c>
    </row>
    <row r="889" spans="16:28">
      <c r="P889" t="str">
        <f>IFERROR(VLOOKUP(ROWS($P$2:P889),$Q$2:$R$3007,2,0),"")</f>
        <v/>
      </c>
      <c r="Q889" s="91">
        <f>IF(ISNUMBER(SEARCH(ETUD_SHEARCH_ECO_PREC,R889)),MAX($Q$1:Q888)+1,0)</f>
        <v>0</v>
      </c>
      <c r="R889" t="s">
        <v>3931</v>
      </c>
      <c r="S889">
        <v>7469</v>
      </c>
      <c r="Y889" t="str">
        <f>IFERROR(VLOOKUP(ROWS($Y$2:Y889),$Z$2:$AA$3007,2,0),"")</f>
        <v/>
      </c>
      <c r="Z889" s="91">
        <f>IF(ISNUMBER(SEARCH(PROF_SEARCH_ECO_PREC,AA889)),MAX($Z$1:Z888)+1,0)</f>
        <v>0</v>
      </c>
      <c r="AA889" t="s">
        <v>3931</v>
      </c>
      <c r="AB889">
        <v>7469</v>
      </c>
    </row>
    <row r="890" spans="16:28">
      <c r="P890" t="str">
        <f>IFERROR(VLOOKUP(ROWS($P$2:P890),$Q$2:$R$3007,2,0),"")</f>
        <v/>
      </c>
      <c r="Q890" s="91">
        <f>IF(ISNUMBER(SEARCH(ETUD_SHEARCH_ECO_PREC,R890)),MAX($Q$1:Q889)+1,0)</f>
        <v>0</v>
      </c>
      <c r="R890" t="s">
        <v>5070</v>
      </c>
      <c r="S890">
        <v>7736</v>
      </c>
      <c r="Y890" t="str">
        <f>IFERROR(VLOOKUP(ROWS($Y$2:Y890),$Z$2:$AA$3007,2,0),"")</f>
        <v/>
      </c>
      <c r="Z890" s="91">
        <f>IF(ISNUMBER(SEARCH(PROF_SEARCH_ECO_PREC,AA890)),MAX($Z$1:Z889)+1,0)</f>
        <v>0</v>
      </c>
      <c r="AA890" t="s">
        <v>5070</v>
      </c>
      <c r="AB890">
        <v>7736</v>
      </c>
    </row>
    <row r="891" spans="16:28">
      <c r="P891" t="str">
        <f>IFERROR(VLOOKUP(ROWS($P$2:P891),$Q$2:$R$3007,2,0),"")</f>
        <v/>
      </c>
      <c r="Q891" s="91">
        <f>IF(ISNUMBER(SEARCH(ETUD_SHEARCH_ECO_PREC,R891)),MAX($Q$1:Q890)+1,0)</f>
        <v>0</v>
      </c>
      <c r="R891" t="s">
        <v>5068</v>
      </c>
      <c r="S891">
        <v>7732</v>
      </c>
      <c r="Y891" t="str">
        <f>IFERROR(VLOOKUP(ROWS($Y$2:Y891),$Z$2:$AA$3007,2,0),"")</f>
        <v/>
      </c>
      <c r="Z891" s="91">
        <f>IF(ISNUMBER(SEARCH(PROF_SEARCH_ECO_PREC,AA891)),MAX($Z$1:Z890)+1,0)</f>
        <v>0</v>
      </c>
      <c r="AA891" t="s">
        <v>5068</v>
      </c>
      <c r="AB891">
        <v>7732</v>
      </c>
    </row>
    <row r="892" spans="16:28">
      <c r="P892" t="str">
        <f>IFERROR(VLOOKUP(ROWS($P$2:P892),$Q$2:$R$3007,2,0),"")</f>
        <v/>
      </c>
      <c r="Q892" s="91">
        <f>IF(ISNUMBER(SEARCH(ETUD_SHEARCH_ECO_PREC,R892)),MAX($Q$1:Q891)+1,0)</f>
        <v>0</v>
      </c>
      <c r="R892" t="s">
        <v>5348</v>
      </c>
      <c r="S892">
        <v>5309</v>
      </c>
      <c r="Y892" t="str">
        <f>IFERROR(VLOOKUP(ROWS($Y$2:Y892),$Z$2:$AA$3007,2,0),"")</f>
        <v/>
      </c>
      <c r="Z892" s="91">
        <f>IF(ISNUMBER(SEARCH(PROF_SEARCH_ECO_PREC,AA892)),MAX($Z$1:Z891)+1,0)</f>
        <v>0</v>
      </c>
      <c r="AA892" t="s">
        <v>5348</v>
      </c>
      <c r="AB892">
        <v>5309</v>
      </c>
    </row>
    <row r="893" spans="16:28">
      <c r="P893" t="str">
        <f>IFERROR(VLOOKUP(ROWS($P$2:P893),$Q$2:$R$3007,2,0),"")</f>
        <v/>
      </c>
      <c r="Q893" s="91">
        <f>IF(ISNUMBER(SEARCH(ETUD_SHEARCH_ECO_PREC,R893)),MAX($Q$1:Q892)+1,0)</f>
        <v>0</v>
      </c>
      <c r="R893" t="s">
        <v>6012</v>
      </c>
      <c r="S893">
        <v>8541</v>
      </c>
      <c r="Y893" t="str">
        <f>IFERROR(VLOOKUP(ROWS($Y$2:Y893),$Z$2:$AA$3007,2,0),"")</f>
        <v/>
      </c>
      <c r="Z893" s="91">
        <f>IF(ISNUMBER(SEARCH(PROF_SEARCH_ECO_PREC,AA893)),MAX($Z$1:Z892)+1,0)</f>
        <v>0</v>
      </c>
      <c r="AA893" t="s">
        <v>6012</v>
      </c>
      <c r="AB893">
        <v>8541</v>
      </c>
    </row>
    <row r="894" spans="16:28">
      <c r="P894" t="str">
        <f>IFERROR(VLOOKUP(ROWS($P$2:P894),$Q$2:$R$3007,2,0),"")</f>
        <v/>
      </c>
      <c r="Q894" s="91">
        <f>IF(ISNUMBER(SEARCH(ETUD_SHEARCH_ECO_PREC,R894)),MAX($Q$1:Q893)+1,0)</f>
        <v>0</v>
      </c>
      <c r="R894" t="s">
        <v>3188</v>
      </c>
      <c r="S894">
        <v>7062</v>
      </c>
      <c r="Y894" t="str">
        <f>IFERROR(VLOOKUP(ROWS($Y$2:Y894),$Z$2:$AA$3007,2,0),"")</f>
        <v/>
      </c>
      <c r="Z894" s="91">
        <f>IF(ISNUMBER(SEARCH(PROF_SEARCH_ECO_PREC,AA894)),MAX($Z$1:Z893)+1,0)</f>
        <v>0</v>
      </c>
      <c r="AA894" t="s">
        <v>3188</v>
      </c>
      <c r="AB894">
        <v>7062</v>
      </c>
    </row>
    <row r="895" spans="16:28">
      <c r="P895" t="str">
        <f>IFERROR(VLOOKUP(ROWS($P$2:P895),$Q$2:$R$3007,2,0),"")</f>
        <v/>
      </c>
      <c r="Q895" s="91">
        <f>IF(ISNUMBER(SEARCH(ETUD_SHEARCH_ECO_PREC,R895)),MAX($Q$1:Q894)+1,0)</f>
        <v>0</v>
      </c>
      <c r="R895" t="s">
        <v>3499</v>
      </c>
      <c r="S895">
        <v>5422</v>
      </c>
      <c r="Y895" t="str">
        <f>IFERROR(VLOOKUP(ROWS($Y$2:Y895),$Z$2:$AA$3007,2,0),"")</f>
        <v/>
      </c>
      <c r="Z895" s="91">
        <f>IF(ISNUMBER(SEARCH(PROF_SEARCH_ECO_PREC,AA895)),MAX($Z$1:Z894)+1,0)</f>
        <v>0</v>
      </c>
      <c r="AA895" t="s">
        <v>3499</v>
      </c>
      <c r="AB895">
        <v>5422</v>
      </c>
    </row>
    <row r="896" spans="16:28">
      <c r="P896" t="str">
        <f>IFERROR(VLOOKUP(ROWS($P$2:P896),$Q$2:$R$3007,2,0),"")</f>
        <v/>
      </c>
      <c r="Q896" s="91">
        <f>IF(ISNUMBER(SEARCH(ETUD_SHEARCH_ECO_PREC,R896)),MAX($Q$1:Q895)+1,0)</f>
        <v>0</v>
      </c>
      <c r="R896" t="s">
        <v>5197</v>
      </c>
      <c r="S896">
        <v>8190</v>
      </c>
      <c r="Y896" t="str">
        <f>IFERROR(VLOOKUP(ROWS($Y$2:Y896),$Z$2:$AA$3007,2,0),"")</f>
        <v/>
      </c>
      <c r="Z896" s="91">
        <f>IF(ISNUMBER(SEARCH(PROF_SEARCH_ECO_PREC,AA896)),MAX($Z$1:Z895)+1,0)</f>
        <v>0</v>
      </c>
      <c r="AA896" t="s">
        <v>5197</v>
      </c>
      <c r="AB896">
        <v>8190</v>
      </c>
    </row>
    <row r="897" spans="16:28">
      <c r="P897" t="str">
        <f>IFERROR(VLOOKUP(ROWS($P$2:P897),$Q$2:$R$3007,2,0),"")</f>
        <v/>
      </c>
      <c r="Q897" s="91">
        <f>IF(ISNUMBER(SEARCH(ETUD_SHEARCH_ECO_PREC,R897)),MAX($Q$1:Q896)+1,0)</f>
        <v>0</v>
      </c>
      <c r="R897" t="s">
        <v>4391</v>
      </c>
      <c r="S897">
        <v>5535</v>
      </c>
      <c r="Y897" t="str">
        <f>IFERROR(VLOOKUP(ROWS($Y$2:Y897),$Z$2:$AA$3007,2,0),"")</f>
        <v/>
      </c>
      <c r="Z897" s="91">
        <f>IF(ISNUMBER(SEARCH(PROF_SEARCH_ECO_PREC,AA897)),MAX($Z$1:Z896)+1,0)</f>
        <v>0</v>
      </c>
      <c r="AA897" t="s">
        <v>4391</v>
      </c>
      <c r="AB897">
        <v>5535</v>
      </c>
    </row>
    <row r="898" spans="16:28">
      <c r="P898" t="str">
        <f>IFERROR(VLOOKUP(ROWS($P$2:P898),$Q$2:$R$3007,2,0),"")</f>
        <v/>
      </c>
      <c r="Q898" s="91">
        <f>IF(ISNUMBER(SEARCH(ETUD_SHEARCH_ECO_PREC,R898)),MAX($Q$1:Q897)+1,0)</f>
        <v>0</v>
      </c>
      <c r="R898" t="s">
        <v>4691</v>
      </c>
      <c r="S898">
        <v>5500</v>
      </c>
      <c r="Y898" t="str">
        <f>IFERROR(VLOOKUP(ROWS($Y$2:Y898),$Z$2:$AA$3007,2,0),"")</f>
        <v/>
      </c>
      <c r="Z898" s="91">
        <f>IF(ISNUMBER(SEARCH(PROF_SEARCH_ECO_PREC,AA898)),MAX($Z$1:Z897)+1,0)</f>
        <v>0</v>
      </c>
      <c r="AA898" t="s">
        <v>4691</v>
      </c>
      <c r="AB898">
        <v>5500</v>
      </c>
    </row>
    <row r="899" spans="16:28">
      <c r="P899" t="str">
        <f>IFERROR(VLOOKUP(ROWS($P$2:P899),$Q$2:$R$3007,2,0),"")</f>
        <v/>
      </c>
      <c r="Q899" s="91">
        <f>IF(ISNUMBER(SEARCH(ETUD_SHEARCH_ECO_PREC,R899)),MAX($Q$1:Q898)+1,0)</f>
        <v>0</v>
      </c>
      <c r="R899" t="s">
        <v>4691</v>
      </c>
      <c r="S899">
        <v>8292</v>
      </c>
      <c r="Y899" t="str">
        <f>IFERROR(VLOOKUP(ROWS($Y$2:Y899),$Z$2:$AA$3007,2,0),"")</f>
        <v/>
      </c>
      <c r="Z899" s="91">
        <f>IF(ISNUMBER(SEARCH(PROF_SEARCH_ECO_PREC,AA899)),MAX($Z$1:Z898)+1,0)</f>
        <v>0</v>
      </c>
      <c r="AA899" t="s">
        <v>4691</v>
      </c>
      <c r="AB899">
        <v>8292</v>
      </c>
    </row>
    <row r="900" spans="16:28">
      <c r="P900" t="str">
        <f>IFERROR(VLOOKUP(ROWS($P$2:P900),$Q$2:$R$3007,2,0),"")</f>
        <v/>
      </c>
      <c r="Q900" s="91">
        <f>IF(ISNUMBER(SEARCH(ETUD_SHEARCH_ECO_PREC,R900)),MAX($Q$1:Q899)+1,0)</f>
        <v>0</v>
      </c>
      <c r="R900" t="s">
        <v>4426</v>
      </c>
      <c r="S900">
        <v>8487</v>
      </c>
      <c r="Y900" t="str">
        <f>IFERROR(VLOOKUP(ROWS($Y$2:Y900),$Z$2:$AA$3007,2,0),"")</f>
        <v/>
      </c>
      <c r="Z900" s="91">
        <f>IF(ISNUMBER(SEARCH(PROF_SEARCH_ECO_PREC,AA900)),MAX($Z$1:Z899)+1,0)</f>
        <v>0</v>
      </c>
      <c r="AA900" t="s">
        <v>4426</v>
      </c>
      <c r="AB900">
        <v>8487</v>
      </c>
    </row>
    <row r="901" spans="16:28">
      <c r="P901" t="str">
        <f>IFERROR(VLOOKUP(ROWS($P$2:P901),$Q$2:$R$3007,2,0),"")</f>
        <v/>
      </c>
      <c r="Q901" s="91">
        <f>IF(ISNUMBER(SEARCH(ETUD_SHEARCH_ECO_PREC,R901)),MAX($Q$1:Q900)+1,0)</f>
        <v>0</v>
      </c>
      <c r="R901" t="s">
        <v>4277</v>
      </c>
      <c r="S901">
        <v>388</v>
      </c>
      <c r="Y901" t="str">
        <f>IFERROR(VLOOKUP(ROWS($Y$2:Y901),$Z$2:$AA$3007,2,0),"")</f>
        <v/>
      </c>
      <c r="Z901" s="91">
        <f>IF(ISNUMBER(SEARCH(PROF_SEARCH_ECO_PREC,AA901)),MAX($Z$1:Z900)+1,0)</f>
        <v>0</v>
      </c>
      <c r="AA901" t="s">
        <v>4277</v>
      </c>
      <c r="AB901">
        <v>388</v>
      </c>
    </row>
    <row r="902" spans="16:28">
      <c r="P902" t="str">
        <f>IFERROR(VLOOKUP(ROWS($P$2:P902),$Q$2:$R$3007,2,0),"")</f>
        <v/>
      </c>
      <c r="Q902" s="91">
        <f>IF(ISNUMBER(SEARCH(ETUD_SHEARCH_ECO_PREC,R902)),MAX($Q$1:Q901)+1,0)</f>
        <v>0</v>
      </c>
      <c r="R902" t="s">
        <v>4317</v>
      </c>
      <c r="S902">
        <v>402</v>
      </c>
      <c r="Y902" t="str">
        <f>IFERROR(VLOOKUP(ROWS($Y$2:Y902),$Z$2:$AA$3007,2,0),"")</f>
        <v/>
      </c>
      <c r="Z902" s="91">
        <f>IF(ISNUMBER(SEARCH(PROF_SEARCH_ECO_PREC,AA902)),MAX($Z$1:Z901)+1,0)</f>
        <v>0</v>
      </c>
      <c r="AA902" t="s">
        <v>4317</v>
      </c>
      <c r="AB902">
        <v>402</v>
      </c>
    </row>
    <row r="903" spans="16:28">
      <c r="P903" t="str">
        <f>IFERROR(VLOOKUP(ROWS($P$2:P903),$Q$2:$R$3007,2,0),"")</f>
        <v/>
      </c>
      <c r="Q903" s="91">
        <f>IF(ISNUMBER(SEARCH(ETUD_SHEARCH_ECO_PREC,R903)),MAX($Q$1:Q902)+1,0)</f>
        <v>0</v>
      </c>
      <c r="R903" t="s">
        <v>4688</v>
      </c>
      <c r="S903">
        <v>8581</v>
      </c>
      <c r="Y903" t="str">
        <f>IFERROR(VLOOKUP(ROWS($Y$2:Y903),$Z$2:$AA$3007,2,0),"")</f>
        <v/>
      </c>
      <c r="Z903" s="91">
        <f>IF(ISNUMBER(SEARCH(PROF_SEARCH_ECO_PREC,AA903)),MAX($Z$1:Z902)+1,0)</f>
        <v>0</v>
      </c>
      <c r="AA903" t="s">
        <v>4688</v>
      </c>
      <c r="AB903">
        <v>8581</v>
      </c>
    </row>
    <row r="904" spans="16:28">
      <c r="P904" t="str">
        <f>IFERROR(VLOOKUP(ROWS($P$2:P904),$Q$2:$R$3007,2,0),"")</f>
        <v/>
      </c>
      <c r="Q904" s="91">
        <f>IF(ISNUMBER(SEARCH(ETUD_SHEARCH_ECO_PREC,R904)),MAX($Q$1:Q903)+1,0)</f>
        <v>0</v>
      </c>
      <c r="R904" t="s">
        <v>4857</v>
      </c>
      <c r="S904">
        <v>5514</v>
      </c>
      <c r="Y904" t="str">
        <f>IFERROR(VLOOKUP(ROWS($Y$2:Y904),$Z$2:$AA$3007,2,0),"")</f>
        <v/>
      </c>
      <c r="Z904" s="91">
        <f>IF(ISNUMBER(SEARCH(PROF_SEARCH_ECO_PREC,AA904)),MAX($Z$1:Z903)+1,0)</f>
        <v>0</v>
      </c>
      <c r="AA904" t="s">
        <v>4857</v>
      </c>
      <c r="AB904">
        <v>5514</v>
      </c>
    </row>
    <row r="905" spans="16:28">
      <c r="P905" t="str">
        <f>IFERROR(VLOOKUP(ROWS($P$2:P905),$Q$2:$R$3007,2,0),"")</f>
        <v/>
      </c>
      <c r="Q905" s="91">
        <f>IF(ISNUMBER(SEARCH(ETUD_SHEARCH_ECO_PREC,R905)),MAX($Q$1:Q904)+1,0)</f>
        <v>0</v>
      </c>
      <c r="R905" t="s">
        <v>4858</v>
      </c>
      <c r="S905">
        <v>8522</v>
      </c>
      <c r="Y905" t="str">
        <f>IFERROR(VLOOKUP(ROWS($Y$2:Y905),$Z$2:$AA$3007,2,0),"")</f>
        <v/>
      </c>
      <c r="Z905" s="91">
        <f>IF(ISNUMBER(SEARCH(PROF_SEARCH_ECO_PREC,AA905)),MAX($Z$1:Z904)+1,0)</f>
        <v>0</v>
      </c>
      <c r="AA905" t="s">
        <v>4858</v>
      </c>
      <c r="AB905">
        <v>8522</v>
      </c>
    </row>
    <row r="906" spans="16:28">
      <c r="P906" t="str">
        <f>IFERROR(VLOOKUP(ROWS($P$2:P906),$Q$2:$R$3007,2,0),"")</f>
        <v/>
      </c>
      <c r="Q906" s="91">
        <f>IF(ISNUMBER(SEARCH(ETUD_SHEARCH_ECO_PREC,R906)),MAX($Q$1:Q905)+1,0)</f>
        <v>0</v>
      </c>
      <c r="R906" t="s">
        <v>3574</v>
      </c>
      <c r="S906">
        <v>7323</v>
      </c>
      <c r="Y906" t="str">
        <f>IFERROR(VLOOKUP(ROWS($Y$2:Y906),$Z$2:$AA$3007,2,0),"")</f>
        <v/>
      </c>
      <c r="Z906" s="91">
        <f>IF(ISNUMBER(SEARCH(PROF_SEARCH_ECO_PREC,AA906)),MAX($Z$1:Z905)+1,0)</f>
        <v>0</v>
      </c>
      <c r="AA906" t="s">
        <v>3574</v>
      </c>
      <c r="AB906">
        <v>7323</v>
      </c>
    </row>
    <row r="907" spans="16:28">
      <c r="P907" t="str">
        <f>IFERROR(VLOOKUP(ROWS($P$2:P907),$Q$2:$R$3007,2,0),"")</f>
        <v/>
      </c>
      <c r="Q907" s="91">
        <f>IF(ISNUMBER(SEARCH(ETUD_SHEARCH_ECO_PREC,R907)),MAX($Q$1:Q906)+1,0)</f>
        <v>0</v>
      </c>
      <c r="R907" t="s">
        <v>4663</v>
      </c>
      <c r="S907">
        <v>575</v>
      </c>
      <c r="Y907" t="str">
        <f>IFERROR(VLOOKUP(ROWS($Y$2:Y907),$Z$2:$AA$3007,2,0),"")</f>
        <v/>
      </c>
      <c r="Z907" s="91">
        <f>IF(ISNUMBER(SEARCH(PROF_SEARCH_ECO_PREC,AA907)),MAX($Z$1:Z906)+1,0)</f>
        <v>0</v>
      </c>
      <c r="AA907" t="s">
        <v>4663</v>
      </c>
      <c r="AB907">
        <v>575</v>
      </c>
    </row>
    <row r="908" spans="16:28">
      <c r="P908" t="str">
        <f>IFERROR(VLOOKUP(ROWS($P$2:P908),$Q$2:$R$3007,2,0),"")</f>
        <v/>
      </c>
      <c r="Q908" s="91">
        <f>IF(ISNUMBER(SEARCH(ETUD_SHEARCH_ECO_PREC,R908)),MAX($Q$1:Q907)+1,0)</f>
        <v>0</v>
      </c>
      <c r="R908" t="s">
        <v>5353</v>
      </c>
      <c r="S908">
        <v>8428</v>
      </c>
      <c r="Y908" t="str">
        <f>IFERROR(VLOOKUP(ROWS($Y$2:Y908),$Z$2:$AA$3007,2,0),"")</f>
        <v/>
      </c>
      <c r="Z908" s="91">
        <f>IF(ISNUMBER(SEARCH(PROF_SEARCH_ECO_PREC,AA908)),MAX($Z$1:Z907)+1,0)</f>
        <v>0</v>
      </c>
      <c r="AA908" t="s">
        <v>5353</v>
      </c>
      <c r="AB908">
        <v>8428</v>
      </c>
    </row>
    <row r="909" spans="16:28">
      <c r="P909" t="str">
        <f>IFERROR(VLOOKUP(ROWS($P$2:P909),$Q$2:$R$3007,2,0),"")</f>
        <v/>
      </c>
      <c r="Q909" s="91">
        <f>IF(ISNUMBER(SEARCH(ETUD_SHEARCH_ECO_PREC,R909)),MAX($Q$1:Q908)+1,0)</f>
        <v>0</v>
      </c>
      <c r="R909" t="s">
        <v>3496</v>
      </c>
      <c r="S909">
        <v>5517</v>
      </c>
      <c r="Y909" t="str">
        <f>IFERROR(VLOOKUP(ROWS($Y$2:Y909),$Z$2:$AA$3007,2,0),"")</f>
        <v/>
      </c>
      <c r="Z909" s="91">
        <f>IF(ISNUMBER(SEARCH(PROF_SEARCH_ECO_PREC,AA909)),MAX($Z$1:Z908)+1,0)</f>
        <v>0</v>
      </c>
      <c r="AA909" t="s">
        <v>3496</v>
      </c>
      <c r="AB909">
        <v>5517</v>
      </c>
    </row>
    <row r="910" spans="16:28">
      <c r="P910" t="str">
        <f>IFERROR(VLOOKUP(ROWS($P$2:P910),$Q$2:$R$3007,2,0),"")</f>
        <v/>
      </c>
      <c r="Q910" s="91">
        <f>IF(ISNUMBER(SEARCH(ETUD_SHEARCH_ECO_PREC,R910)),MAX($Q$1:Q909)+1,0)</f>
        <v>0</v>
      </c>
      <c r="R910" t="s">
        <v>6032</v>
      </c>
      <c r="S910">
        <v>1194</v>
      </c>
      <c r="Y910" t="str">
        <f>IFERROR(VLOOKUP(ROWS($Y$2:Y910),$Z$2:$AA$3007,2,0),"")</f>
        <v/>
      </c>
      <c r="Z910" s="91">
        <f>IF(ISNUMBER(SEARCH(PROF_SEARCH_ECO_PREC,AA910)),MAX($Z$1:Z909)+1,0)</f>
        <v>0</v>
      </c>
      <c r="AA910" t="s">
        <v>6032</v>
      </c>
      <c r="AB910">
        <v>1194</v>
      </c>
    </row>
    <row r="911" spans="16:28">
      <c r="P911" t="str">
        <f>IFERROR(VLOOKUP(ROWS($P$2:P911),$Q$2:$R$3007,2,0),"")</f>
        <v/>
      </c>
      <c r="Q911" s="91">
        <f>IF(ISNUMBER(SEARCH(ETUD_SHEARCH_ECO_PREC,R911)),MAX($Q$1:Q910)+1,0)</f>
        <v>0</v>
      </c>
      <c r="R911" t="s">
        <v>5957</v>
      </c>
      <c r="S911">
        <v>5418</v>
      </c>
      <c r="Y911" t="str">
        <f>IFERROR(VLOOKUP(ROWS($Y$2:Y911),$Z$2:$AA$3007,2,0),"")</f>
        <v/>
      </c>
      <c r="Z911" s="91">
        <f>IF(ISNUMBER(SEARCH(PROF_SEARCH_ECO_PREC,AA911)),MAX($Z$1:Z910)+1,0)</f>
        <v>0</v>
      </c>
      <c r="AA911" t="s">
        <v>5957</v>
      </c>
      <c r="AB911">
        <v>5418</v>
      </c>
    </row>
    <row r="912" spans="16:28">
      <c r="P912" t="str">
        <f>IFERROR(VLOOKUP(ROWS($P$2:P912),$Q$2:$R$3007,2,0),"")</f>
        <v/>
      </c>
      <c r="Q912" s="91">
        <f>IF(ISNUMBER(SEARCH(ETUD_SHEARCH_ECO_PREC,R912)),MAX($Q$1:Q911)+1,0)</f>
        <v>0</v>
      </c>
      <c r="R912" t="s">
        <v>4597</v>
      </c>
      <c r="S912">
        <v>7626</v>
      </c>
      <c r="Y912" t="str">
        <f>IFERROR(VLOOKUP(ROWS($Y$2:Y912),$Z$2:$AA$3007,2,0),"")</f>
        <v/>
      </c>
      <c r="Z912" s="91">
        <f>IF(ISNUMBER(SEARCH(PROF_SEARCH_ECO_PREC,AA912)),MAX($Z$1:Z911)+1,0)</f>
        <v>0</v>
      </c>
      <c r="AA912" t="s">
        <v>4597</v>
      </c>
      <c r="AB912">
        <v>7626</v>
      </c>
    </row>
    <row r="913" spans="16:28">
      <c r="P913" t="str">
        <f>IFERROR(VLOOKUP(ROWS($P$2:P913),$Q$2:$R$3007,2,0),"")</f>
        <v/>
      </c>
      <c r="Q913" s="91">
        <f>IF(ISNUMBER(SEARCH(ETUD_SHEARCH_ECO_PREC,R913)),MAX($Q$1:Q912)+1,0)</f>
        <v>0</v>
      </c>
      <c r="R913" t="s">
        <v>3793</v>
      </c>
      <c r="S913">
        <v>5526</v>
      </c>
      <c r="Y913" t="str">
        <f>IFERROR(VLOOKUP(ROWS($Y$2:Y913),$Z$2:$AA$3007,2,0),"")</f>
        <v/>
      </c>
      <c r="Z913" s="91">
        <f>IF(ISNUMBER(SEARCH(PROF_SEARCH_ECO_PREC,AA913)),MAX($Z$1:Z912)+1,0)</f>
        <v>0</v>
      </c>
      <c r="AA913" t="s">
        <v>3793</v>
      </c>
      <c r="AB913">
        <v>5526</v>
      </c>
    </row>
    <row r="914" spans="16:28">
      <c r="P914" t="str">
        <f>IFERROR(VLOOKUP(ROWS($P$2:P914),$Q$2:$R$3007,2,0),"")</f>
        <v/>
      </c>
      <c r="Q914" s="91">
        <f>IF(ISNUMBER(SEARCH(ETUD_SHEARCH_ECO_PREC,R914)),MAX($Q$1:Q913)+1,0)</f>
        <v>0</v>
      </c>
      <c r="R914" t="s">
        <v>4706</v>
      </c>
      <c r="S914">
        <v>7618</v>
      </c>
      <c r="Y914" t="str">
        <f>IFERROR(VLOOKUP(ROWS($Y$2:Y914),$Z$2:$AA$3007,2,0),"")</f>
        <v/>
      </c>
      <c r="Z914" s="91">
        <f>IF(ISNUMBER(SEARCH(PROF_SEARCH_ECO_PREC,AA914)),MAX($Z$1:Z913)+1,0)</f>
        <v>0</v>
      </c>
      <c r="AA914" t="s">
        <v>4706</v>
      </c>
      <c r="AB914">
        <v>7618</v>
      </c>
    </row>
    <row r="915" spans="16:28">
      <c r="P915" t="str">
        <f>IFERROR(VLOOKUP(ROWS($P$2:P915),$Q$2:$R$3007,2,0),"")</f>
        <v/>
      </c>
      <c r="Q915" s="91">
        <f>IF(ISNUMBER(SEARCH(ETUD_SHEARCH_ECO_PREC,R915)),MAX($Q$1:Q914)+1,0)</f>
        <v>0</v>
      </c>
      <c r="R915" t="s">
        <v>4264</v>
      </c>
      <c r="S915">
        <v>380</v>
      </c>
      <c r="Y915" t="str">
        <f>IFERROR(VLOOKUP(ROWS($Y$2:Y915),$Z$2:$AA$3007,2,0),"")</f>
        <v/>
      </c>
      <c r="Z915" s="91">
        <f>IF(ISNUMBER(SEARCH(PROF_SEARCH_ECO_PREC,AA915)),MAX($Z$1:Z914)+1,0)</f>
        <v>0</v>
      </c>
      <c r="AA915" t="s">
        <v>4264</v>
      </c>
      <c r="AB915">
        <v>380</v>
      </c>
    </row>
    <row r="916" spans="16:28">
      <c r="P916" t="str">
        <f>IFERROR(VLOOKUP(ROWS($P$2:P916),$Q$2:$R$3007,2,0),"")</f>
        <v/>
      </c>
      <c r="Q916" s="91">
        <f>IF(ISNUMBER(SEARCH(ETUD_SHEARCH_ECO_PREC,R916)),MAX($Q$1:Q915)+1,0)</f>
        <v>0</v>
      </c>
      <c r="R916" t="s">
        <v>5101</v>
      </c>
      <c r="S916">
        <v>8514</v>
      </c>
      <c r="Y916" t="str">
        <f>IFERROR(VLOOKUP(ROWS($Y$2:Y916),$Z$2:$AA$3007,2,0),"")</f>
        <v/>
      </c>
      <c r="Z916" s="91">
        <f>IF(ISNUMBER(SEARCH(PROF_SEARCH_ECO_PREC,AA916)),MAX($Z$1:Z915)+1,0)</f>
        <v>0</v>
      </c>
      <c r="AA916" t="s">
        <v>5101</v>
      </c>
      <c r="AB916">
        <v>8514</v>
      </c>
    </row>
    <row r="917" spans="16:28">
      <c r="P917" t="str">
        <f>IFERROR(VLOOKUP(ROWS($P$2:P917),$Q$2:$R$3007,2,0),"")</f>
        <v/>
      </c>
      <c r="Q917" s="91">
        <f>IF(ISNUMBER(SEARCH(ETUD_SHEARCH_ECO_PREC,R917)),MAX($Q$1:Q916)+1,0)</f>
        <v>0</v>
      </c>
      <c r="R917" t="s">
        <v>3256</v>
      </c>
      <c r="S917">
        <v>7114</v>
      </c>
      <c r="Y917" t="str">
        <f>IFERROR(VLOOKUP(ROWS($Y$2:Y917),$Z$2:$AA$3007,2,0),"")</f>
        <v/>
      </c>
      <c r="Z917" s="91">
        <f>IF(ISNUMBER(SEARCH(PROF_SEARCH_ECO_PREC,AA917)),MAX($Z$1:Z916)+1,0)</f>
        <v>0</v>
      </c>
      <c r="AA917" t="s">
        <v>3256</v>
      </c>
      <c r="AB917">
        <v>7114</v>
      </c>
    </row>
    <row r="918" spans="16:28">
      <c r="P918" t="str">
        <f>IFERROR(VLOOKUP(ROWS($P$2:P918),$Q$2:$R$3007,2,0),"")</f>
        <v/>
      </c>
      <c r="Q918" s="91">
        <f>IF(ISNUMBER(SEARCH(ETUD_SHEARCH_ECO_PREC,R918)),MAX($Q$1:Q917)+1,0)</f>
        <v>0</v>
      </c>
      <c r="R918" t="s">
        <v>5150</v>
      </c>
      <c r="S918">
        <v>1474</v>
      </c>
      <c r="Y918" t="str">
        <f>IFERROR(VLOOKUP(ROWS($Y$2:Y918),$Z$2:$AA$3007,2,0),"")</f>
        <v/>
      </c>
      <c r="Z918" s="91">
        <f>IF(ISNUMBER(SEARCH(PROF_SEARCH_ECO_PREC,AA918)),MAX($Z$1:Z917)+1,0)</f>
        <v>0</v>
      </c>
      <c r="AA918" t="s">
        <v>5150</v>
      </c>
      <c r="AB918">
        <v>1474</v>
      </c>
    </row>
    <row r="919" spans="16:28">
      <c r="P919" t="str">
        <f>IFERROR(VLOOKUP(ROWS($P$2:P919),$Q$2:$R$3007,2,0),"")</f>
        <v/>
      </c>
      <c r="Q919" s="91">
        <f>IF(ISNUMBER(SEARCH(ETUD_SHEARCH_ECO_PREC,R919)),MAX($Q$1:Q918)+1,0)</f>
        <v>0</v>
      </c>
      <c r="R919" t="s">
        <v>4959</v>
      </c>
      <c r="S919">
        <v>752</v>
      </c>
      <c r="Y919" t="str">
        <f>IFERROR(VLOOKUP(ROWS($Y$2:Y919),$Z$2:$AA$3007,2,0),"")</f>
        <v/>
      </c>
      <c r="Z919" s="91">
        <f>IF(ISNUMBER(SEARCH(PROF_SEARCH_ECO_PREC,AA919)),MAX($Z$1:Z918)+1,0)</f>
        <v>0</v>
      </c>
      <c r="AA919" t="s">
        <v>4959</v>
      </c>
      <c r="AB919">
        <v>752</v>
      </c>
    </row>
    <row r="920" spans="16:28">
      <c r="P920" t="str">
        <f>IFERROR(VLOOKUP(ROWS($P$2:P920),$Q$2:$R$3007,2,0),"")</f>
        <v/>
      </c>
      <c r="Q920" s="91">
        <f>IF(ISNUMBER(SEARCH(ETUD_SHEARCH_ECO_PREC,R920)),MAX($Q$1:Q919)+1,0)</f>
        <v>0</v>
      </c>
      <c r="R920" t="s">
        <v>4001</v>
      </c>
      <c r="S920">
        <v>251</v>
      </c>
      <c r="Y920" t="str">
        <f>IFERROR(VLOOKUP(ROWS($Y$2:Y920),$Z$2:$AA$3007,2,0),"")</f>
        <v/>
      </c>
      <c r="Z920" s="91">
        <f>IF(ISNUMBER(SEARCH(PROF_SEARCH_ECO_PREC,AA920)),MAX($Z$1:Z919)+1,0)</f>
        <v>0</v>
      </c>
      <c r="AA920" t="s">
        <v>4001</v>
      </c>
      <c r="AB920">
        <v>251</v>
      </c>
    </row>
    <row r="921" spans="16:28">
      <c r="P921" t="str">
        <f>IFERROR(VLOOKUP(ROWS($P$2:P921),$Q$2:$R$3007,2,0),"")</f>
        <v/>
      </c>
      <c r="Q921" s="91">
        <f>IF(ISNUMBER(SEARCH(ETUD_SHEARCH_ECO_PREC,R921)),MAX($Q$1:Q920)+1,0)</f>
        <v>0</v>
      </c>
      <c r="R921" t="s">
        <v>4804</v>
      </c>
      <c r="S921">
        <v>662</v>
      </c>
      <c r="Y921" t="str">
        <f>IFERROR(VLOOKUP(ROWS($Y$2:Y921),$Z$2:$AA$3007,2,0),"")</f>
        <v/>
      </c>
      <c r="Z921" s="91">
        <f>IF(ISNUMBER(SEARCH(PROF_SEARCH_ECO_PREC,AA921)),MAX($Z$1:Z920)+1,0)</f>
        <v>0</v>
      </c>
      <c r="AA921" t="s">
        <v>4804</v>
      </c>
      <c r="AB921">
        <v>662</v>
      </c>
    </row>
    <row r="922" spans="16:28">
      <c r="P922" t="str">
        <f>IFERROR(VLOOKUP(ROWS($P$2:P922),$Q$2:$R$3007,2,0),"")</f>
        <v/>
      </c>
      <c r="Q922" s="91">
        <f>IF(ISNUMBER(SEARCH(ETUD_SHEARCH_ECO_PREC,R922)),MAX($Q$1:Q921)+1,0)</f>
        <v>0</v>
      </c>
      <c r="R922" t="s">
        <v>4763</v>
      </c>
      <c r="S922">
        <v>7653</v>
      </c>
      <c r="Y922" t="str">
        <f>IFERROR(VLOOKUP(ROWS($Y$2:Y922),$Z$2:$AA$3007,2,0),"")</f>
        <v/>
      </c>
      <c r="Z922" s="91">
        <f>IF(ISNUMBER(SEARCH(PROF_SEARCH_ECO_PREC,AA922)),MAX($Z$1:Z921)+1,0)</f>
        <v>0</v>
      </c>
      <c r="AA922" t="s">
        <v>4763</v>
      </c>
      <c r="AB922">
        <v>7653</v>
      </c>
    </row>
    <row r="923" spans="16:28">
      <c r="P923" t="str">
        <f>IFERROR(VLOOKUP(ROWS($P$2:P923),$Q$2:$R$3007,2,0),"")</f>
        <v/>
      </c>
      <c r="Q923" s="91">
        <f>IF(ISNUMBER(SEARCH(ETUD_SHEARCH_ECO_PREC,R923)),MAX($Q$1:Q922)+1,0)</f>
        <v>0</v>
      </c>
      <c r="R923" t="s">
        <v>5268</v>
      </c>
      <c r="S923">
        <v>5443</v>
      </c>
      <c r="Y923" t="str">
        <f>IFERROR(VLOOKUP(ROWS($Y$2:Y923),$Z$2:$AA$3007,2,0),"")</f>
        <v/>
      </c>
      <c r="Z923" s="91">
        <f>IF(ISNUMBER(SEARCH(PROF_SEARCH_ECO_PREC,AA923)),MAX($Z$1:Z922)+1,0)</f>
        <v>0</v>
      </c>
      <c r="AA923" t="s">
        <v>5268</v>
      </c>
      <c r="AB923">
        <v>5443</v>
      </c>
    </row>
    <row r="924" spans="16:28">
      <c r="P924" t="str">
        <f>IFERROR(VLOOKUP(ROWS($P$2:P924),$Q$2:$R$3007,2,0),"")</f>
        <v/>
      </c>
      <c r="Q924" s="91">
        <f>IF(ISNUMBER(SEARCH(ETUD_SHEARCH_ECO_PREC,R924)),MAX($Q$1:Q923)+1,0)</f>
        <v>0</v>
      </c>
      <c r="R924" t="s">
        <v>5584</v>
      </c>
      <c r="S924">
        <v>7863</v>
      </c>
      <c r="Y924" t="str">
        <f>IFERROR(VLOOKUP(ROWS($Y$2:Y924),$Z$2:$AA$3007,2,0),"")</f>
        <v/>
      </c>
      <c r="Z924" s="91">
        <f>IF(ISNUMBER(SEARCH(PROF_SEARCH_ECO_PREC,AA924)),MAX($Z$1:Z923)+1,0)</f>
        <v>0</v>
      </c>
      <c r="AA924" t="s">
        <v>5584</v>
      </c>
      <c r="AB924">
        <v>7863</v>
      </c>
    </row>
    <row r="925" spans="16:28">
      <c r="P925" t="str">
        <f>IFERROR(VLOOKUP(ROWS($P$2:P925),$Q$2:$R$3007,2,0),"")</f>
        <v/>
      </c>
      <c r="Q925" s="91">
        <f>IF(ISNUMBER(SEARCH(ETUD_SHEARCH_ECO_PREC,R925)),MAX($Q$1:Q924)+1,0)</f>
        <v>0</v>
      </c>
      <c r="R925" t="s">
        <v>5093</v>
      </c>
      <c r="S925">
        <v>7742</v>
      </c>
      <c r="Y925" t="str">
        <f>IFERROR(VLOOKUP(ROWS($Y$2:Y925),$Z$2:$AA$3007,2,0),"")</f>
        <v/>
      </c>
      <c r="Z925" s="91">
        <f>IF(ISNUMBER(SEARCH(PROF_SEARCH_ECO_PREC,AA925)),MAX($Z$1:Z924)+1,0)</f>
        <v>0</v>
      </c>
      <c r="AA925" t="s">
        <v>5093</v>
      </c>
      <c r="AB925">
        <v>7742</v>
      </c>
    </row>
    <row r="926" spans="16:28">
      <c r="P926" t="str">
        <f>IFERROR(VLOOKUP(ROWS($P$2:P926),$Q$2:$R$3007,2,0),"")</f>
        <v/>
      </c>
      <c r="Q926" s="91">
        <f>IF(ISNUMBER(SEARCH(ETUD_SHEARCH_ECO_PREC,R926)),MAX($Q$1:Q925)+1,0)</f>
        <v>0</v>
      </c>
      <c r="R926" t="s">
        <v>4429</v>
      </c>
      <c r="S926">
        <v>464</v>
      </c>
      <c r="Y926" t="str">
        <f>IFERROR(VLOOKUP(ROWS($Y$2:Y926),$Z$2:$AA$3007,2,0),"")</f>
        <v/>
      </c>
      <c r="Z926" s="91">
        <f>IF(ISNUMBER(SEARCH(PROF_SEARCH_ECO_PREC,AA926)),MAX($Z$1:Z925)+1,0)</f>
        <v>0</v>
      </c>
      <c r="AA926" t="s">
        <v>4429</v>
      </c>
      <c r="AB926">
        <v>464</v>
      </c>
    </row>
    <row r="927" spans="16:28">
      <c r="P927" t="str">
        <f>IFERROR(VLOOKUP(ROWS($P$2:P927),$Q$2:$R$3007,2,0),"")</f>
        <v/>
      </c>
      <c r="Q927" s="91">
        <f>IF(ISNUMBER(SEARCH(ETUD_SHEARCH_ECO_PREC,R927)),MAX($Q$1:Q926)+1,0)</f>
        <v>0</v>
      </c>
      <c r="R927" t="s">
        <v>4205</v>
      </c>
      <c r="S927">
        <v>351</v>
      </c>
      <c r="Y927" t="str">
        <f>IFERROR(VLOOKUP(ROWS($Y$2:Y927),$Z$2:$AA$3007,2,0),"")</f>
        <v/>
      </c>
      <c r="Z927" s="91">
        <f>IF(ISNUMBER(SEARCH(PROF_SEARCH_ECO_PREC,AA927)),MAX($Z$1:Z926)+1,0)</f>
        <v>0</v>
      </c>
      <c r="AA927" t="s">
        <v>4205</v>
      </c>
      <c r="AB927">
        <v>351</v>
      </c>
    </row>
    <row r="928" spans="16:28">
      <c r="P928" t="str">
        <f>IFERROR(VLOOKUP(ROWS($P$2:P928),$Q$2:$R$3007,2,0),"")</f>
        <v/>
      </c>
      <c r="Q928" s="91">
        <f>IF(ISNUMBER(SEARCH(ETUD_SHEARCH_ECO_PREC,R928)),MAX($Q$1:Q927)+1,0)</f>
        <v>0</v>
      </c>
      <c r="R928" t="s">
        <v>4165</v>
      </c>
      <c r="S928">
        <v>329</v>
      </c>
      <c r="Y928" t="str">
        <f>IFERROR(VLOOKUP(ROWS($Y$2:Y928),$Z$2:$AA$3007,2,0),"")</f>
        <v/>
      </c>
      <c r="Z928" s="91">
        <f>IF(ISNUMBER(SEARCH(PROF_SEARCH_ECO_PREC,AA928)),MAX($Z$1:Z927)+1,0)</f>
        <v>0</v>
      </c>
      <c r="AA928" t="s">
        <v>4165</v>
      </c>
      <c r="AB928">
        <v>329</v>
      </c>
    </row>
    <row r="929" spans="16:28">
      <c r="P929" t="str">
        <f>IFERROR(VLOOKUP(ROWS($P$2:P929),$Q$2:$R$3007,2,0),"")</f>
        <v/>
      </c>
      <c r="Q929" s="91">
        <f>IF(ISNUMBER(SEARCH(ETUD_SHEARCH_ECO_PREC,R929)),MAX($Q$1:Q928)+1,0)</f>
        <v>0</v>
      </c>
      <c r="R929" t="s">
        <v>3349</v>
      </c>
      <c r="S929">
        <v>7191</v>
      </c>
      <c r="Y929" t="str">
        <f>IFERROR(VLOOKUP(ROWS($Y$2:Y929),$Z$2:$AA$3007,2,0),"")</f>
        <v/>
      </c>
      <c r="Z929" s="91">
        <f>IF(ISNUMBER(SEARCH(PROF_SEARCH_ECO_PREC,AA929)),MAX($Z$1:Z928)+1,0)</f>
        <v>0</v>
      </c>
      <c r="AA929" t="s">
        <v>3349</v>
      </c>
      <c r="AB929">
        <v>7191</v>
      </c>
    </row>
    <row r="930" spans="16:28">
      <c r="P930" t="str">
        <f>IFERROR(VLOOKUP(ROWS($P$2:P930),$Q$2:$R$3007,2,0),"")</f>
        <v/>
      </c>
      <c r="Q930" s="91">
        <f>IF(ISNUMBER(SEARCH(ETUD_SHEARCH_ECO_PREC,R930)),MAX($Q$1:Q929)+1,0)</f>
        <v>0</v>
      </c>
      <c r="R930" t="s">
        <v>4562</v>
      </c>
      <c r="S930">
        <v>7619</v>
      </c>
      <c r="Y930" t="str">
        <f>IFERROR(VLOOKUP(ROWS($Y$2:Y930),$Z$2:$AA$3007,2,0),"")</f>
        <v/>
      </c>
      <c r="Z930" s="91">
        <f>IF(ISNUMBER(SEARCH(PROF_SEARCH_ECO_PREC,AA930)),MAX($Z$1:Z929)+1,0)</f>
        <v>0</v>
      </c>
      <c r="AA930" t="s">
        <v>4562</v>
      </c>
      <c r="AB930">
        <v>7619</v>
      </c>
    </row>
    <row r="931" spans="16:28">
      <c r="P931" t="str">
        <f>IFERROR(VLOOKUP(ROWS($P$2:P931),$Q$2:$R$3007,2,0),"")</f>
        <v/>
      </c>
      <c r="Q931" s="91">
        <f>IF(ISNUMBER(SEARCH(ETUD_SHEARCH_ECO_PREC,R931)),MAX($Q$1:Q930)+1,0)</f>
        <v>0</v>
      </c>
      <c r="R931" t="s">
        <v>6029</v>
      </c>
      <c r="S931">
        <v>8204</v>
      </c>
      <c r="Y931" t="str">
        <f>IFERROR(VLOOKUP(ROWS($Y$2:Y931),$Z$2:$AA$3007,2,0),"")</f>
        <v/>
      </c>
      <c r="Z931" s="91">
        <f>IF(ISNUMBER(SEARCH(PROF_SEARCH_ECO_PREC,AA931)),MAX($Z$1:Z930)+1,0)</f>
        <v>0</v>
      </c>
      <c r="AA931" t="s">
        <v>6029</v>
      </c>
      <c r="AB931">
        <v>8204</v>
      </c>
    </row>
    <row r="932" spans="16:28">
      <c r="P932" t="str">
        <f>IFERROR(VLOOKUP(ROWS($P$2:P932),$Q$2:$R$3007,2,0),"")</f>
        <v/>
      </c>
      <c r="Q932" s="91">
        <f>IF(ISNUMBER(SEARCH(ETUD_SHEARCH_ECO_PREC,R932)),MAX($Q$1:Q931)+1,0)</f>
        <v>0</v>
      </c>
      <c r="R932" t="s">
        <v>4020</v>
      </c>
      <c r="S932">
        <v>7499</v>
      </c>
      <c r="Y932" t="str">
        <f>IFERROR(VLOOKUP(ROWS($Y$2:Y932),$Z$2:$AA$3007,2,0),"")</f>
        <v/>
      </c>
      <c r="Z932" s="91">
        <f>IF(ISNUMBER(SEARCH(PROF_SEARCH_ECO_PREC,AA932)),MAX($Z$1:Z931)+1,0)</f>
        <v>0</v>
      </c>
      <c r="AA932" t="s">
        <v>4020</v>
      </c>
      <c r="AB932">
        <v>7499</v>
      </c>
    </row>
    <row r="933" spans="16:28">
      <c r="P933" t="str">
        <f>IFERROR(VLOOKUP(ROWS($P$2:P933),$Q$2:$R$3007,2,0),"")</f>
        <v/>
      </c>
      <c r="Q933" s="91">
        <f>IF(ISNUMBER(SEARCH(ETUD_SHEARCH_ECO_PREC,R933)),MAX($Q$1:Q932)+1,0)</f>
        <v>0</v>
      </c>
      <c r="R933" t="s">
        <v>5270</v>
      </c>
      <c r="S933">
        <v>5434</v>
      </c>
      <c r="Y933" t="str">
        <f>IFERROR(VLOOKUP(ROWS($Y$2:Y933),$Z$2:$AA$3007,2,0),"")</f>
        <v/>
      </c>
      <c r="Z933" s="91">
        <f>IF(ISNUMBER(SEARCH(PROF_SEARCH_ECO_PREC,AA933)),MAX($Z$1:Z932)+1,0)</f>
        <v>0</v>
      </c>
      <c r="AA933" t="s">
        <v>5270</v>
      </c>
      <c r="AB933">
        <v>5434</v>
      </c>
    </row>
    <row r="934" spans="16:28">
      <c r="P934" t="str">
        <f>IFERROR(VLOOKUP(ROWS($P$2:P934),$Q$2:$R$3007,2,0),"")</f>
        <v/>
      </c>
      <c r="Q934" s="91">
        <f>IF(ISNUMBER(SEARCH(ETUD_SHEARCH_ECO_PREC,R934)),MAX($Q$1:Q933)+1,0)</f>
        <v>0</v>
      </c>
      <c r="R934" t="s">
        <v>6011</v>
      </c>
      <c r="S934">
        <v>5551</v>
      </c>
      <c r="Y934" t="str">
        <f>IFERROR(VLOOKUP(ROWS($Y$2:Y934),$Z$2:$AA$3007,2,0),"")</f>
        <v/>
      </c>
      <c r="Z934" s="91">
        <f>IF(ISNUMBER(SEARCH(PROF_SEARCH_ECO_PREC,AA934)),MAX($Z$1:Z933)+1,0)</f>
        <v>0</v>
      </c>
      <c r="AA934" t="s">
        <v>6011</v>
      </c>
      <c r="AB934">
        <v>5551</v>
      </c>
    </row>
    <row r="935" spans="16:28">
      <c r="P935" t="str">
        <f>IFERROR(VLOOKUP(ROWS($P$2:P935),$Q$2:$R$3007,2,0),"")</f>
        <v/>
      </c>
      <c r="Q935" s="91">
        <f>IF(ISNUMBER(SEARCH(ETUD_SHEARCH_ECO_PREC,R935)),MAX($Q$1:Q934)+1,0)</f>
        <v>0</v>
      </c>
      <c r="R935" t="s">
        <v>5566</v>
      </c>
      <c r="S935">
        <v>7857</v>
      </c>
      <c r="Y935" t="str">
        <f>IFERROR(VLOOKUP(ROWS($Y$2:Y935),$Z$2:$AA$3007,2,0),"")</f>
        <v/>
      </c>
      <c r="Z935" s="91">
        <f>IF(ISNUMBER(SEARCH(PROF_SEARCH_ECO_PREC,AA935)),MAX($Z$1:Z934)+1,0)</f>
        <v>0</v>
      </c>
      <c r="AA935" t="s">
        <v>5566</v>
      </c>
      <c r="AB935">
        <v>7857</v>
      </c>
    </row>
    <row r="936" spans="16:28">
      <c r="P936" t="str">
        <f>IFERROR(VLOOKUP(ROWS($P$2:P936),$Q$2:$R$3007,2,0),"")</f>
        <v/>
      </c>
      <c r="Q936" s="91">
        <f>IF(ISNUMBER(SEARCH(ETUD_SHEARCH_ECO_PREC,R936)),MAX($Q$1:Q935)+1,0)</f>
        <v>0</v>
      </c>
      <c r="R936" t="s">
        <v>3625</v>
      </c>
      <c r="S936">
        <v>7349</v>
      </c>
      <c r="Y936" t="str">
        <f>IFERROR(VLOOKUP(ROWS($Y$2:Y936),$Z$2:$AA$3007,2,0),"")</f>
        <v/>
      </c>
      <c r="Z936" s="91">
        <f>IF(ISNUMBER(SEARCH(PROF_SEARCH_ECO_PREC,AA936)),MAX($Z$1:Z935)+1,0)</f>
        <v>0</v>
      </c>
      <c r="AA936" t="s">
        <v>3625</v>
      </c>
      <c r="AB936">
        <v>7349</v>
      </c>
    </row>
    <row r="937" spans="16:28">
      <c r="P937" t="str">
        <f>IFERROR(VLOOKUP(ROWS($P$2:P937),$Q$2:$R$3007,2,0),"")</f>
        <v/>
      </c>
      <c r="Q937" s="91">
        <f>IF(ISNUMBER(SEARCH(ETUD_SHEARCH_ECO_PREC,R937)),MAX($Q$1:Q936)+1,0)</f>
        <v>0</v>
      </c>
      <c r="R937" t="s">
        <v>3624</v>
      </c>
      <c r="S937">
        <v>7348</v>
      </c>
      <c r="Y937" t="str">
        <f>IFERROR(VLOOKUP(ROWS($Y$2:Y937),$Z$2:$AA$3007,2,0),"")</f>
        <v/>
      </c>
      <c r="Z937" s="91">
        <f>IF(ISNUMBER(SEARCH(PROF_SEARCH_ECO_PREC,AA937)),MAX($Z$1:Z936)+1,0)</f>
        <v>0</v>
      </c>
      <c r="AA937" t="s">
        <v>3624</v>
      </c>
      <c r="AB937">
        <v>7348</v>
      </c>
    </row>
    <row r="938" spans="16:28">
      <c r="P938" t="str">
        <f>IFERROR(VLOOKUP(ROWS($P$2:P938),$Q$2:$R$3007,2,0),"")</f>
        <v/>
      </c>
      <c r="Q938" s="91">
        <f>IF(ISNUMBER(SEARCH(ETUD_SHEARCH_ECO_PREC,R938)),MAX($Q$1:Q937)+1,0)</f>
        <v>0</v>
      </c>
      <c r="R938" t="s">
        <v>3390</v>
      </c>
      <c r="S938">
        <v>7215</v>
      </c>
      <c r="Y938" t="str">
        <f>IFERROR(VLOOKUP(ROWS($Y$2:Y938),$Z$2:$AA$3007,2,0),"")</f>
        <v/>
      </c>
      <c r="Z938" s="91">
        <f>IF(ISNUMBER(SEARCH(PROF_SEARCH_ECO_PREC,AA938)),MAX($Z$1:Z937)+1,0)</f>
        <v>0</v>
      </c>
      <c r="AA938" t="s">
        <v>3390</v>
      </c>
      <c r="AB938">
        <v>7215</v>
      </c>
    </row>
    <row r="939" spans="16:28">
      <c r="P939" t="str">
        <f>IFERROR(VLOOKUP(ROWS($P$2:P939),$Q$2:$R$3007,2,0),"")</f>
        <v/>
      </c>
      <c r="Q939" s="91">
        <f>IF(ISNUMBER(SEARCH(ETUD_SHEARCH_ECO_PREC,R939)),MAX($Q$1:Q938)+1,0)</f>
        <v>0</v>
      </c>
      <c r="R939" t="s">
        <v>5974</v>
      </c>
      <c r="S939">
        <v>5508</v>
      </c>
      <c r="Y939" t="str">
        <f>IFERROR(VLOOKUP(ROWS($Y$2:Y939),$Z$2:$AA$3007,2,0),"")</f>
        <v/>
      </c>
      <c r="Z939" s="91">
        <f>IF(ISNUMBER(SEARCH(PROF_SEARCH_ECO_PREC,AA939)),MAX($Z$1:Z938)+1,0)</f>
        <v>0</v>
      </c>
      <c r="AA939" t="s">
        <v>5974</v>
      </c>
      <c r="AB939">
        <v>5508</v>
      </c>
    </row>
    <row r="940" spans="16:28">
      <c r="P940" t="str">
        <f>IFERROR(VLOOKUP(ROWS($P$2:P940),$Q$2:$R$3007,2,0),"")</f>
        <v/>
      </c>
      <c r="Q940" s="91">
        <f>IF(ISNUMBER(SEARCH(ETUD_SHEARCH_ECO_PREC,R940)),MAX($Q$1:Q939)+1,0)</f>
        <v>0</v>
      </c>
      <c r="R940" t="s">
        <v>4142</v>
      </c>
      <c r="S940">
        <v>7537</v>
      </c>
      <c r="Y940" t="str">
        <f>IFERROR(VLOOKUP(ROWS($Y$2:Y940),$Z$2:$AA$3007,2,0),"")</f>
        <v/>
      </c>
      <c r="Z940" s="91">
        <f>IF(ISNUMBER(SEARCH(PROF_SEARCH_ECO_PREC,AA940)),MAX($Z$1:Z939)+1,0)</f>
        <v>0</v>
      </c>
      <c r="AA940" t="s">
        <v>4142</v>
      </c>
      <c r="AB940">
        <v>7537</v>
      </c>
    </row>
    <row r="941" spans="16:28">
      <c r="P941" t="str">
        <f>IFERROR(VLOOKUP(ROWS($P$2:P941),$Q$2:$R$3007,2,0),"")</f>
        <v/>
      </c>
      <c r="Q941" s="91">
        <f>IF(ISNUMBER(SEARCH(ETUD_SHEARCH_ECO_PREC,R941)),MAX($Q$1:Q940)+1,0)</f>
        <v>0</v>
      </c>
      <c r="R941" t="s">
        <v>3543</v>
      </c>
      <c r="S941">
        <v>9510</v>
      </c>
      <c r="Y941" t="str">
        <f>IFERROR(VLOOKUP(ROWS($Y$2:Y941),$Z$2:$AA$3007,2,0),"")</f>
        <v/>
      </c>
      <c r="Z941" s="91">
        <f>IF(ISNUMBER(SEARCH(PROF_SEARCH_ECO_PREC,AA941)),MAX($Z$1:Z940)+1,0)</f>
        <v>0</v>
      </c>
      <c r="AA941" t="s">
        <v>3543</v>
      </c>
      <c r="AB941">
        <v>9510</v>
      </c>
    </row>
    <row r="942" spans="16:28">
      <c r="P942" t="str">
        <f>IFERROR(VLOOKUP(ROWS($P$2:P942),$Q$2:$R$3007,2,0),"")</f>
        <v/>
      </c>
      <c r="Q942" s="91">
        <f>IF(ISNUMBER(SEARCH(ETUD_SHEARCH_ECO_PREC,R942)),MAX($Q$1:Q941)+1,0)</f>
        <v>0</v>
      </c>
      <c r="R942" t="s">
        <v>5209</v>
      </c>
      <c r="S942">
        <v>8681</v>
      </c>
      <c r="Y942" t="str">
        <f>IFERROR(VLOOKUP(ROWS($Y$2:Y942),$Z$2:$AA$3007,2,0),"")</f>
        <v/>
      </c>
      <c r="Z942" s="91">
        <f>IF(ISNUMBER(SEARCH(PROF_SEARCH_ECO_PREC,AA942)),MAX($Z$1:Z941)+1,0)</f>
        <v>0</v>
      </c>
      <c r="AA942" t="s">
        <v>5209</v>
      </c>
      <c r="AB942">
        <v>8681</v>
      </c>
    </row>
    <row r="943" spans="16:28">
      <c r="P943" t="str">
        <f>IFERROR(VLOOKUP(ROWS($P$2:P943),$Q$2:$R$3007,2,0),"")</f>
        <v/>
      </c>
      <c r="Q943" s="91">
        <f>IF(ISNUMBER(SEARCH(ETUD_SHEARCH_ECO_PREC,R943)),MAX($Q$1:Q942)+1,0)</f>
        <v>0</v>
      </c>
      <c r="R943" t="s">
        <v>3826</v>
      </c>
      <c r="S943">
        <v>8046</v>
      </c>
      <c r="Y943" t="str">
        <f>IFERROR(VLOOKUP(ROWS($Y$2:Y943),$Z$2:$AA$3007,2,0),"")</f>
        <v/>
      </c>
      <c r="Z943" s="91">
        <f>IF(ISNUMBER(SEARCH(PROF_SEARCH_ECO_PREC,AA943)),MAX($Z$1:Z942)+1,0)</f>
        <v>0</v>
      </c>
      <c r="AA943" t="s">
        <v>3826</v>
      </c>
      <c r="AB943">
        <v>8046</v>
      </c>
    </row>
    <row r="944" spans="16:28">
      <c r="P944" t="str">
        <f>IFERROR(VLOOKUP(ROWS($P$2:P944),$Q$2:$R$3007,2,0),"")</f>
        <v/>
      </c>
      <c r="Q944" s="91">
        <f>IF(ISNUMBER(SEARCH(ETUD_SHEARCH_ECO_PREC,R944)),MAX($Q$1:Q943)+1,0)</f>
        <v>0</v>
      </c>
      <c r="R944" t="s">
        <v>3339</v>
      </c>
      <c r="S944">
        <v>5044</v>
      </c>
      <c r="Y944" t="str">
        <f>IFERROR(VLOOKUP(ROWS($Y$2:Y944),$Z$2:$AA$3007,2,0),"")</f>
        <v/>
      </c>
      <c r="Z944" s="91">
        <f>IF(ISNUMBER(SEARCH(PROF_SEARCH_ECO_PREC,AA944)),MAX($Z$1:Z943)+1,0)</f>
        <v>0</v>
      </c>
      <c r="AA944" t="s">
        <v>3339</v>
      </c>
      <c r="AB944">
        <v>5044</v>
      </c>
    </row>
    <row r="945" spans="16:28">
      <c r="P945" t="str">
        <f>IFERROR(VLOOKUP(ROWS($P$2:P945),$Q$2:$R$3007,2,0),"")</f>
        <v/>
      </c>
      <c r="Q945" s="91">
        <f>IF(ISNUMBER(SEARCH(ETUD_SHEARCH_ECO_PREC,R945)),MAX($Q$1:Q944)+1,0)</f>
        <v>0</v>
      </c>
      <c r="R945" t="s">
        <v>3346</v>
      </c>
      <c r="S945">
        <v>7188</v>
      </c>
      <c r="Y945" t="str">
        <f>IFERROR(VLOOKUP(ROWS($Y$2:Y945),$Z$2:$AA$3007,2,0),"")</f>
        <v/>
      </c>
      <c r="Z945" s="91">
        <f>IF(ISNUMBER(SEARCH(PROF_SEARCH_ECO_PREC,AA945)),MAX($Z$1:Z944)+1,0)</f>
        <v>0</v>
      </c>
      <c r="AA945" t="s">
        <v>3346</v>
      </c>
      <c r="AB945">
        <v>7188</v>
      </c>
    </row>
    <row r="946" spans="16:28">
      <c r="P946" t="str">
        <f>IFERROR(VLOOKUP(ROWS($P$2:P946),$Q$2:$R$3007,2,0),"")</f>
        <v/>
      </c>
      <c r="Q946" s="91">
        <f>IF(ISNUMBER(SEARCH(ETUD_SHEARCH_ECO_PREC,R946)),MAX($Q$1:Q945)+1,0)</f>
        <v>0</v>
      </c>
      <c r="R946" t="s">
        <v>4468</v>
      </c>
      <c r="S946">
        <v>8409</v>
      </c>
      <c r="Y946" t="str">
        <f>IFERROR(VLOOKUP(ROWS($Y$2:Y946),$Z$2:$AA$3007,2,0),"")</f>
        <v/>
      </c>
      <c r="Z946" s="91">
        <f>IF(ISNUMBER(SEARCH(PROF_SEARCH_ECO_PREC,AA946)),MAX($Z$1:Z945)+1,0)</f>
        <v>0</v>
      </c>
      <c r="AA946" t="s">
        <v>4468</v>
      </c>
      <c r="AB946">
        <v>8409</v>
      </c>
    </row>
    <row r="947" spans="16:28">
      <c r="P947" t="str">
        <f>IFERROR(VLOOKUP(ROWS($P$2:P947),$Q$2:$R$3007,2,0),"")</f>
        <v/>
      </c>
      <c r="Q947" s="91">
        <f>IF(ISNUMBER(SEARCH(ETUD_SHEARCH_ECO_PREC,R947)),MAX($Q$1:Q946)+1,0)</f>
        <v>0</v>
      </c>
      <c r="R947" t="s">
        <v>3957</v>
      </c>
      <c r="S947">
        <v>5126</v>
      </c>
      <c r="Y947" t="str">
        <f>IFERROR(VLOOKUP(ROWS($Y$2:Y947),$Z$2:$AA$3007,2,0),"")</f>
        <v/>
      </c>
      <c r="Z947" s="91">
        <f>IF(ISNUMBER(SEARCH(PROF_SEARCH_ECO_PREC,AA947)),MAX($Z$1:Z946)+1,0)</f>
        <v>0</v>
      </c>
      <c r="AA947" t="s">
        <v>3957</v>
      </c>
      <c r="AB947">
        <v>5126</v>
      </c>
    </row>
    <row r="948" spans="16:28">
      <c r="P948" t="str">
        <f>IFERROR(VLOOKUP(ROWS($P$2:P948),$Q$2:$R$3007,2,0),"")</f>
        <v/>
      </c>
      <c r="Q948" s="91">
        <f>IF(ISNUMBER(SEARCH(ETUD_SHEARCH_ECO_PREC,R948)),MAX($Q$1:Q947)+1,0)</f>
        <v>0</v>
      </c>
      <c r="R948" t="s">
        <v>5427</v>
      </c>
      <c r="S948">
        <v>5320</v>
      </c>
      <c r="Y948" t="str">
        <f>IFERROR(VLOOKUP(ROWS($Y$2:Y948),$Z$2:$AA$3007,2,0),"")</f>
        <v/>
      </c>
      <c r="Z948" s="91">
        <f>IF(ISNUMBER(SEARCH(PROF_SEARCH_ECO_PREC,AA948)),MAX($Z$1:Z947)+1,0)</f>
        <v>0</v>
      </c>
      <c r="AA948" t="s">
        <v>5427</v>
      </c>
      <c r="AB948">
        <v>5320</v>
      </c>
    </row>
    <row r="949" spans="16:28">
      <c r="P949" t="str">
        <f>IFERROR(VLOOKUP(ROWS($P$2:P949),$Q$2:$R$3007,2,0),"")</f>
        <v/>
      </c>
      <c r="Q949" s="91">
        <f>IF(ISNUMBER(SEARCH(ETUD_SHEARCH_ECO_PREC,R949)),MAX($Q$1:Q948)+1,0)</f>
        <v>0</v>
      </c>
      <c r="R949" t="s">
        <v>5768</v>
      </c>
      <c r="S949">
        <v>7986</v>
      </c>
      <c r="Y949" t="str">
        <f>IFERROR(VLOOKUP(ROWS($Y$2:Y949),$Z$2:$AA$3007,2,0),"")</f>
        <v/>
      </c>
      <c r="Z949" s="91">
        <f>IF(ISNUMBER(SEARCH(PROF_SEARCH_ECO_PREC,AA949)),MAX($Z$1:Z948)+1,0)</f>
        <v>0</v>
      </c>
      <c r="AA949" t="s">
        <v>5768</v>
      </c>
      <c r="AB949">
        <v>7986</v>
      </c>
    </row>
    <row r="950" spans="16:28">
      <c r="P950" t="str">
        <f>IFERROR(VLOOKUP(ROWS($P$2:P950),$Q$2:$R$3007,2,0),"")</f>
        <v/>
      </c>
      <c r="Q950" s="91">
        <f>IF(ISNUMBER(SEARCH(ETUD_SHEARCH_ECO_PREC,R950)),MAX($Q$1:Q949)+1,0)</f>
        <v>0</v>
      </c>
      <c r="R950" t="s">
        <v>3771</v>
      </c>
      <c r="S950">
        <v>8020</v>
      </c>
      <c r="Y950" t="str">
        <f>IFERROR(VLOOKUP(ROWS($Y$2:Y950),$Z$2:$AA$3007,2,0),"")</f>
        <v/>
      </c>
      <c r="Z950" s="91">
        <f>IF(ISNUMBER(SEARCH(PROF_SEARCH_ECO_PREC,AA950)),MAX($Z$1:Z949)+1,0)</f>
        <v>0</v>
      </c>
      <c r="AA950" t="s">
        <v>3771</v>
      </c>
      <c r="AB950">
        <v>8020</v>
      </c>
    </row>
    <row r="951" spans="16:28">
      <c r="P951" t="str">
        <f>IFERROR(VLOOKUP(ROWS($P$2:P951),$Q$2:$R$3007,2,0),"")</f>
        <v/>
      </c>
      <c r="Q951" s="91">
        <f>IF(ISNUMBER(SEARCH(ETUD_SHEARCH_ECO_PREC,R951)),MAX($Q$1:Q950)+1,0)</f>
        <v>0</v>
      </c>
      <c r="R951" t="s">
        <v>3261</v>
      </c>
      <c r="S951">
        <v>7121</v>
      </c>
      <c r="Y951" t="str">
        <f>IFERROR(VLOOKUP(ROWS($Y$2:Y951),$Z$2:$AA$3007,2,0),"")</f>
        <v/>
      </c>
      <c r="Z951" s="91">
        <f>IF(ISNUMBER(SEARCH(PROF_SEARCH_ECO_PREC,AA951)),MAX($Z$1:Z950)+1,0)</f>
        <v>0</v>
      </c>
      <c r="AA951" t="s">
        <v>3261</v>
      </c>
      <c r="AB951">
        <v>7121</v>
      </c>
    </row>
    <row r="952" spans="16:28">
      <c r="P952" t="str">
        <f>IFERROR(VLOOKUP(ROWS($P$2:P952),$Q$2:$R$3007,2,0),"")</f>
        <v/>
      </c>
      <c r="Q952" s="91">
        <f>IF(ISNUMBER(SEARCH(ETUD_SHEARCH_ECO_PREC,R952)),MAX($Q$1:Q951)+1,0)</f>
        <v>0</v>
      </c>
      <c r="R952" t="s">
        <v>3153</v>
      </c>
      <c r="S952">
        <v>1524</v>
      </c>
      <c r="Y952" t="str">
        <f>IFERROR(VLOOKUP(ROWS($Y$2:Y952),$Z$2:$AA$3007,2,0),"")</f>
        <v/>
      </c>
      <c r="Z952" s="91">
        <f>IF(ISNUMBER(SEARCH(PROF_SEARCH_ECO_PREC,AA952)),MAX($Z$1:Z951)+1,0)</f>
        <v>0</v>
      </c>
      <c r="AA952" t="s">
        <v>3153</v>
      </c>
      <c r="AB952">
        <v>1524</v>
      </c>
    </row>
    <row r="953" spans="16:28">
      <c r="P953" t="str">
        <f>IFERROR(VLOOKUP(ROWS($P$2:P953),$Q$2:$R$3007,2,0),"")</f>
        <v/>
      </c>
      <c r="Q953" s="91">
        <f>IF(ISNUMBER(SEARCH(ETUD_SHEARCH_ECO_PREC,R953)),MAX($Q$1:Q952)+1,0)</f>
        <v>0</v>
      </c>
      <c r="R953" t="s">
        <v>4913</v>
      </c>
      <c r="S953">
        <v>712</v>
      </c>
      <c r="Y953" t="str">
        <f>IFERROR(VLOOKUP(ROWS($Y$2:Y953),$Z$2:$AA$3007,2,0),"")</f>
        <v/>
      </c>
      <c r="Z953" s="91">
        <f>IF(ISNUMBER(SEARCH(PROF_SEARCH_ECO_PREC,AA953)),MAX($Z$1:Z952)+1,0)</f>
        <v>0</v>
      </c>
      <c r="AA953" t="s">
        <v>4913</v>
      </c>
      <c r="AB953">
        <v>712</v>
      </c>
    </row>
    <row r="954" spans="16:28">
      <c r="P954" t="str">
        <f>IFERROR(VLOOKUP(ROWS($P$2:P954),$Q$2:$R$3007,2,0),"")</f>
        <v/>
      </c>
      <c r="Q954" s="91">
        <f>IF(ISNUMBER(SEARCH(ETUD_SHEARCH_ECO_PREC,R954)),MAX($Q$1:Q953)+1,0)</f>
        <v>0</v>
      </c>
      <c r="R954" t="s">
        <v>3799</v>
      </c>
      <c r="S954">
        <v>8017</v>
      </c>
      <c r="Y954" t="str">
        <f>IFERROR(VLOOKUP(ROWS($Y$2:Y954),$Z$2:$AA$3007,2,0),"")</f>
        <v/>
      </c>
      <c r="Z954" s="91">
        <f>IF(ISNUMBER(SEARCH(PROF_SEARCH_ECO_PREC,AA954)),MAX($Z$1:Z953)+1,0)</f>
        <v>0</v>
      </c>
      <c r="AA954" t="s">
        <v>3799</v>
      </c>
      <c r="AB954">
        <v>8017</v>
      </c>
    </row>
    <row r="955" spans="16:28">
      <c r="P955" t="str">
        <f>IFERROR(VLOOKUP(ROWS($P$2:P955),$Q$2:$R$3007,2,0),"")</f>
        <v/>
      </c>
      <c r="Q955" s="91">
        <f>IF(ISNUMBER(SEARCH(ETUD_SHEARCH_ECO_PREC,R955)),MAX($Q$1:Q954)+1,0)</f>
        <v>0</v>
      </c>
      <c r="R955" t="s">
        <v>4009</v>
      </c>
      <c r="S955">
        <v>8598</v>
      </c>
      <c r="Y955" t="str">
        <f>IFERROR(VLOOKUP(ROWS($Y$2:Y955),$Z$2:$AA$3007,2,0),"")</f>
        <v/>
      </c>
      <c r="Z955" s="91">
        <f>IF(ISNUMBER(SEARCH(PROF_SEARCH_ECO_PREC,AA955)),MAX($Z$1:Z954)+1,0)</f>
        <v>0</v>
      </c>
      <c r="AA955" t="s">
        <v>4009</v>
      </c>
      <c r="AB955">
        <v>8598</v>
      </c>
    </row>
    <row r="956" spans="16:28">
      <c r="P956" t="str">
        <f>IFERROR(VLOOKUP(ROWS($P$2:P956),$Q$2:$R$3007,2,0),"")</f>
        <v/>
      </c>
      <c r="Q956" s="91">
        <f>IF(ISNUMBER(SEARCH(ETUD_SHEARCH_ECO_PREC,R956)),MAX($Q$1:Q955)+1,0)</f>
        <v>0</v>
      </c>
      <c r="R956" t="s">
        <v>3242</v>
      </c>
      <c r="S956">
        <v>7101</v>
      </c>
      <c r="Y956" t="str">
        <f>IFERROR(VLOOKUP(ROWS($Y$2:Y956),$Z$2:$AA$3007,2,0),"")</f>
        <v/>
      </c>
      <c r="Z956" s="91">
        <f>IF(ISNUMBER(SEARCH(PROF_SEARCH_ECO_PREC,AA956)),MAX($Z$1:Z955)+1,0)</f>
        <v>0</v>
      </c>
      <c r="AA956" t="s">
        <v>3242</v>
      </c>
      <c r="AB956">
        <v>7101</v>
      </c>
    </row>
    <row r="957" spans="16:28">
      <c r="P957" t="str">
        <f>IFERROR(VLOOKUP(ROWS($P$2:P957),$Q$2:$R$3007,2,0),"")</f>
        <v/>
      </c>
      <c r="Q957" s="91">
        <f>IF(ISNUMBER(SEARCH(ETUD_SHEARCH_ECO_PREC,R957)),MAX($Q$1:Q956)+1,0)</f>
        <v>0</v>
      </c>
      <c r="R957" t="s">
        <v>3939</v>
      </c>
      <c r="S957">
        <v>7473</v>
      </c>
      <c r="Y957" t="str">
        <f>IFERROR(VLOOKUP(ROWS($Y$2:Y957),$Z$2:$AA$3007,2,0),"")</f>
        <v/>
      </c>
      <c r="Z957" s="91">
        <f>IF(ISNUMBER(SEARCH(PROF_SEARCH_ECO_PREC,AA957)),MAX($Z$1:Z956)+1,0)</f>
        <v>0</v>
      </c>
      <c r="AA957" t="s">
        <v>3939</v>
      </c>
      <c r="AB957">
        <v>7473</v>
      </c>
    </row>
    <row r="958" spans="16:28">
      <c r="P958" t="str">
        <f>IFERROR(VLOOKUP(ROWS($P$2:P958),$Q$2:$R$3007,2,0),"")</f>
        <v/>
      </c>
      <c r="Q958" s="91">
        <f>IF(ISNUMBER(SEARCH(ETUD_SHEARCH_ECO_PREC,R958)),MAX($Q$1:Q957)+1,0)</f>
        <v>0</v>
      </c>
      <c r="R958" t="s">
        <v>4000</v>
      </c>
      <c r="S958">
        <v>8115</v>
      </c>
      <c r="Y958" t="str">
        <f>IFERROR(VLOOKUP(ROWS($Y$2:Y958),$Z$2:$AA$3007,2,0),"")</f>
        <v/>
      </c>
      <c r="Z958" s="91">
        <f>IF(ISNUMBER(SEARCH(PROF_SEARCH_ECO_PREC,AA958)),MAX($Z$1:Z957)+1,0)</f>
        <v>0</v>
      </c>
      <c r="AA958" t="s">
        <v>4000</v>
      </c>
      <c r="AB958">
        <v>8115</v>
      </c>
    </row>
    <row r="959" spans="16:28">
      <c r="P959" t="str">
        <f>IFERROR(VLOOKUP(ROWS($P$2:P959),$Q$2:$R$3007,2,0),"")</f>
        <v/>
      </c>
      <c r="Q959" s="91">
        <f>IF(ISNUMBER(SEARCH(ETUD_SHEARCH_ECO_PREC,R959)),MAX($Q$1:Q958)+1,0)</f>
        <v>0</v>
      </c>
      <c r="R959" t="s">
        <v>3813</v>
      </c>
      <c r="S959">
        <v>8400</v>
      </c>
      <c r="Y959" t="str">
        <f>IFERROR(VLOOKUP(ROWS($Y$2:Y959),$Z$2:$AA$3007,2,0),"")</f>
        <v/>
      </c>
      <c r="Z959" s="91">
        <f>IF(ISNUMBER(SEARCH(PROF_SEARCH_ECO_PREC,AA959)),MAX($Z$1:Z958)+1,0)</f>
        <v>0</v>
      </c>
      <c r="AA959" t="s">
        <v>3813</v>
      </c>
      <c r="AB959">
        <v>8400</v>
      </c>
    </row>
    <row r="960" spans="16:28">
      <c r="P960" t="str">
        <f>IFERROR(VLOOKUP(ROWS($P$2:P960),$Q$2:$R$3007,2,0),"")</f>
        <v/>
      </c>
      <c r="Q960" s="91">
        <f>IF(ISNUMBER(SEARCH(ETUD_SHEARCH_ECO_PREC,R960)),MAX($Q$1:Q959)+1,0)</f>
        <v>0</v>
      </c>
      <c r="R960" t="s">
        <v>5905</v>
      </c>
      <c r="S960">
        <v>1162</v>
      </c>
      <c r="Y960" t="str">
        <f>IFERROR(VLOOKUP(ROWS($Y$2:Y960),$Z$2:$AA$3007,2,0),"")</f>
        <v/>
      </c>
      <c r="Z960" s="91">
        <f>IF(ISNUMBER(SEARCH(PROF_SEARCH_ECO_PREC,AA960)),MAX($Z$1:Z959)+1,0)</f>
        <v>0</v>
      </c>
      <c r="AA960" t="s">
        <v>5905</v>
      </c>
      <c r="AB960">
        <v>1162</v>
      </c>
    </row>
    <row r="961" spans="16:28">
      <c r="P961" t="str">
        <f>IFERROR(VLOOKUP(ROWS($P$2:P961),$Q$2:$R$3007,2,0),"")</f>
        <v/>
      </c>
      <c r="Q961" s="91">
        <f>IF(ISNUMBER(SEARCH(ETUD_SHEARCH_ECO_PREC,R961)),MAX($Q$1:Q960)+1,0)</f>
        <v>0</v>
      </c>
      <c r="R961" t="s">
        <v>5908</v>
      </c>
      <c r="S961">
        <v>5365</v>
      </c>
      <c r="Y961" t="str">
        <f>IFERROR(VLOOKUP(ROWS($Y$2:Y961),$Z$2:$AA$3007,2,0),"")</f>
        <v/>
      </c>
      <c r="Z961" s="91">
        <f>IF(ISNUMBER(SEARCH(PROF_SEARCH_ECO_PREC,AA961)),MAX($Z$1:Z960)+1,0)</f>
        <v>0</v>
      </c>
      <c r="AA961" t="s">
        <v>5908</v>
      </c>
      <c r="AB961">
        <v>5365</v>
      </c>
    </row>
    <row r="962" spans="16:28">
      <c r="P962" t="str">
        <f>IFERROR(VLOOKUP(ROWS($P$2:P962),$Q$2:$R$3007,2,0),"")</f>
        <v/>
      </c>
      <c r="Q962" s="91">
        <f>IF(ISNUMBER(SEARCH(ETUD_SHEARCH_ECO_PREC,R962)),MAX($Q$1:Q961)+1,0)</f>
        <v>0</v>
      </c>
      <c r="R962" t="s">
        <v>5607</v>
      </c>
      <c r="S962">
        <v>1091</v>
      </c>
      <c r="Y962" t="str">
        <f>IFERROR(VLOOKUP(ROWS($Y$2:Y962),$Z$2:$AA$3007,2,0),"")</f>
        <v/>
      </c>
      <c r="Z962" s="91">
        <f>IF(ISNUMBER(SEARCH(PROF_SEARCH_ECO_PREC,AA962)),MAX($Z$1:Z961)+1,0)</f>
        <v>0</v>
      </c>
      <c r="AA962" t="s">
        <v>5607</v>
      </c>
      <c r="AB962">
        <v>1091</v>
      </c>
    </row>
    <row r="963" spans="16:28">
      <c r="P963" t="str">
        <f>IFERROR(VLOOKUP(ROWS($P$2:P963),$Q$2:$R$3007,2,0),"")</f>
        <v/>
      </c>
      <c r="Q963" s="91">
        <f>IF(ISNUMBER(SEARCH(ETUD_SHEARCH_ECO_PREC,R963)),MAX($Q$1:Q962)+1,0)</f>
        <v>0</v>
      </c>
      <c r="R963" t="s">
        <v>4901</v>
      </c>
      <c r="S963">
        <v>705</v>
      </c>
      <c r="Y963" t="str">
        <f>IFERROR(VLOOKUP(ROWS($Y$2:Y963),$Z$2:$AA$3007,2,0),"")</f>
        <v/>
      </c>
      <c r="Z963" s="91">
        <f>IF(ISNUMBER(SEARCH(PROF_SEARCH_ECO_PREC,AA963)),MAX($Z$1:Z962)+1,0)</f>
        <v>0</v>
      </c>
      <c r="AA963" t="s">
        <v>4901</v>
      </c>
      <c r="AB963">
        <v>705</v>
      </c>
    </row>
    <row r="964" spans="16:28">
      <c r="P964" t="str">
        <f>IFERROR(VLOOKUP(ROWS($P$2:P964),$Q$2:$R$3007,2,0),"")</f>
        <v/>
      </c>
      <c r="Q964" s="91">
        <f>IF(ISNUMBER(SEARCH(ETUD_SHEARCH_ECO_PREC,R964)),MAX($Q$1:Q963)+1,0)</f>
        <v>0</v>
      </c>
      <c r="R964" t="s">
        <v>3726</v>
      </c>
      <c r="S964">
        <v>8656</v>
      </c>
      <c r="Y964" t="str">
        <f>IFERROR(VLOOKUP(ROWS($Y$2:Y964),$Z$2:$AA$3007,2,0),"")</f>
        <v/>
      </c>
      <c r="Z964" s="91">
        <f>IF(ISNUMBER(SEARCH(PROF_SEARCH_ECO_PREC,AA964)),MAX($Z$1:Z963)+1,0)</f>
        <v>0</v>
      </c>
      <c r="AA964" t="s">
        <v>3726</v>
      </c>
      <c r="AB964">
        <v>8656</v>
      </c>
    </row>
    <row r="965" spans="16:28">
      <c r="P965" t="str">
        <f>IFERROR(VLOOKUP(ROWS($P$2:P965),$Q$2:$R$3007,2,0),"")</f>
        <v/>
      </c>
      <c r="Q965" s="91">
        <f>IF(ISNUMBER(SEARCH(ETUD_SHEARCH_ECO_PREC,R965)),MAX($Q$1:Q964)+1,0)</f>
        <v>0</v>
      </c>
      <c r="R965" t="s">
        <v>3868</v>
      </c>
      <c r="S965">
        <v>191</v>
      </c>
      <c r="Y965" t="str">
        <f>IFERROR(VLOOKUP(ROWS($Y$2:Y965),$Z$2:$AA$3007,2,0),"")</f>
        <v/>
      </c>
      <c r="Z965" s="91">
        <f>IF(ISNUMBER(SEARCH(PROF_SEARCH_ECO_PREC,AA965)),MAX($Z$1:Z964)+1,0)</f>
        <v>0</v>
      </c>
      <c r="AA965" t="s">
        <v>3868</v>
      </c>
      <c r="AB965">
        <v>191</v>
      </c>
    </row>
    <row r="966" spans="16:28">
      <c r="P966" t="str">
        <f>IFERROR(VLOOKUP(ROWS($P$2:P966),$Q$2:$R$3007,2,0),"")</f>
        <v/>
      </c>
      <c r="Q966" s="91">
        <f>IF(ISNUMBER(SEARCH(ETUD_SHEARCH_ECO_PREC,R966)),MAX($Q$1:Q965)+1,0)</f>
        <v>0</v>
      </c>
      <c r="R966" t="s">
        <v>4136</v>
      </c>
      <c r="S966">
        <v>8119</v>
      </c>
      <c r="Y966" t="str">
        <f>IFERROR(VLOOKUP(ROWS($Y$2:Y966),$Z$2:$AA$3007,2,0),"")</f>
        <v/>
      </c>
      <c r="Z966" s="91">
        <f>IF(ISNUMBER(SEARCH(PROF_SEARCH_ECO_PREC,AA966)),MAX($Z$1:Z965)+1,0)</f>
        <v>0</v>
      </c>
      <c r="AA966" t="s">
        <v>4136</v>
      </c>
      <c r="AB966">
        <v>8119</v>
      </c>
    </row>
    <row r="967" spans="16:28">
      <c r="P967" t="str">
        <f>IFERROR(VLOOKUP(ROWS($P$2:P967),$Q$2:$R$3007,2,0),"")</f>
        <v/>
      </c>
      <c r="Q967" s="91">
        <f>IF(ISNUMBER(SEARCH(ETUD_SHEARCH_ECO_PREC,R967)),MAX($Q$1:Q966)+1,0)</f>
        <v>0</v>
      </c>
      <c r="R967" t="s">
        <v>3444</v>
      </c>
      <c r="S967">
        <v>8674</v>
      </c>
      <c r="Y967" t="str">
        <f>IFERROR(VLOOKUP(ROWS($Y$2:Y967),$Z$2:$AA$3007,2,0),"")</f>
        <v/>
      </c>
      <c r="Z967" s="91">
        <f>IF(ISNUMBER(SEARCH(PROF_SEARCH_ECO_PREC,AA967)),MAX($Z$1:Z966)+1,0)</f>
        <v>0</v>
      </c>
      <c r="AA967" t="s">
        <v>3444</v>
      </c>
      <c r="AB967">
        <v>8674</v>
      </c>
    </row>
    <row r="968" spans="16:28">
      <c r="P968" t="str">
        <f>IFERROR(VLOOKUP(ROWS($P$2:P968),$Q$2:$R$3007,2,0),"")</f>
        <v/>
      </c>
      <c r="Q968" s="91">
        <f>IF(ISNUMBER(SEARCH(ETUD_SHEARCH_ECO_PREC,R968)),MAX($Q$1:Q967)+1,0)</f>
        <v>0</v>
      </c>
      <c r="R968" t="s">
        <v>3822</v>
      </c>
      <c r="S968">
        <v>8498</v>
      </c>
      <c r="Y968" t="str">
        <f>IFERROR(VLOOKUP(ROWS($Y$2:Y968),$Z$2:$AA$3007,2,0),"")</f>
        <v/>
      </c>
      <c r="Z968" s="91">
        <f>IF(ISNUMBER(SEARCH(PROF_SEARCH_ECO_PREC,AA968)),MAX($Z$1:Z967)+1,0)</f>
        <v>0</v>
      </c>
      <c r="AA968" t="s">
        <v>3822</v>
      </c>
      <c r="AB968">
        <v>8498</v>
      </c>
    </row>
    <row r="969" spans="16:28">
      <c r="P969" t="str">
        <f>IFERROR(VLOOKUP(ROWS($P$2:P969),$Q$2:$R$3007,2,0),"")</f>
        <v/>
      </c>
      <c r="Q969" s="91">
        <f>IF(ISNUMBER(SEARCH(ETUD_SHEARCH_ECO_PREC,R969)),MAX($Q$1:Q968)+1,0)</f>
        <v>0</v>
      </c>
      <c r="R969" t="s">
        <v>4473</v>
      </c>
      <c r="S969">
        <v>499</v>
      </c>
      <c r="Y969" t="str">
        <f>IFERROR(VLOOKUP(ROWS($Y$2:Y969),$Z$2:$AA$3007,2,0),"")</f>
        <v/>
      </c>
      <c r="Z969" s="91">
        <f>IF(ISNUMBER(SEARCH(PROF_SEARCH_ECO_PREC,AA969)),MAX($Z$1:Z968)+1,0)</f>
        <v>0</v>
      </c>
      <c r="AA969" t="s">
        <v>4473</v>
      </c>
      <c r="AB969">
        <v>499</v>
      </c>
    </row>
    <row r="970" spans="16:28">
      <c r="P970" t="str">
        <f>IFERROR(VLOOKUP(ROWS($P$2:P970),$Q$2:$R$3007,2,0),"")</f>
        <v/>
      </c>
      <c r="Q970" s="91">
        <f>IF(ISNUMBER(SEARCH(ETUD_SHEARCH_ECO_PREC,R970)),MAX($Q$1:Q969)+1,0)</f>
        <v>0</v>
      </c>
      <c r="R970" t="s">
        <v>3449</v>
      </c>
      <c r="S970">
        <v>7258</v>
      </c>
      <c r="Y970" t="str">
        <f>IFERROR(VLOOKUP(ROWS($Y$2:Y970),$Z$2:$AA$3007,2,0),"")</f>
        <v/>
      </c>
      <c r="Z970" s="91">
        <f>IF(ISNUMBER(SEARCH(PROF_SEARCH_ECO_PREC,AA970)),MAX($Z$1:Z969)+1,0)</f>
        <v>0</v>
      </c>
      <c r="AA970" t="s">
        <v>3449</v>
      </c>
      <c r="AB970">
        <v>7258</v>
      </c>
    </row>
    <row r="971" spans="16:28">
      <c r="P971" t="str">
        <f>IFERROR(VLOOKUP(ROWS($P$2:P971),$Q$2:$R$3007,2,0),"")</f>
        <v/>
      </c>
      <c r="Q971" s="91">
        <f>IF(ISNUMBER(SEARCH(ETUD_SHEARCH_ECO_PREC,R971)),MAX($Q$1:Q970)+1,0)</f>
        <v>0</v>
      </c>
      <c r="R971" t="s">
        <v>4877</v>
      </c>
      <c r="S971">
        <v>686</v>
      </c>
      <c r="Y971" t="str">
        <f>IFERROR(VLOOKUP(ROWS($Y$2:Y971),$Z$2:$AA$3007,2,0),"")</f>
        <v/>
      </c>
      <c r="Z971" s="91">
        <f>IF(ISNUMBER(SEARCH(PROF_SEARCH_ECO_PREC,AA971)),MAX($Z$1:Z970)+1,0)</f>
        <v>0</v>
      </c>
      <c r="AA971" t="s">
        <v>4877</v>
      </c>
      <c r="AB971">
        <v>686</v>
      </c>
    </row>
    <row r="972" spans="16:28">
      <c r="P972" t="str">
        <f>IFERROR(VLOOKUP(ROWS($P$2:P972),$Q$2:$R$3007,2,0),"")</f>
        <v/>
      </c>
      <c r="Q972" s="91">
        <f>IF(ISNUMBER(SEARCH(ETUD_SHEARCH_ECO_PREC,R972)),MAX($Q$1:Q971)+1,0)</f>
        <v>0</v>
      </c>
      <c r="R972" t="s">
        <v>5714</v>
      </c>
      <c r="S972">
        <v>8069</v>
      </c>
      <c r="Y972" t="str">
        <f>IFERROR(VLOOKUP(ROWS($Y$2:Y972),$Z$2:$AA$3007,2,0),"")</f>
        <v/>
      </c>
      <c r="Z972" s="91">
        <f>IF(ISNUMBER(SEARCH(PROF_SEARCH_ECO_PREC,AA972)),MAX($Z$1:Z971)+1,0)</f>
        <v>0</v>
      </c>
      <c r="AA972" t="s">
        <v>5714</v>
      </c>
      <c r="AB972">
        <v>8069</v>
      </c>
    </row>
    <row r="973" spans="16:28">
      <c r="P973" t="str">
        <f>IFERROR(VLOOKUP(ROWS($P$2:P973),$Q$2:$R$3007,2,0),"")</f>
        <v/>
      </c>
      <c r="Q973" s="91">
        <f>IF(ISNUMBER(SEARCH(ETUD_SHEARCH_ECO_PREC,R973)),MAX($Q$1:Q972)+1,0)</f>
        <v>0</v>
      </c>
      <c r="R973" t="s">
        <v>3147</v>
      </c>
      <c r="S973">
        <v>7044</v>
      </c>
      <c r="Y973" t="str">
        <f>IFERROR(VLOOKUP(ROWS($Y$2:Y973),$Z$2:$AA$3007,2,0),"")</f>
        <v/>
      </c>
      <c r="Z973" s="91">
        <f>IF(ISNUMBER(SEARCH(PROF_SEARCH_ECO_PREC,AA973)),MAX($Z$1:Z972)+1,0)</f>
        <v>0</v>
      </c>
      <c r="AA973" t="s">
        <v>3147</v>
      </c>
      <c r="AB973">
        <v>7044</v>
      </c>
    </row>
    <row r="974" spans="16:28">
      <c r="P974" t="str">
        <f>IFERROR(VLOOKUP(ROWS($P$2:P974),$Q$2:$R$3007,2,0),"")</f>
        <v/>
      </c>
      <c r="Q974" s="91">
        <f>IF(ISNUMBER(SEARCH(ETUD_SHEARCH_ECO_PREC,R974)),MAX($Q$1:Q973)+1,0)</f>
        <v>0</v>
      </c>
      <c r="R974" t="s">
        <v>5918</v>
      </c>
      <c r="S974">
        <v>7899</v>
      </c>
      <c r="Y974" t="str">
        <f>IFERROR(VLOOKUP(ROWS($Y$2:Y974),$Z$2:$AA$3007,2,0),"")</f>
        <v/>
      </c>
      <c r="Z974" s="91">
        <f>IF(ISNUMBER(SEARCH(PROF_SEARCH_ECO_PREC,AA974)),MAX($Z$1:Z973)+1,0)</f>
        <v>0</v>
      </c>
      <c r="AA974" t="s">
        <v>5918</v>
      </c>
      <c r="AB974">
        <v>7899</v>
      </c>
    </row>
    <row r="975" spans="16:28">
      <c r="P975" t="str">
        <f>IFERROR(VLOOKUP(ROWS($P$2:P975),$Q$2:$R$3007,2,0),"")</f>
        <v/>
      </c>
      <c r="Q975" s="91">
        <f>IF(ISNUMBER(SEARCH(ETUD_SHEARCH_ECO_PREC,R975)),MAX($Q$1:Q974)+1,0)</f>
        <v>0</v>
      </c>
      <c r="R975" t="s">
        <v>4852</v>
      </c>
      <c r="S975">
        <v>8181</v>
      </c>
      <c r="Y975" t="str">
        <f>IFERROR(VLOOKUP(ROWS($Y$2:Y975),$Z$2:$AA$3007,2,0),"")</f>
        <v/>
      </c>
      <c r="Z975" s="91">
        <f>IF(ISNUMBER(SEARCH(PROF_SEARCH_ECO_PREC,AA975)),MAX($Z$1:Z974)+1,0)</f>
        <v>0</v>
      </c>
      <c r="AA975" t="s">
        <v>4852</v>
      </c>
      <c r="AB975">
        <v>8181</v>
      </c>
    </row>
    <row r="976" spans="16:28">
      <c r="P976" t="str">
        <f>IFERROR(VLOOKUP(ROWS($P$2:P976),$Q$2:$R$3007,2,0),"")</f>
        <v/>
      </c>
      <c r="Q976" s="91">
        <f>IF(ISNUMBER(SEARCH(ETUD_SHEARCH_ECO_PREC,R976)),MAX($Q$1:Q975)+1,0)</f>
        <v>0</v>
      </c>
      <c r="R976" t="s">
        <v>4154</v>
      </c>
      <c r="S976">
        <v>318</v>
      </c>
      <c r="Y976" t="str">
        <f>IFERROR(VLOOKUP(ROWS($Y$2:Y976),$Z$2:$AA$3007,2,0),"")</f>
        <v/>
      </c>
      <c r="Z976" s="91">
        <f>IF(ISNUMBER(SEARCH(PROF_SEARCH_ECO_PREC,AA976)),MAX($Z$1:Z975)+1,0)</f>
        <v>0</v>
      </c>
      <c r="AA976" t="s">
        <v>4154</v>
      </c>
      <c r="AB976">
        <v>318</v>
      </c>
    </row>
    <row r="977" spans="16:28">
      <c r="P977" t="str">
        <f>IFERROR(VLOOKUP(ROWS($P$2:P977),$Q$2:$R$3007,2,0),"")</f>
        <v/>
      </c>
      <c r="Q977" s="91">
        <f>IF(ISNUMBER(SEARCH(ETUD_SHEARCH_ECO_PREC,R977)),MAX($Q$1:Q976)+1,0)</f>
        <v>0</v>
      </c>
      <c r="R977" t="s">
        <v>5794</v>
      </c>
      <c r="S977">
        <v>1278</v>
      </c>
      <c r="Y977" t="str">
        <f>IFERROR(VLOOKUP(ROWS($Y$2:Y977),$Z$2:$AA$3007,2,0),"")</f>
        <v/>
      </c>
      <c r="Z977" s="91">
        <f>IF(ISNUMBER(SEARCH(PROF_SEARCH_ECO_PREC,AA977)),MAX($Z$1:Z976)+1,0)</f>
        <v>0</v>
      </c>
      <c r="AA977" t="s">
        <v>5794</v>
      </c>
      <c r="AB977">
        <v>1278</v>
      </c>
    </row>
    <row r="978" spans="16:28">
      <c r="P978" t="str">
        <f>IFERROR(VLOOKUP(ROWS($P$2:P978),$Q$2:$R$3007,2,0),"")</f>
        <v/>
      </c>
      <c r="Q978" s="91">
        <f>IF(ISNUMBER(SEARCH(ETUD_SHEARCH_ECO_PREC,R978)),MAX($Q$1:Q977)+1,0)</f>
        <v>0</v>
      </c>
      <c r="R978" t="s">
        <v>3189</v>
      </c>
      <c r="S978">
        <v>7063</v>
      </c>
      <c r="Y978" t="str">
        <f>IFERROR(VLOOKUP(ROWS($Y$2:Y978),$Z$2:$AA$3007,2,0),"")</f>
        <v/>
      </c>
      <c r="Z978" s="91">
        <f>IF(ISNUMBER(SEARCH(PROF_SEARCH_ECO_PREC,AA978)),MAX($Z$1:Z977)+1,0)</f>
        <v>0</v>
      </c>
      <c r="AA978" t="s">
        <v>3189</v>
      </c>
      <c r="AB978">
        <v>7063</v>
      </c>
    </row>
    <row r="979" spans="16:28">
      <c r="P979" t="str">
        <f>IFERROR(VLOOKUP(ROWS($P$2:P979),$Q$2:$R$3007,2,0),"")</f>
        <v/>
      </c>
      <c r="Q979" s="91">
        <f>IF(ISNUMBER(SEARCH(ETUD_SHEARCH_ECO_PREC,R979)),MAX($Q$1:Q978)+1,0)</f>
        <v>0</v>
      </c>
      <c r="R979" t="s">
        <v>5752</v>
      </c>
      <c r="S979">
        <v>1253</v>
      </c>
      <c r="Y979" t="str">
        <f>IFERROR(VLOOKUP(ROWS($Y$2:Y979),$Z$2:$AA$3007,2,0),"")</f>
        <v/>
      </c>
      <c r="Z979" s="91">
        <f>IF(ISNUMBER(SEARCH(PROF_SEARCH_ECO_PREC,AA979)),MAX($Z$1:Z978)+1,0)</f>
        <v>0</v>
      </c>
      <c r="AA979" t="s">
        <v>5752</v>
      </c>
      <c r="AB979">
        <v>1253</v>
      </c>
    </row>
    <row r="980" spans="16:28">
      <c r="P980" t="str">
        <f>IFERROR(VLOOKUP(ROWS($P$2:P980),$Q$2:$R$3007,2,0),"")</f>
        <v/>
      </c>
      <c r="Q980" s="91">
        <f>IF(ISNUMBER(SEARCH(ETUD_SHEARCH_ECO_PREC,R980)),MAX($Q$1:Q979)+1,0)</f>
        <v>0</v>
      </c>
      <c r="R980" t="s">
        <v>3634</v>
      </c>
      <c r="S980">
        <v>8398</v>
      </c>
      <c r="Y980" t="str">
        <f>IFERROR(VLOOKUP(ROWS($Y$2:Y980),$Z$2:$AA$3007,2,0),"")</f>
        <v/>
      </c>
      <c r="Z980" s="91">
        <f>IF(ISNUMBER(SEARCH(PROF_SEARCH_ECO_PREC,AA980)),MAX($Z$1:Z979)+1,0)</f>
        <v>0</v>
      </c>
      <c r="AA980" t="s">
        <v>3634</v>
      </c>
      <c r="AB980">
        <v>8398</v>
      </c>
    </row>
    <row r="981" spans="16:28">
      <c r="P981" t="str">
        <f>IFERROR(VLOOKUP(ROWS($P$2:P981),$Q$2:$R$3007,2,0),"")</f>
        <v/>
      </c>
      <c r="Q981" s="91">
        <f>IF(ISNUMBER(SEARCH(ETUD_SHEARCH_ECO_PREC,R981)),MAX($Q$1:Q980)+1,0)</f>
        <v>0</v>
      </c>
      <c r="R981" t="s">
        <v>3646</v>
      </c>
      <c r="S981">
        <v>8106</v>
      </c>
      <c r="Y981" t="str">
        <f>IFERROR(VLOOKUP(ROWS($Y$2:Y981),$Z$2:$AA$3007,2,0),"")</f>
        <v/>
      </c>
      <c r="Z981" s="91">
        <f>IF(ISNUMBER(SEARCH(PROF_SEARCH_ECO_PREC,AA981)),MAX($Z$1:Z980)+1,0)</f>
        <v>0</v>
      </c>
      <c r="AA981" t="s">
        <v>3646</v>
      </c>
      <c r="AB981">
        <v>8106</v>
      </c>
    </row>
    <row r="982" spans="16:28">
      <c r="P982" t="str">
        <f>IFERROR(VLOOKUP(ROWS($P$2:P982),$Q$2:$R$3007,2,0),"")</f>
        <v/>
      </c>
      <c r="Q982" s="91">
        <f>IF(ISNUMBER(SEARCH(ETUD_SHEARCH_ECO_PREC,R982)),MAX($Q$1:Q981)+1,0)</f>
        <v>0</v>
      </c>
      <c r="R982" t="s">
        <v>3779</v>
      </c>
      <c r="S982">
        <v>8399</v>
      </c>
      <c r="Y982" t="str">
        <f>IFERROR(VLOOKUP(ROWS($Y$2:Y982),$Z$2:$AA$3007,2,0),"")</f>
        <v/>
      </c>
      <c r="Z982" s="91">
        <f>IF(ISNUMBER(SEARCH(PROF_SEARCH_ECO_PREC,AA982)),MAX($Z$1:Z981)+1,0)</f>
        <v>0</v>
      </c>
      <c r="AA982" t="s">
        <v>3779</v>
      </c>
      <c r="AB982">
        <v>8399</v>
      </c>
    </row>
    <row r="983" spans="16:28">
      <c r="P983" t="str">
        <f>IFERROR(VLOOKUP(ROWS($P$2:P983),$Q$2:$R$3007,2,0),"")</f>
        <v/>
      </c>
      <c r="Q983" s="91">
        <f>IF(ISNUMBER(SEARCH(ETUD_SHEARCH_ECO_PREC,R983)),MAX($Q$1:Q982)+1,0)</f>
        <v>0</v>
      </c>
      <c r="R983" t="s">
        <v>4592</v>
      </c>
      <c r="S983">
        <v>556</v>
      </c>
      <c r="Y983" t="str">
        <f>IFERROR(VLOOKUP(ROWS($Y$2:Y983),$Z$2:$AA$3007,2,0),"")</f>
        <v/>
      </c>
      <c r="Z983" s="91">
        <f>IF(ISNUMBER(SEARCH(PROF_SEARCH_ECO_PREC,AA983)),MAX($Z$1:Z982)+1,0)</f>
        <v>0</v>
      </c>
      <c r="AA983" t="s">
        <v>4592</v>
      </c>
      <c r="AB983">
        <v>556</v>
      </c>
    </row>
    <row r="984" spans="16:28">
      <c r="P984" t="str">
        <f>IFERROR(VLOOKUP(ROWS($P$2:P984),$Q$2:$R$3007,2,0),"")</f>
        <v/>
      </c>
      <c r="Q984" s="91">
        <f>IF(ISNUMBER(SEARCH(ETUD_SHEARCH_ECO_PREC,R984)),MAX($Q$1:Q983)+1,0)</f>
        <v>0</v>
      </c>
      <c r="R984" t="s">
        <v>4591</v>
      </c>
      <c r="S984">
        <v>555</v>
      </c>
      <c r="Y984" t="str">
        <f>IFERROR(VLOOKUP(ROWS($Y$2:Y984),$Z$2:$AA$3007,2,0),"")</f>
        <v/>
      </c>
      <c r="Z984" s="91">
        <f>IF(ISNUMBER(SEARCH(PROF_SEARCH_ECO_PREC,AA984)),MAX($Z$1:Z983)+1,0)</f>
        <v>0</v>
      </c>
      <c r="AA984" t="s">
        <v>4591</v>
      </c>
      <c r="AB984">
        <v>555</v>
      </c>
    </row>
    <row r="985" spans="16:28">
      <c r="P985" t="str">
        <f>IFERROR(VLOOKUP(ROWS($P$2:P985),$Q$2:$R$3007,2,0),"")</f>
        <v/>
      </c>
      <c r="Q985" s="91">
        <f>IF(ISNUMBER(SEARCH(ETUD_SHEARCH_ECO_PREC,R985)),MAX($Q$1:Q984)+1,0)</f>
        <v>0</v>
      </c>
      <c r="R985" t="s">
        <v>4049</v>
      </c>
      <c r="S985">
        <v>269</v>
      </c>
      <c r="Y985" t="str">
        <f>IFERROR(VLOOKUP(ROWS($Y$2:Y985),$Z$2:$AA$3007,2,0),"")</f>
        <v/>
      </c>
      <c r="Z985" s="91">
        <f>IF(ISNUMBER(SEARCH(PROF_SEARCH_ECO_PREC,AA985)),MAX($Z$1:Z984)+1,0)</f>
        <v>0</v>
      </c>
      <c r="AA985" t="s">
        <v>4049</v>
      </c>
      <c r="AB985">
        <v>269</v>
      </c>
    </row>
    <row r="986" spans="16:28">
      <c r="P986" t="str">
        <f>IFERROR(VLOOKUP(ROWS($P$2:P986),$Q$2:$R$3007,2,0),"")</f>
        <v/>
      </c>
      <c r="Q986" s="91">
        <f>IF(ISNUMBER(SEARCH(ETUD_SHEARCH_ECO_PREC,R986)),MAX($Q$1:Q985)+1,0)</f>
        <v>0</v>
      </c>
      <c r="R986" t="s">
        <v>3992</v>
      </c>
      <c r="S986">
        <v>246</v>
      </c>
      <c r="Y986" t="str">
        <f>IFERROR(VLOOKUP(ROWS($Y$2:Y986),$Z$2:$AA$3007,2,0),"")</f>
        <v/>
      </c>
      <c r="Z986" s="91">
        <f>IF(ISNUMBER(SEARCH(PROF_SEARCH_ECO_PREC,AA986)),MAX($Z$1:Z985)+1,0)</f>
        <v>0</v>
      </c>
      <c r="AA986" t="s">
        <v>3992</v>
      </c>
      <c r="AB986">
        <v>246</v>
      </c>
    </row>
    <row r="987" spans="16:28">
      <c r="P987" t="str">
        <f>IFERROR(VLOOKUP(ROWS($P$2:P987),$Q$2:$R$3007,2,0),"")</f>
        <v/>
      </c>
      <c r="Q987" s="91">
        <f>IF(ISNUMBER(SEARCH(ETUD_SHEARCH_ECO_PREC,R987)),MAX($Q$1:Q986)+1,0)</f>
        <v>0</v>
      </c>
      <c r="R987" t="s">
        <v>4969</v>
      </c>
      <c r="S987">
        <v>8438</v>
      </c>
      <c r="Y987" t="str">
        <f>IFERROR(VLOOKUP(ROWS($Y$2:Y987),$Z$2:$AA$3007,2,0),"")</f>
        <v/>
      </c>
      <c r="Z987" s="91">
        <f>IF(ISNUMBER(SEARCH(PROF_SEARCH_ECO_PREC,AA987)),MAX($Z$1:Z986)+1,0)</f>
        <v>0</v>
      </c>
      <c r="AA987" t="s">
        <v>4969</v>
      </c>
      <c r="AB987">
        <v>8438</v>
      </c>
    </row>
    <row r="988" spans="16:28">
      <c r="P988" t="str">
        <f>IFERROR(VLOOKUP(ROWS($P$2:P988),$Q$2:$R$3007,2,0),"")</f>
        <v/>
      </c>
      <c r="Q988" s="91">
        <f>IF(ISNUMBER(SEARCH(ETUD_SHEARCH_ECO_PREC,R988)),MAX($Q$1:Q987)+1,0)</f>
        <v>0</v>
      </c>
      <c r="R988" t="s">
        <v>3947</v>
      </c>
      <c r="S988">
        <v>222</v>
      </c>
      <c r="Y988" t="str">
        <f>IFERROR(VLOOKUP(ROWS($Y$2:Y988),$Z$2:$AA$3007,2,0),"")</f>
        <v/>
      </c>
      <c r="Z988" s="91">
        <f>IF(ISNUMBER(SEARCH(PROF_SEARCH_ECO_PREC,AA988)),MAX($Z$1:Z987)+1,0)</f>
        <v>0</v>
      </c>
      <c r="AA988" t="s">
        <v>3947</v>
      </c>
      <c r="AB988">
        <v>222</v>
      </c>
    </row>
    <row r="989" spans="16:28">
      <c r="P989" t="str">
        <f>IFERROR(VLOOKUP(ROWS($P$2:P989),$Q$2:$R$3007,2,0),"")</f>
        <v/>
      </c>
      <c r="Q989" s="91">
        <f>IF(ISNUMBER(SEARCH(ETUD_SHEARCH_ECO_PREC,R989)),MAX($Q$1:Q988)+1,0)</f>
        <v>0</v>
      </c>
      <c r="R989" t="s">
        <v>4162</v>
      </c>
      <c r="S989">
        <v>328</v>
      </c>
      <c r="Y989" t="str">
        <f>IFERROR(VLOOKUP(ROWS($Y$2:Y989),$Z$2:$AA$3007,2,0),"")</f>
        <v/>
      </c>
      <c r="Z989" s="91">
        <f>IF(ISNUMBER(SEARCH(PROF_SEARCH_ECO_PREC,AA989)),MAX($Z$1:Z988)+1,0)</f>
        <v>0</v>
      </c>
      <c r="AA989" t="s">
        <v>4162</v>
      </c>
      <c r="AB989">
        <v>328</v>
      </c>
    </row>
    <row r="990" spans="16:28">
      <c r="P990" t="str">
        <f>IFERROR(VLOOKUP(ROWS($P$2:P990),$Q$2:$R$3007,2,0),"")</f>
        <v/>
      </c>
      <c r="Q990" s="91">
        <f>IF(ISNUMBER(SEARCH(ETUD_SHEARCH_ECO_PREC,R990)),MAX($Q$1:Q989)+1,0)</f>
        <v>0</v>
      </c>
      <c r="R990" t="s">
        <v>4896</v>
      </c>
      <c r="S990">
        <v>702</v>
      </c>
      <c r="Y990" t="str">
        <f>IFERROR(VLOOKUP(ROWS($Y$2:Y990),$Z$2:$AA$3007,2,0),"")</f>
        <v/>
      </c>
      <c r="Z990" s="91">
        <f>IF(ISNUMBER(SEARCH(PROF_SEARCH_ECO_PREC,AA990)),MAX($Z$1:Z989)+1,0)</f>
        <v>0</v>
      </c>
      <c r="AA990" t="s">
        <v>4896</v>
      </c>
      <c r="AB990">
        <v>702</v>
      </c>
    </row>
    <row r="991" spans="16:28">
      <c r="P991" t="str">
        <f>IFERROR(VLOOKUP(ROWS($P$2:P991),$Q$2:$R$3007,2,0),"")</f>
        <v/>
      </c>
      <c r="Q991" s="91">
        <f>IF(ISNUMBER(SEARCH(ETUD_SHEARCH_ECO_PREC,R991)),MAX($Q$1:Q990)+1,0)</f>
        <v>0</v>
      </c>
      <c r="R991" t="s">
        <v>4652</v>
      </c>
      <c r="S991">
        <v>9533</v>
      </c>
      <c r="Y991" t="str">
        <f>IFERROR(VLOOKUP(ROWS($Y$2:Y991),$Z$2:$AA$3007,2,0),"")</f>
        <v/>
      </c>
      <c r="Z991" s="91">
        <f>IF(ISNUMBER(SEARCH(PROF_SEARCH_ECO_PREC,AA991)),MAX($Z$1:Z990)+1,0)</f>
        <v>0</v>
      </c>
      <c r="AA991" t="s">
        <v>4652</v>
      </c>
      <c r="AB991">
        <v>9533</v>
      </c>
    </row>
    <row r="992" spans="16:28">
      <c r="P992" t="str">
        <f>IFERROR(VLOOKUP(ROWS($P$2:P992),$Q$2:$R$3007,2,0),"")</f>
        <v/>
      </c>
      <c r="Q992" s="91">
        <f>IF(ISNUMBER(SEARCH(ETUD_SHEARCH_ECO_PREC,R992)),MAX($Q$1:Q991)+1,0)</f>
        <v>0</v>
      </c>
      <c r="R992" t="s">
        <v>4504</v>
      </c>
      <c r="S992">
        <v>453</v>
      </c>
      <c r="Y992" t="str">
        <f>IFERROR(VLOOKUP(ROWS($Y$2:Y992),$Z$2:$AA$3007,2,0),"")</f>
        <v/>
      </c>
      <c r="Z992" s="91">
        <f>IF(ISNUMBER(SEARCH(PROF_SEARCH_ECO_PREC,AA992)),MAX($Z$1:Z991)+1,0)</f>
        <v>0</v>
      </c>
      <c r="AA992" t="s">
        <v>4504</v>
      </c>
      <c r="AB992">
        <v>453</v>
      </c>
    </row>
    <row r="993" spans="16:28">
      <c r="P993" t="str">
        <f>IFERROR(VLOOKUP(ROWS($P$2:P993),$Q$2:$R$3007,2,0),"")</f>
        <v/>
      </c>
      <c r="Q993" s="91">
        <f>IF(ISNUMBER(SEARCH(ETUD_SHEARCH_ECO_PREC,R993)),MAX($Q$1:Q992)+1,0)</f>
        <v>0</v>
      </c>
      <c r="R993" t="s">
        <v>4423</v>
      </c>
      <c r="S993">
        <v>1547</v>
      </c>
      <c r="Y993" t="str">
        <f>IFERROR(VLOOKUP(ROWS($Y$2:Y993),$Z$2:$AA$3007,2,0),"")</f>
        <v/>
      </c>
      <c r="Z993" s="91">
        <f>IF(ISNUMBER(SEARCH(PROF_SEARCH_ECO_PREC,AA993)),MAX($Z$1:Z992)+1,0)</f>
        <v>0</v>
      </c>
      <c r="AA993" t="s">
        <v>4423</v>
      </c>
      <c r="AB993">
        <v>1547</v>
      </c>
    </row>
    <row r="994" spans="16:28">
      <c r="P994" t="str">
        <f>IFERROR(VLOOKUP(ROWS($P$2:P994),$Q$2:$R$3007,2,0),"")</f>
        <v/>
      </c>
      <c r="Q994" s="91">
        <f>IF(ISNUMBER(SEARCH(ETUD_SHEARCH_ECO_PREC,R994)),MAX($Q$1:Q993)+1,0)</f>
        <v>0</v>
      </c>
      <c r="R994" t="s">
        <v>3816</v>
      </c>
      <c r="S994">
        <v>161</v>
      </c>
      <c r="Y994" t="str">
        <f>IFERROR(VLOOKUP(ROWS($Y$2:Y994),$Z$2:$AA$3007,2,0),"")</f>
        <v/>
      </c>
      <c r="Z994" s="91">
        <f>IF(ISNUMBER(SEARCH(PROF_SEARCH_ECO_PREC,AA994)),MAX($Z$1:Z993)+1,0)</f>
        <v>0</v>
      </c>
      <c r="AA994" t="s">
        <v>3816</v>
      </c>
      <c r="AB994">
        <v>161</v>
      </c>
    </row>
    <row r="995" spans="16:28">
      <c r="P995" t="str">
        <f>IFERROR(VLOOKUP(ROWS($P$2:P995),$Q$2:$R$3007,2,0),"")</f>
        <v/>
      </c>
      <c r="Q995" s="91">
        <f>IF(ISNUMBER(SEARCH(ETUD_SHEARCH_ECO_PREC,R995)),MAX($Q$1:Q994)+1,0)</f>
        <v>0</v>
      </c>
      <c r="R995" t="s">
        <v>4057</v>
      </c>
      <c r="S995">
        <v>275</v>
      </c>
      <c r="Y995" t="str">
        <f>IFERROR(VLOOKUP(ROWS($Y$2:Y995),$Z$2:$AA$3007,2,0),"")</f>
        <v/>
      </c>
      <c r="Z995" s="91">
        <f>IF(ISNUMBER(SEARCH(PROF_SEARCH_ECO_PREC,AA995)),MAX($Z$1:Z994)+1,0)</f>
        <v>0</v>
      </c>
      <c r="AA995" t="s">
        <v>4057</v>
      </c>
      <c r="AB995">
        <v>275</v>
      </c>
    </row>
    <row r="996" spans="16:28">
      <c r="P996" t="str">
        <f>IFERROR(VLOOKUP(ROWS($P$2:P996),$Q$2:$R$3007,2,0),"")</f>
        <v/>
      </c>
      <c r="Q996" s="91">
        <f>IF(ISNUMBER(SEARCH(ETUD_SHEARCH_ECO_PREC,R996)),MAX($Q$1:Q995)+1,0)</f>
        <v>0</v>
      </c>
      <c r="R996" t="s">
        <v>5170</v>
      </c>
      <c r="S996">
        <v>863</v>
      </c>
      <c r="Y996" t="str">
        <f>IFERROR(VLOOKUP(ROWS($Y$2:Y996),$Z$2:$AA$3007,2,0),"")</f>
        <v/>
      </c>
      <c r="Z996" s="91">
        <f>IF(ISNUMBER(SEARCH(PROF_SEARCH_ECO_PREC,AA996)),MAX($Z$1:Z995)+1,0)</f>
        <v>0</v>
      </c>
      <c r="AA996" t="s">
        <v>5170</v>
      </c>
      <c r="AB996">
        <v>863</v>
      </c>
    </row>
    <row r="997" spans="16:28">
      <c r="P997" t="str">
        <f>IFERROR(VLOOKUP(ROWS($P$2:P997),$Q$2:$R$3007,2,0),"")</f>
        <v/>
      </c>
      <c r="Q997" s="91">
        <f>IF(ISNUMBER(SEARCH(ETUD_SHEARCH_ECO_PREC,R997)),MAX($Q$1:Q996)+1,0)</f>
        <v>0</v>
      </c>
      <c r="R997" t="s">
        <v>5089</v>
      </c>
      <c r="S997">
        <v>832</v>
      </c>
      <c r="Y997" t="str">
        <f>IFERROR(VLOOKUP(ROWS($Y$2:Y997),$Z$2:$AA$3007,2,0),"")</f>
        <v/>
      </c>
      <c r="Z997" s="91">
        <f>IF(ISNUMBER(SEARCH(PROF_SEARCH_ECO_PREC,AA997)),MAX($Z$1:Z996)+1,0)</f>
        <v>0</v>
      </c>
      <c r="AA997" t="s">
        <v>5089</v>
      </c>
      <c r="AB997">
        <v>832</v>
      </c>
    </row>
    <row r="998" spans="16:28">
      <c r="P998" t="str">
        <f>IFERROR(VLOOKUP(ROWS($P$2:P998),$Q$2:$R$3007,2,0),"")</f>
        <v/>
      </c>
      <c r="Q998" s="91">
        <f>IF(ISNUMBER(SEARCH(ETUD_SHEARCH_ECO_PREC,R998)),MAX($Q$1:Q997)+1,0)</f>
        <v>0</v>
      </c>
      <c r="R998" t="s">
        <v>4749</v>
      </c>
      <c r="S998">
        <v>5513</v>
      </c>
      <c r="Y998" t="str">
        <f>IFERROR(VLOOKUP(ROWS($Y$2:Y998),$Z$2:$AA$3007,2,0),"")</f>
        <v/>
      </c>
      <c r="Z998" s="91">
        <f>IF(ISNUMBER(SEARCH(PROF_SEARCH_ECO_PREC,AA998)),MAX($Z$1:Z997)+1,0)</f>
        <v>0</v>
      </c>
      <c r="AA998" t="s">
        <v>4749</v>
      </c>
      <c r="AB998">
        <v>5513</v>
      </c>
    </row>
    <row r="999" spans="16:28">
      <c r="P999" t="str">
        <f>IFERROR(VLOOKUP(ROWS($P$2:P999),$Q$2:$R$3007,2,0),"")</f>
        <v/>
      </c>
      <c r="Q999" s="91">
        <f>IF(ISNUMBER(SEARCH(ETUD_SHEARCH_ECO_PREC,R999)),MAX($Q$1:Q998)+1,0)</f>
        <v>0</v>
      </c>
      <c r="R999" t="s">
        <v>4321</v>
      </c>
      <c r="S999">
        <v>7577</v>
      </c>
      <c r="Y999" t="str">
        <f>IFERROR(VLOOKUP(ROWS($Y$2:Y999),$Z$2:$AA$3007,2,0),"")</f>
        <v/>
      </c>
      <c r="Z999" s="91">
        <f>IF(ISNUMBER(SEARCH(PROF_SEARCH_ECO_PREC,AA999)),MAX($Z$1:Z998)+1,0)</f>
        <v>0</v>
      </c>
      <c r="AA999" t="s">
        <v>4321</v>
      </c>
      <c r="AB999">
        <v>7577</v>
      </c>
    </row>
    <row r="1000" spans="16:28">
      <c r="P1000" t="str">
        <f>IFERROR(VLOOKUP(ROWS($P$2:P1000),$Q$2:$R$3007,2,0),"")</f>
        <v/>
      </c>
      <c r="Q1000" s="91">
        <f>IF(ISNUMBER(SEARCH(ETUD_SHEARCH_ECO_PREC,R1000)),MAX($Q$1:Q999)+1,0)</f>
        <v>0</v>
      </c>
      <c r="R1000" t="s">
        <v>4798</v>
      </c>
      <c r="S1000">
        <v>1597</v>
      </c>
      <c r="Y1000" t="str">
        <f>IFERROR(VLOOKUP(ROWS($Y$2:Y1000),$Z$2:$AA$3007,2,0),"")</f>
        <v/>
      </c>
      <c r="Z1000" s="91">
        <f>IF(ISNUMBER(SEARCH(PROF_SEARCH_ECO_PREC,AA1000)),MAX($Z$1:Z999)+1,0)</f>
        <v>0</v>
      </c>
      <c r="AA1000" t="s">
        <v>4798</v>
      </c>
      <c r="AB1000">
        <v>1597</v>
      </c>
    </row>
    <row r="1001" spans="16:28">
      <c r="P1001" t="str">
        <f>IFERROR(VLOOKUP(ROWS($P$2:P1001),$Q$2:$R$3007,2,0),"")</f>
        <v/>
      </c>
      <c r="Q1001" s="91">
        <f>IF(ISNUMBER(SEARCH(ETUD_SHEARCH_ECO_PREC,R1001)),MAX($Q$1:Q1000)+1,0)</f>
        <v>0</v>
      </c>
      <c r="R1001" t="s">
        <v>4171</v>
      </c>
      <c r="S1001">
        <v>8312</v>
      </c>
      <c r="Y1001" t="str">
        <f>IFERROR(VLOOKUP(ROWS($Y$2:Y1001),$Z$2:$AA$3007,2,0),"")</f>
        <v/>
      </c>
      <c r="Z1001" s="91">
        <f>IF(ISNUMBER(SEARCH(PROF_SEARCH_ECO_PREC,AA1001)),MAX($Z$1:Z1000)+1,0)</f>
        <v>0</v>
      </c>
      <c r="AA1001" t="s">
        <v>4171</v>
      </c>
      <c r="AB1001">
        <v>8312</v>
      </c>
    </row>
    <row r="1002" spans="16:28">
      <c r="P1002" t="str">
        <f>IFERROR(VLOOKUP(ROWS($P$2:P1002),$Q$2:$R$3007,2,0),"")</f>
        <v/>
      </c>
      <c r="Q1002" s="91">
        <f>IF(ISNUMBER(SEARCH(ETUD_SHEARCH_ECO_PREC,R1002)),MAX($Q$1:Q1001)+1,0)</f>
        <v>0</v>
      </c>
      <c r="R1002" t="s">
        <v>3549</v>
      </c>
      <c r="S1002">
        <v>113</v>
      </c>
      <c r="Y1002" t="str">
        <f>IFERROR(VLOOKUP(ROWS($Y$2:Y1002),$Z$2:$AA$3007,2,0),"")</f>
        <v/>
      </c>
      <c r="Z1002" s="91">
        <f>IF(ISNUMBER(SEARCH(PROF_SEARCH_ECO_PREC,AA1002)),MAX($Z$1:Z1001)+1,0)</f>
        <v>0</v>
      </c>
      <c r="AA1002" t="s">
        <v>3549</v>
      </c>
      <c r="AB1002">
        <v>113</v>
      </c>
    </row>
    <row r="1003" spans="16:28">
      <c r="P1003" t="str">
        <f>IFERROR(VLOOKUP(ROWS($P$2:P1003),$Q$2:$R$3007,2,0),"")</f>
        <v/>
      </c>
      <c r="Q1003" s="91">
        <f>IF(ISNUMBER(SEARCH(ETUD_SHEARCH_ECO_PREC,R1003)),MAX($Q$1:Q1002)+1,0)</f>
        <v>0</v>
      </c>
      <c r="R1003" t="s">
        <v>3551</v>
      </c>
      <c r="S1003">
        <v>117</v>
      </c>
      <c r="Y1003" t="str">
        <f>IFERROR(VLOOKUP(ROWS($Y$2:Y1003),$Z$2:$AA$3007,2,0),"")</f>
        <v/>
      </c>
      <c r="Z1003" s="91">
        <f>IF(ISNUMBER(SEARCH(PROF_SEARCH_ECO_PREC,AA1003)),MAX($Z$1:Z1002)+1,0)</f>
        <v>0</v>
      </c>
      <c r="AA1003" t="s">
        <v>3551</v>
      </c>
      <c r="AB1003">
        <v>117</v>
      </c>
    </row>
    <row r="1004" spans="16:28">
      <c r="P1004" t="str">
        <f>IFERROR(VLOOKUP(ROWS($P$2:P1004),$Q$2:$R$3007,2,0),"")</f>
        <v/>
      </c>
      <c r="Q1004" s="91">
        <f>IF(ISNUMBER(SEARCH(ETUD_SHEARCH_ECO_PREC,R1004)),MAX($Q$1:Q1003)+1,0)</f>
        <v>0</v>
      </c>
      <c r="R1004" t="s">
        <v>3553</v>
      </c>
      <c r="S1004">
        <v>120</v>
      </c>
      <c r="Y1004" t="str">
        <f>IFERROR(VLOOKUP(ROWS($Y$2:Y1004),$Z$2:$AA$3007,2,0),"")</f>
        <v/>
      </c>
      <c r="Z1004" s="91">
        <f>IF(ISNUMBER(SEARCH(PROF_SEARCH_ECO_PREC,AA1004)),MAX($Z$1:Z1003)+1,0)</f>
        <v>0</v>
      </c>
      <c r="AA1004" t="s">
        <v>3553</v>
      </c>
      <c r="AB1004">
        <v>120</v>
      </c>
    </row>
    <row r="1005" spans="16:28">
      <c r="P1005" t="str">
        <f>IFERROR(VLOOKUP(ROWS($P$2:P1005),$Q$2:$R$3007,2,0),"")</f>
        <v/>
      </c>
      <c r="Q1005" s="91">
        <f>IF(ISNUMBER(SEARCH(ETUD_SHEARCH_ECO_PREC,R1005)),MAX($Q$1:Q1004)+1,0)</f>
        <v>0</v>
      </c>
      <c r="R1005" t="s">
        <v>3552</v>
      </c>
      <c r="S1005">
        <v>119</v>
      </c>
      <c r="Y1005" t="str">
        <f>IFERROR(VLOOKUP(ROWS($Y$2:Y1005),$Z$2:$AA$3007,2,0),"")</f>
        <v/>
      </c>
      <c r="Z1005" s="91">
        <f>IF(ISNUMBER(SEARCH(PROF_SEARCH_ECO_PREC,AA1005)),MAX($Z$1:Z1004)+1,0)</f>
        <v>0</v>
      </c>
      <c r="AA1005" t="s">
        <v>3552</v>
      </c>
      <c r="AB1005">
        <v>119</v>
      </c>
    </row>
    <row r="1006" spans="16:28">
      <c r="P1006" t="str">
        <f>IFERROR(VLOOKUP(ROWS($P$2:P1006),$Q$2:$R$3007,2,0),"")</f>
        <v/>
      </c>
      <c r="Q1006" s="91">
        <f>IF(ISNUMBER(SEARCH(ETUD_SHEARCH_ECO_PREC,R1006)),MAX($Q$1:Q1005)+1,0)</f>
        <v>0</v>
      </c>
      <c r="R1006" t="s">
        <v>3555</v>
      </c>
      <c r="S1006">
        <v>1400</v>
      </c>
      <c r="Y1006" t="str">
        <f>IFERROR(VLOOKUP(ROWS($Y$2:Y1006),$Z$2:$AA$3007,2,0),"")</f>
        <v/>
      </c>
      <c r="Z1006" s="91">
        <f>IF(ISNUMBER(SEARCH(PROF_SEARCH_ECO_PREC,AA1006)),MAX($Z$1:Z1005)+1,0)</f>
        <v>0</v>
      </c>
      <c r="AA1006" t="s">
        <v>3555</v>
      </c>
      <c r="AB1006">
        <v>1400</v>
      </c>
    </row>
    <row r="1007" spans="16:28">
      <c r="P1007" t="str">
        <f>IFERROR(VLOOKUP(ROWS($P$2:P1007),$Q$2:$R$3007,2,0),"")</f>
        <v/>
      </c>
      <c r="Q1007" s="91">
        <f>IF(ISNUMBER(SEARCH(ETUD_SHEARCH_ECO_PREC,R1007)),MAX($Q$1:Q1006)+1,0)</f>
        <v>0</v>
      </c>
      <c r="R1007" t="s">
        <v>3550</v>
      </c>
      <c r="S1007">
        <v>115</v>
      </c>
      <c r="Y1007" t="str">
        <f>IFERROR(VLOOKUP(ROWS($Y$2:Y1007),$Z$2:$AA$3007,2,0),"")</f>
        <v/>
      </c>
      <c r="Z1007" s="91">
        <f>IF(ISNUMBER(SEARCH(PROF_SEARCH_ECO_PREC,AA1007)),MAX($Z$1:Z1006)+1,0)</f>
        <v>0</v>
      </c>
      <c r="AA1007" t="s">
        <v>3550</v>
      </c>
      <c r="AB1007">
        <v>115</v>
      </c>
    </row>
    <row r="1008" spans="16:28">
      <c r="P1008" t="str">
        <f>IFERROR(VLOOKUP(ROWS($P$2:P1008),$Q$2:$R$3007,2,0),"")</f>
        <v/>
      </c>
      <c r="Q1008" s="91">
        <f>IF(ISNUMBER(SEARCH(ETUD_SHEARCH_ECO_PREC,R1008)),MAX($Q$1:Q1007)+1,0)</f>
        <v>0</v>
      </c>
      <c r="R1008" t="s">
        <v>5693</v>
      </c>
      <c r="S1008">
        <v>1227</v>
      </c>
      <c r="Y1008" t="str">
        <f>IFERROR(VLOOKUP(ROWS($Y$2:Y1008),$Z$2:$AA$3007,2,0),"")</f>
        <v/>
      </c>
      <c r="Z1008" s="91">
        <f>IF(ISNUMBER(SEARCH(PROF_SEARCH_ECO_PREC,AA1008)),MAX($Z$1:Z1007)+1,0)</f>
        <v>0</v>
      </c>
      <c r="AA1008" t="s">
        <v>5693</v>
      </c>
      <c r="AB1008">
        <v>1227</v>
      </c>
    </row>
    <row r="1009" spans="16:28">
      <c r="P1009" t="str">
        <f>IFERROR(VLOOKUP(ROWS($P$2:P1009),$Q$2:$R$3007,2,0),"")</f>
        <v/>
      </c>
      <c r="Q1009" s="91">
        <f>IF(ISNUMBER(SEARCH(ETUD_SHEARCH_ECO_PREC,R1009)),MAX($Q$1:Q1008)+1,0)</f>
        <v>0</v>
      </c>
      <c r="R1009" t="s">
        <v>4617</v>
      </c>
      <c r="S1009">
        <v>559</v>
      </c>
      <c r="Y1009" t="str">
        <f>IFERROR(VLOOKUP(ROWS($Y$2:Y1009),$Z$2:$AA$3007,2,0),"")</f>
        <v/>
      </c>
      <c r="Z1009" s="91">
        <f>IF(ISNUMBER(SEARCH(PROF_SEARCH_ECO_PREC,AA1009)),MAX($Z$1:Z1008)+1,0)</f>
        <v>0</v>
      </c>
      <c r="AA1009" t="s">
        <v>4617</v>
      </c>
      <c r="AB1009">
        <v>559</v>
      </c>
    </row>
    <row r="1010" spans="16:28">
      <c r="P1010" t="str">
        <f>IFERROR(VLOOKUP(ROWS($P$2:P1010),$Q$2:$R$3007,2,0),"")</f>
        <v/>
      </c>
      <c r="Q1010" s="91">
        <f>IF(ISNUMBER(SEARCH(ETUD_SHEARCH_ECO_PREC,R1010)),MAX($Q$1:Q1009)+1,0)</f>
        <v>0</v>
      </c>
      <c r="R1010" t="s">
        <v>3303</v>
      </c>
      <c r="S1010">
        <v>5061</v>
      </c>
      <c r="Y1010" t="str">
        <f>IFERROR(VLOOKUP(ROWS($Y$2:Y1010),$Z$2:$AA$3007,2,0),"")</f>
        <v/>
      </c>
      <c r="Z1010" s="91">
        <f>IF(ISNUMBER(SEARCH(PROF_SEARCH_ECO_PREC,AA1010)),MAX($Z$1:Z1009)+1,0)</f>
        <v>0</v>
      </c>
      <c r="AA1010" t="s">
        <v>3303</v>
      </c>
      <c r="AB1010">
        <v>5061</v>
      </c>
    </row>
    <row r="1011" spans="16:28">
      <c r="P1011" t="str">
        <f>IFERROR(VLOOKUP(ROWS($P$2:P1011),$Q$2:$R$3007,2,0),"")</f>
        <v/>
      </c>
      <c r="Q1011" s="91">
        <f>IF(ISNUMBER(SEARCH(ETUD_SHEARCH_ECO_PREC,R1011)),MAX($Q$1:Q1010)+1,0)</f>
        <v>0</v>
      </c>
      <c r="R1011" t="s">
        <v>3279</v>
      </c>
      <c r="S1011">
        <v>62</v>
      </c>
      <c r="Y1011" t="str">
        <f>IFERROR(VLOOKUP(ROWS($Y$2:Y1011),$Z$2:$AA$3007,2,0),"")</f>
        <v/>
      </c>
      <c r="Z1011" s="91">
        <f>IF(ISNUMBER(SEARCH(PROF_SEARCH_ECO_PREC,AA1011)),MAX($Z$1:Z1010)+1,0)</f>
        <v>0</v>
      </c>
      <c r="AA1011" t="s">
        <v>3279</v>
      </c>
      <c r="AB1011">
        <v>62</v>
      </c>
    </row>
    <row r="1012" spans="16:28">
      <c r="P1012" t="str">
        <f>IFERROR(VLOOKUP(ROWS($P$2:P1012),$Q$2:$R$3007,2,0),"")</f>
        <v/>
      </c>
      <c r="Q1012" s="91">
        <f>IF(ISNUMBER(SEARCH(ETUD_SHEARCH_ECO_PREC,R1012)),MAX($Q$1:Q1011)+1,0)</f>
        <v>0</v>
      </c>
      <c r="R1012" t="s">
        <v>3281</v>
      </c>
      <c r="S1012">
        <v>66</v>
      </c>
      <c r="Y1012" t="str">
        <f>IFERROR(VLOOKUP(ROWS($Y$2:Y1012),$Z$2:$AA$3007,2,0),"")</f>
        <v/>
      </c>
      <c r="Z1012" s="91">
        <f>IF(ISNUMBER(SEARCH(PROF_SEARCH_ECO_PREC,AA1012)),MAX($Z$1:Z1011)+1,0)</f>
        <v>0</v>
      </c>
      <c r="AA1012" t="s">
        <v>3281</v>
      </c>
      <c r="AB1012">
        <v>66</v>
      </c>
    </row>
    <row r="1013" spans="16:28">
      <c r="P1013" t="str">
        <f>IFERROR(VLOOKUP(ROWS($P$2:P1013),$Q$2:$R$3007,2,0),"")</f>
        <v/>
      </c>
      <c r="Q1013" s="91">
        <f>IF(ISNUMBER(SEARCH(ETUD_SHEARCH_ECO_PREC,R1013)),MAX($Q$1:Q1012)+1,0)</f>
        <v>0</v>
      </c>
      <c r="R1013" t="s">
        <v>3305</v>
      </c>
      <c r="S1013">
        <v>1405</v>
      </c>
      <c r="Y1013" t="str">
        <f>IFERROR(VLOOKUP(ROWS($Y$2:Y1013),$Z$2:$AA$3007,2,0),"")</f>
        <v/>
      </c>
      <c r="Z1013" s="91">
        <f>IF(ISNUMBER(SEARCH(PROF_SEARCH_ECO_PREC,AA1013)),MAX($Z$1:Z1012)+1,0)</f>
        <v>0</v>
      </c>
      <c r="AA1013" t="s">
        <v>3305</v>
      </c>
      <c r="AB1013">
        <v>1405</v>
      </c>
    </row>
    <row r="1014" spans="16:28">
      <c r="P1014" t="str">
        <f>IFERROR(VLOOKUP(ROWS($P$2:P1014),$Q$2:$R$3007,2,0),"")</f>
        <v/>
      </c>
      <c r="Q1014" s="91">
        <f>IF(ISNUMBER(SEARCH(ETUD_SHEARCH_ECO_PREC,R1014)),MAX($Q$1:Q1013)+1,0)</f>
        <v>0</v>
      </c>
      <c r="R1014" t="s">
        <v>5718</v>
      </c>
      <c r="S1014">
        <v>1231</v>
      </c>
      <c r="Y1014" t="str">
        <f>IFERROR(VLOOKUP(ROWS($Y$2:Y1014),$Z$2:$AA$3007,2,0),"")</f>
        <v/>
      </c>
      <c r="Z1014" s="91">
        <f>IF(ISNUMBER(SEARCH(PROF_SEARCH_ECO_PREC,AA1014)),MAX($Z$1:Z1013)+1,0)</f>
        <v>0</v>
      </c>
      <c r="AA1014" t="s">
        <v>5718</v>
      </c>
      <c r="AB1014">
        <v>1231</v>
      </c>
    </row>
    <row r="1015" spans="16:28">
      <c r="P1015" t="str">
        <f>IFERROR(VLOOKUP(ROWS($P$2:P1015),$Q$2:$R$3007,2,0),"")</f>
        <v/>
      </c>
      <c r="Q1015" s="91">
        <f>IF(ISNUMBER(SEARCH(ETUD_SHEARCH_ECO_PREC,R1015)),MAX($Q$1:Q1014)+1,0)</f>
        <v>0</v>
      </c>
      <c r="R1015" t="s">
        <v>5938</v>
      </c>
      <c r="S1015">
        <v>1299</v>
      </c>
      <c r="Y1015" t="str">
        <f>IFERROR(VLOOKUP(ROWS($Y$2:Y1015),$Z$2:$AA$3007,2,0),"")</f>
        <v/>
      </c>
      <c r="Z1015" s="91">
        <f>IF(ISNUMBER(SEARCH(PROF_SEARCH_ECO_PREC,AA1015)),MAX($Z$1:Z1014)+1,0)</f>
        <v>0</v>
      </c>
      <c r="AA1015" t="s">
        <v>5938</v>
      </c>
      <c r="AB1015">
        <v>1299</v>
      </c>
    </row>
    <row r="1016" spans="16:28">
      <c r="P1016" t="str">
        <f>IFERROR(VLOOKUP(ROWS($P$2:P1016),$Q$2:$R$3007,2,0),"")</f>
        <v/>
      </c>
      <c r="Q1016" s="91">
        <f>IF(ISNUMBER(SEARCH(ETUD_SHEARCH_ECO_PREC,R1016)),MAX($Q$1:Q1015)+1,0)</f>
        <v>0</v>
      </c>
      <c r="R1016" t="s">
        <v>4090</v>
      </c>
      <c r="S1016">
        <v>293</v>
      </c>
      <c r="Y1016" t="str">
        <f>IFERROR(VLOOKUP(ROWS($Y$2:Y1016),$Z$2:$AA$3007,2,0),"")</f>
        <v/>
      </c>
      <c r="Z1016" s="91">
        <f>IF(ISNUMBER(SEARCH(PROF_SEARCH_ECO_PREC,AA1016)),MAX($Z$1:Z1015)+1,0)</f>
        <v>0</v>
      </c>
      <c r="AA1016" t="s">
        <v>4090</v>
      </c>
      <c r="AB1016">
        <v>293</v>
      </c>
    </row>
    <row r="1017" spans="16:28">
      <c r="P1017" t="str">
        <f>IFERROR(VLOOKUP(ROWS($P$2:P1017),$Q$2:$R$3007,2,0),"")</f>
        <v/>
      </c>
      <c r="Q1017" s="91">
        <f>IF(ISNUMBER(SEARCH(ETUD_SHEARCH_ECO_PREC,R1017)),MAX($Q$1:Q1016)+1,0)</f>
        <v>0</v>
      </c>
      <c r="R1017" t="s">
        <v>4088</v>
      </c>
      <c r="S1017">
        <v>291</v>
      </c>
      <c r="Y1017" t="str">
        <f>IFERROR(VLOOKUP(ROWS($Y$2:Y1017),$Z$2:$AA$3007,2,0),"")</f>
        <v/>
      </c>
      <c r="Z1017" s="91">
        <f>IF(ISNUMBER(SEARCH(PROF_SEARCH_ECO_PREC,AA1017)),MAX($Z$1:Z1016)+1,0)</f>
        <v>0</v>
      </c>
      <c r="AA1017" t="s">
        <v>4088</v>
      </c>
      <c r="AB1017">
        <v>291</v>
      </c>
    </row>
    <row r="1018" spans="16:28">
      <c r="P1018" t="str">
        <f>IFERROR(VLOOKUP(ROWS($P$2:P1018),$Q$2:$R$3007,2,0),"")</f>
        <v/>
      </c>
      <c r="Q1018" s="91">
        <f>IF(ISNUMBER(SEARCH(ETUD_SHEARCH_ECO_PREC,R1018)),MAX($Q$1:Q1017)+1,0)</f>
        <v>0</v>
      </c>
      <c r="R1018" t="s">
        <v>4089</v>
      </c>
      <c r="S1018">
        <v>292</v>
      </c>
      <c r="Y1018" t="str">
        <f>IFERROR(VLOOKUP(ROWS($Y$2:Y1018),$Z$2:$AA$3007,2,0),"")</f>
        <v/>
      </c>
      <c r="Z1018" s="91">
        <f>IF(ISNUMBER(SEARCH(PROF_SEARCH_ECO_PREC,AA1018)),MAX($Z$1:Z1017)+1,0)</f>
        <v>0</v>
      </c>
      <c r="AA1018" t="s">
        <v>4089</v>
      </c>
      <c r="AB1018">
        <v>292</v>
      </c>
    </row>
    <row r="1019" spans="16:28">
      <c r="P1019" t="str">
        <f>IFERROR(VLOOKUP(ROWS($P$2:P1019),$Q$2:$R$3007,2,0),"")</f>
        <v/>
      </c>
      <c r="Q1019" s="91">
        <f>IF(ISNUMBER(SEARCH(ETUD_SHEARCH_ECO_PREC,R1019)),MAX($Q$1:Q1018)+1,0)</f>
        <v>0</v>
      </c>
      <c r="R1019" t="s">
        <v>4936</v>
      </c>
      <c r="S1019">
        <v>738</v>
      </c>
      <c r="Y1019" t="str">
        <f>IFERROR(VLOOKUP(ROWS($Y$2:Y1019),$Z$2:$AA$3007,2,0),"")</f>
        <v/>
      </c>
      <c r="Z1019" s="91">
        <f>IF(ISNUMBER(SEARCH(PROF_SEARCH_ECO_PREC,AA1019)),MAX($Z$1:Z1018)+1,0)</f>
        <v>0</v>
      </c>
      <c r="AA1019" t="s">
        <v>4936</v>
      </c>
      <c r="AB1019">
        <v>738</v>
      </c>
    </row>
    <row r="1020" spans="16:28">
      <c r="P1020" t="str">
        <f>IFERROR(VLOOKUP(ROWS($P$2:P1020),$Q$2:$R$3007,2,0),"")</f>
        <v/>
      </c>
      <c r="Q1020" s="91">
        <f>IF(ISNUMBER(SEARCH(ETUD_SHEARCH_ECO_PREC,R1020)),MAX($Q$1:Q1019)+1,0)</f>
        <v>0</v>
      </c>
      <c r="R1020" t="s">
        <v>4891</v>
      </c>
      <c r="S1020">
        <v>700</v>
      </c>
      <c r="Y1020" t="str">
        <f>IFERROR(VLOOKUP(ROWS($Y$2:Y1020),$Z$2:$AA$3007,2,0),"")</f>
        <v/>
      </c>
      <c r="Z1020" s="91">
        <f>IF(ISNUMBER(SEARCH(PROF_SEARCH_ECO_PREC,AA1020)),MAX($Z$1:Z1019)+1,0)</f>
        <v>0</v>
      </c>
      <c r="AA1020" t="s">
        <v>4891</v>
      </c>
      <c r="AB1020">
        <v>700</v>
      </c>
    </row>
    <row r="1021" spans="16:28">
      <c r="P1021" t="str">
        <f>IFERROR(VLOOKUP(ROWS($P$2:P1021),$Q$2:$R$3007,2,0),"")</f>
        <v/>
      </c>
      <c r="Q1021" s="91">
        <f>IF(ISNUMBER(SEARCH(ETUD_SHEARCH_ECO_PREC,R1021)),MAX($Q$1:Q1020)+1,0)</f>
        <v>0</v>
      </c>
      <c r="R1021" t="s">
        <v>4892</v>
      </c>
      <c r="S1021">
        <v>5218</v>
      </c>
      <c r="Y1021" t="str">
        <f>IFERROR(VLOOKUP(ROWS($Y$2:Y1021),$Z$2:$AA$3007,2,0),"")</f>
        <v/>
      </c>
      <c r="Z1021" s="91">
        <f>IF(ISNUMBER(SEARCH(PROF_SEARCH_ECO_PREC,AA1021)),MAX($Z$1:Z1020)+1,0)</f>
        <v>0</v>
      </c>
      <c r="AA1021" t="s">
        <v>4892</v>
      </c>
      <c r="AB1021">
        <v>5218</v>
      </c>
    </row>
    <row r="1022" spans="16:28">
      <c r="P1022" t="str">
        <f>IFERROR(VLOOKUP(ROWS($P$2:P1022),$Q$2:$R$3007,2,0),"")</f>
        <v/>
      </c>
      <c r="Q1022" s="91">
        <f>IF(ISNUMBER(SEARCH(ETUD_SHEARCH_ECO_PREC,R1022)),MAX($Q$1:Q1021)+1,0)</f>
        <v>0</v>
      </c>
      <c r="R1022" t="s">
        <v>5948</v>
      </c>
      <c r="S1022">
        <v>1305</v>
      </c>
      <c r="Y1022" t="str">
        <f>IFERROR(VLOOKUP(ROWS($Y$2:Y1022),$Z$2:$AA$3007,2,0),"")</f>
        <v/>
      </c>
      <c r="Z1022" s="91">
        <f>IF(ISNUMBER(SEARCH(PROF_SEARCH_ECO_PREC,AA1022)),MAX($Z$1:Z1021)+1,0)</f>
        <v>0</v>
      </c>
      <c r="AA1022" t="s">
        <v>5948</v>
      </c>
      <c r="AB1022">
        <v>1305</v>
      </c>
    </row>
    <row r="1023" spans="16:28">
      <c r="P1023" t="str">
        <f>IFERROR(VLOOKUP(ROWS($P$2:P1023),$Q$2:$R$3007,2,0),"")</f>
        <v/>
      </c>
      <c r="Q1023" s="91">
        <f>IF(ISNUMBER(SEARCH(ETUD_SHEARCH_ECO_PREC,R1023)),MAX($Q$1:Q1022)+1,0)</f>
        <v>0</v>
      </c>
      <c r="R1023" t="s">
        <v>4903</v>
      </c>
      <c r="S1023">
        <v>706</v>
      </c>
      <c r="Y1023" t="str">
        <f>IFERROR(VLOOKUP(ROWS($Y$2:Y1023),$Z$2:$AA$3007,2,0),"")</f>
        <v/>
      </c>
      <c r="Z1023" s="91">
        <f>IF(ISNUMBER(SEARCH(PROF_SEARCH_ECO_PREC,AA1023)),MAX($Z$1:Z1022)+1,0)</f>
        <v>0</v>
      </c>
      <c r="AA1023" t="s">
        <v>4903</v>
      </c>
      <c r="AB1023">
        <v>706</v>
      </c>
    </row>
    <row r="1024" spans="16:28">
      <c r="P1024" t="str">
        <f>IFERROR(VLOOKUP(ROWS($P$2:P1024),$Q$2:$R$3007,2,0),"")</f>
        <v/>
      </c>
      <c r="Q1024" s="91">
        <f>IF(ISNUMBER(SEARCH(ETUD_SHEARCH_ECO_PREC,R1024)),MAX($Q$1:Q1023)+1,0)</f>
        <v>0</v>
      </c>
      <c r="R1024" t="s">
        <v>4634</v>
      </c>
      <c r="S1024">
        <v>1610</v>
      </c>
      <c r="Y1024" t="str">
        <f>IFERROR(VLOOKUP(ROWS($Y$2:Y1024),$Z$2:$AA$3007,2,0),"")</f>
        <v/>
      </c>
      <c r="Z1024" s="91">
        <f>IF(ISNUMBER(SEARCH(PROF_SEARCH_ECO_PREC,AA1024)),MAX($Z$1:Z1023)+1,0)</f>
        <v>0</v>
      </c>
      <c r="AA1024" t="s">
        <v>4634</v>
      </c>
      <c r="AB1024">
        <v>1610</v>
      </c>
    </row>
    <row r="1025" spans="16:28">
      <c r="P1025" t="str">
        <f>IFERROR(VLOOKUP(ROWS($P$2:P1025),$Q$2:$R$3007,2,0),"")</f>
        <v/>
      </c>
      <c r="Q1025" s="91">
        <f>IF(ISNUMBER(SEARCH(ETUD_SHEARCH_ECO_PREC,R1025)),MAX($Q$1:Q1024)+1,0)</f>
        <v>0</v>
      </c>
      <c r="R1025" t="s">
        <v>3966</v>
      </c>
      <c r="S1025">
        <v>234</v>
      </c>
      <c r="Y1025" t="str">
        <f>IFERROR(VLOOKUP(ROWS($Y$2:Y1025),$Z$2:$AA$3007,2,0),"")</f>
        <v/>
      </c>
      <c r="Z1025" s="91">
        <f>IF(ISNUMBER(SEARCH(PROF_SEARCH_ECO_PREC,AA1025)),MAX($Z$1:Z1024)+1,0)</f>
        <v>0</v>
      </c>
      <c r="AA1025" t="s">
        <v>3966</v>
      </c>
      <c r="AB1025">
        <v>234</v>
      </c>
    </row>
    <row r="1026" spans="16:28">
      <c r="P1026" t="str">
        <f>IFERROR(VLOOKUP(ROWS($P$2:P1026),$Q$2:$R$3007,2,0),"")</f>
        <v/>
      </c>
      <c r="Q1026" s="91">
        <f>IF(ISNUMBER(SEARCH(ETUD_SHEARCH_ECO_PREC,R1026)),MAX($Q$1:Q1025)+1,0)</f>
        <v>0</v>
      </c>
      <c r="R1026" t="s">
        <v>3967</v>
      </c>
      <c r="S1026">
        <v>7485</v>
      </c>
      <c r="Y1026" t="str">
        <f>IFERROR(VLOOKUP(ROWS($Y$2:Y1026),$Z$2:$AA$3007,2,0),"")</f>
        <v/>
      </c>
      <c r="Z1026" s="91">
        <f>IF(ISNUMBER(SEARCH(PROF_SEARCH_ECO_PREC,AA1026)),MAX($Z$1:Z1025)+1,0)</f>
        <v>0</v>
      </c>
      <c r="AA1026" t="s">
        <v>3967</v>
      </c>
      <c r="AB1026">
        <v>7485</v>
      </c>
    </row>
    <row r="1027" spans="16:28">
      <c r="P1027" t="str">
        <f>IFERROR(VLOOKUP(ROWS($P$2:P1027),$Q$2:$R$3007,2,0),"")</f>
        <v/>
      </c>
      <c r="Q1027" s="91">
        <f>IF(ISNUMBER(SEARCH(ETUD_SHEARCH_ECO_PREC,R1027)),MAX($Q$1:Q1026)+1,0)</f>
        <v>0</v>
      </c>
      <c r="R1027" t="s">
        <v>4166</v>
      </c>
      <c r="S1027">
        <v>330</v>
      </c>
      <c r="Y1027" t="str">
        <f>IFERROR(VLOOKUP(ROWS($Y$2:Y1027),$Z$2:$AA$3007,2,0),"")</f>
        <v/>
      </c>
      <c r="Z1027" s="91">
        <f>IF(ISNUMBER(SEARCH(PROF_SEARCH_ECO_PREC,AA1027)),MAX($Z$1:Z1026)+1,0)</f>
        <v>0</v>
      </c>
      <c r="AA1027" t="s">
        <v>4166</v>
      </c>
      <c r="AB1027">
        <v>330</v>
      </c>
    </row>
    <row r="1028" spans="16:28">
      <c r="P1028" t="str">
        <f>IFERROR(VLOOKUP(ROWS($P$2:P1028),$Q$2:$R$3007,2,0),"")</f>
        <v/>
      </c>
      <c r="Q1028" s="91">
        <f>IF(ISNUMBER(SEARCH(ETUD_SHEARCH_ECO_PREC,R1028)),MAX($Q$1:Q1027)+1,0)</f>
        <v>0</v>
      </c>
      <c r="R1028" t="s">
        <v>5923</v>
      </c>
      <c r="S1028">
        <v>1167</v>
      </c>
      <c r="Y1028" t="str">
        <f>IFERROR(VLOOKUP(ROWS($Y$2:Y1028),$Z$2:$AA$3007,2,0),"")</f>
        <v/>
      </c>
      <c r="Z1028" s="91">
        <f>IF(ISNUMBER(SEARCH(PROF_SEARCH_ECO_PREC,AA1028)),MAX($Z$1:Z1027)+1,0)</f>
        <v>0</v>
      </c>
      <c r="AA1028" t="s">
        <v>5923</v>
      </c>
      <c r="AB1028">
        <v>1167</v>
      </c>
    </row>
    <row r="1029" spans="16:28">
      <c r="P1029" t="str">
        <f>IFERROR(VLOOKUP(ROWS($P$2:P1029),$Q$2:$R$3007,2,0),"")</f>
        <v/>
      </c>
      <c r="Q1029" s="91">
        <f>IF(ISNUMBER(SEARCH(ETUD_SHEARCH_ECO_PREC,R1029)),MAX($Q$1:Q1028)+1,0)</f>
        <v>0</v>
      </c>
      <c r="R1029" t="s">
        <v>4641</v>
      </c>
      <c r="S1029">
        <v>566</v>
      </c>
      <c r="Y1029" t="str">
        <f>IFERROR(VLOOKUP(ROWS($Y$2:Y1029),$Z$2:$AA$3007,2,0),"")</f>
        <v/>
      </c>
      <c r="Z1029" s="91">
        <f>IF(ISNUMBER(SEARCH(PROF_SEARCH_ECO_PREC,AA1029)),MAX($Z$1:Z1028)+1,0)</f>
        <v>0</v>
      </c>
      <c r="AA1029" t="s">
        <v>4641</v>
      </c>
      <c r="AB1029">
        <v>566</v>
      </c>
    </row>
    <row r="1030" spans="16:28">
      <c r="P1030" t="str">
        <f>IFERROR(VLOOKUP(ROWS($P$2:P1030),$Q$2:$R$3007,2,0),"")</f>
        <v/>
      </c>
      <c r="Q1030" s="91">
        <f>IF(ISNUMBER(SEARCH(ETUD_SHEARCH_ECO_PREC,R1030)),MAX($Q$1:Q1029)+1,0)</f>
        <v>0</v>
      </c>
      <c r="R1030" t="s">
        <v>3978</v>
      </c>
      <c r="S1030">
        <v>238</v>
      </c>
      <c r="Y1030" t="str">
        <f>IFERROR(VLOOKUP(ROWS($Y$2:Y1030),$Z$2:$AA$3007,2,0),"")</f>
        <v/>
      </c>
      <c r="Z1030" s="91">
        <f>IF(ISNUMBER(SEARCH(PROF_SEARCH_ECO_PREC,AA1030)),MAX($Z$1:Z1029)+1,0)</f>
        <v>0</v>
      </c>
      <c r="AA1030" t="s">
        <v>3978</v>
      </c>
      <c r="AB1030">
        <v>238</v>
      </c>
    </row>
    <row r="1031" spans="16:28">
      <c r="P1031" t="str">
        <f>IFERROR(VLOOKUP(ROWS($P$2:P1031),$Q$2:$R$3007,2,0),"")</f>
        <v/>
      </c>
      <c r="Q1031" s="91">
        <f>IF(ISNUMBER(SEARCH(ETUD_SHEARCH_ECO_PREC,R1031)),MAX($Q$1:Q1030)+1,0)</f>
        <v>0</v>
      </c>
      <c r="R1031" t="s">
        <v>4716</v>
      </c>
      <c r="S1031">
        <v>608</v>
      </c>
      <c r="Y1031" t="str">
        <f>IFERROR(VLOOKUP(ROWS($Y$2:Y1031),$Z$2:$AA$3007,2,0),"")</f>
        <v/>
      </c>
      <c r="Z1031" s="91">
        <f>IF(ISNUMBER(SEARCH(PROF_SEARCH_ECO_PREC,AA1031)),MAX($Z$1:Z1030)+1,0)</f>
        <v>0</v>
      </c>
      <c r="AA1031" t="s">
        <v>4716</v>
      </c>
      <c r="AB1031">
        <v>608</v>
      </c>
    </row>
    <row r="1032" spans="16:28">
      <c r="P1032" t="str">
        <f>IFERROR(VLOOKUP(ROWS($P$2:P1032),$Q$2:$R$3007,2,0),"")</f>
        <v/>
      </c>
      <c r="Q1032" s="91">
        <f>IF(ISNUMBER(SEARCH(ETUD_SHEARCH_ECO_PREC,R1032)),MAX($Q$1:Q1031)+1,0)</f>
        <v>0</v>
      </c>
      <c r="R1032" t="s">
        <v>4929</v>
      </c>
      <c r="S1032">
        <v>727</v>
      </c>
      <c r="Y1032" t="str">
        <f>IFERROR(VLOOKUP(ROWS($Y$2:Y1032),$Z$2:$AA$3007,2,0),"")</f>
        <v/>
      </c>
      <c r="Z1032" s="91">
        <f>IF(ISNUMBER(SEARCH(PROF_SEARCH_ECO_PREC,AA1032)),MAX($Z$1:Z1031)+1,0)</f>
        <v>0</v>
      </c>
      <c r="AA1032" t="s">
        <v>4929</v>
      </c>
      <c r="AB1032">
        <v>727</v>
      </c>
    </row>
    <row r="1033" spans="16:28">
      <c r="P1033" t="str">
        <f>IFERROR(VLOOKUP(ROWS($P$2:P1033),$Q$2:$R$3007,2,0),"")</f>
        <v/>
      </c>
      <c r="Q1033" s="91">
        <f>IF(ISNUMBER(SEARCH(ETUD_SHEARCH_ECO_PREC,R1033)),MAX($Q$1:Q1032)+1,0)</f>
        <v>0</v>
      </c>
      <c r="R1033" t="s">
        <v>4038</v>
      </c>
      <c r="S1033">
        <v>268</v>
      </c>
      <c r="Y1033" t="str">
        <f>IFERROR(VLOOKUP(ROWS($Y$2:Y1033),$Z$2:$AA$3007,2,0),"")</f>
        <v/>
      </c>
      <c r="Z1033" s="91">
        <f>IF(ISNUMBER(SEARCH(PROF_SEARCH_ECO_PREC,AA1033)),MAX($Z$1:Z1032)+1,0)</f>
        <v>0</v>
      </c>
      <c r="AA1033" t="s">
        <v>4038</v>
      </c>
      <c r="AB1033">
        <v>268</v>
      </c>
    </row>
    <row r="1034" spans="16:28">
      <c r="P1034" t="str">
        <f>IFERROR(VLOOKUP(ROWS($P$2:P1034),$Q$2:$R$3007,2,0),"")</f>
        <v/>
      </c>
      <c r="Q1034" s="91">
        <f>IF(ISNUMBER(SEARCH(ETUD_SHEARCH_ECO_PREC,R1034)),MAX($Q$1:Q1033)+1,0)</f>
        <v>0</v>
      </c>
      <c r="R1034" t="s">
        <v>4121</v>
      </c>
      <c r="S1034">
        <v>303</v>
      </c>
      <c r="Y1034" t="str">
        <f>IFERROR(VLOOKUP(ROWS($Y$2:Y1034),$Z$2:$AA$3007,2,0),"")</f>
        <v/>
      </c>
      <c r="Z1034" s="91">
        <f>IF(ISNUMBER(SEARCH(PROF_SEARCH_ECO_PREC,AA1034)),MAX($Z$1:Z1033)+1,0)</f>
        <v>0</v>
      </c>
      <c r="AA1034" t="s">
        <v>4121</v>
      </c>
      <c r="AB1034">
        <v>303</v>
      </c>
    </row>
    <row r="1035" spans="16:28">
      <c r="P1035" t="str">
        <f>IFERROR(VLOOKUP(ROWS($P$2:P1035),$Q$2:$R$3007,2,0),"")</f>
        <v/>
      </c>
      <c r="Q1035" s="91">
        <f>IF(ISNUMBER(SEARCH(ETUD_SHEARCH_ECO_PREC,R1035)),MAX($Q$1:Q1034)+1,0)</f>
        <v>0</v>
      </c>
      <c r="R1035" t="s">
        <v>4939</v>
      </c>
      <c r="S1035">
        <v>740</v>
      </c>
      <c r="Y1035" t="str">
        <f>IFERROR(VLOOKUP(ROWS($Y$2:Y1035),$Z$2:$AA$3007,2,0),"")</f>
        <v/>
      </c>
      <c r="Z1035" s="91">
        <f>IF(ISNUMBER(SEARCH(PROF_SEARCH_ECO_PREC,AA1035)),MAX($Z$1:Z1034)+1,0)</f>
        <v>0</v>
      </c>
      <c r="AA1035" t="s">
        <v>4939</v>
      </c>
      <c r="AB1035">
        <v>740</v>
      </c>
    </row>
    <row r="1036" spans="16:28">
      <c r="P1036" t="str">
        <f>IFERROR(VLOOKUP(ROWS($P$2:P1036),$Q$2:$R$3007,2,0),"")</f>
        <v/>
      </c>
      <c r="Q1036" s="91">
        <f>IF(ISNUMBER(SEARCH(ETUD_SHEARCH_ECO_PREC,R1036)),MAX($Q$1:Q1035)+1,0)</f>
        <v>0</v>
      </c>
      <c r="R1036" t="s">
        <v>4508</v>
      </c>
      <c r="S1036">
        <v>1544</v>
      </c>
      <c r="Y1036" t="str">
        <f>IFERROR(VLOOKUP(ROWS($Y$2:Y1036),$Z$2:$AA$3007,2,0),"")</f>
        <v/>
      </c>
      <c r="Z1036" s="91">
        <f>IF(ISNUMBER(SEARCH(PROF_SEARCH_ECO_PREC,AA1036)),MAX($Z$1:Z1035)+1,0)</f>
        <v>0</v>
      </c>
      <c r="AA1036" t="s">
        <v>4508</v>
      </c>
      <c r="AB1036">
        <v>1544</v>
      </c>
    </row>
    <row r="1037" spans="16:28">
      <c r="P1037" t="str">
        <f>IFERROR(VLOOKUP(ROWS($P$2:P1037),$Q$2:$R$3007,2,0),"")</f>
        <v/>
      </c>
      <c r="Q1037" s="91">
        <f>IF(ISNUMBER(SEARCH(ETUD_SHEARCH_ECO_PREC,R1037)),MAX($Q$1:Q1036)+1,0)</f>
        <v>0</v>
      </c>
      <c r="R1037" t="s">
        <v>3848</v>
      </c>
      <c r="S1037">
        <v>173</v>
      </c>
      <c r="Y1037" t="str">
        <f>IFERROR(VLOOKUP(ROWS($Y$2:Y1037),$Z$2:$AA$3007,2,0),"")</f>
        <v/>
      </c>
      <c r="Z1037" s="91">
        <f>IF(ISNUMBER(SEARCH(PROF_SEARCH_ECO_PREC,AA1037)),MAX($Z$1:Z1036)+1,0)</f>
        <v>0</v>
      </c>
      <c r="AA1037" t="s">
        <v>3848</v>
      </c>
      <c r="AB1037">
        <v>173</v>
      </c>
    </row>
    <row r="1038" spans="16:28">
      <c r="P1038" t="str">
        <f>IFERROR(VLOOKUP(ROWS($P$2:P1038),$Q$2:$R$3007,2,0),"")</f>
        <v/>
      </c>
      <c r="Q1038" s="91">
        <f>IF(ISNUMBER(SEARCH(ETUD_SHEARCH_ECO_PREC,R1038)),MAX($Q$1:Q1037)+1,0)</f>
        <v>0</v>
      </c>
      <c r="R1038" t="s">
        <v>4919</v>
      </c>
      <c r="S1038">
        <v>7685</v>
      </c>
      <c r="Y1038" t="str">
        <f>IFERROR(VLOOKUP(ROWS($Y$2:Y1038),$Z$2:$AA$3007,2,0),"")</f>
        <v/>
      </c>
      <c r="Z1038" s="91">
        <f>IF(ISNUMBER(SEARCH(PROF_SEARCH_ECO_PREC,AA1038)),MAX($Z$1:Z1037)+1,0)</f>
        <v>0</v>
      </c>
      <c r="AA1038" t="s">
        <v>4919</v>
      </c>
      <c r="AB1038">
        <v>7685</v>
      </c>
    </row>
    <row r="1039" spans="16:28">
      <c r="P1039" t="str">
        <f>IFERROR(VLOOKUP(ROWS($P$2:P1039),$Q$2:$R$3007,2,0),"")</f>
        <v/>
      </c>
      <c r="Q1039" s="91">
        <f>IF(ISNUMBER(SEARCH(ETUD_SHEARCH_ECO_PREC,R1039)),MAX($Q$1:Q1038)+1,0)</f>
        <v>0</v>
      </c>
      <c r="R1039" t="s">
        <v>5255</v>
      </c>
      <c r="S1039">
        <v>921</v>
      </c>
      <c r="Y1039" t="str">
        <f>IFERROR(VLOOKUP(ROWS($Y$2:Y1039),$Z$2:$AA$3007,2,0),"")</f>
        <v/>
      </c>
      <c r="Z1039" s="91">
        <f>IF(ISNUMBER(SEARCH(PROF_SEARCH_ECO_PREC,AA1039)),MAX($Z$1:Z1038)+1,0)</f>
        <v>0</v>
      </c>
      <c r="AA1039" t="s">
        <v>5255</v>
      </c>
      <c r="AB1039">
        <v>921</v>
      </c>
    </row>
    <row r="1040" spans="16:28">
      <c r="P1040" t="str">
        <f>IFERROR(VLOOKUP(ROWS($P$2:P1040),$Q$2:$R$3007,2,0),"")</f>
        <v/>
      </c>
      <c r="Q1040" s="91">
        <f>IF(ISNUMBER(SEARCH(ETUD_SHEARCH_ECO_PREC,R1040)),MAX($Q$1:Q1039)+1,0)</f>
        <v>0</v>
      </c>
      <c r="R1040" t="s">
        <v>4922</v>
      </c>
      <c r="S1040">
        <v>718</v>
      </c>
      <c r="Y1040" t="str">
        <f>IFERROR(VLOOKUP(ROWS($Y$2:Y1040),$Z$2:$AA$3007,2,0),"")</f>
        <v/>
      </c>
      <c r="Z1040" s="91">
        <f>IF(ISNUMBER(SEARCH(PROF_SEARCH_ECO_PREC,AA1040)),MAX($Z$1:Z1039)+1,0)</f>
        <v>0</v>
      </c>
      <c r="AA1040" t="s">
        <v>4922</v>
      </c>
      <c r="AB1040">
        <v>718</v>
      </c>
    </row>
    <row r="1041" spans="16:28">
      <c r="P1041" t="str">
        <f>IFERROR(VLOOKUP(ROWS($P$2:P1041),$Q$2:$R$3007,2,0),"")</f>
        <v/>
      </c>
      <c r="Q1041" s="91">
        <f>IF(ISNUMBER(SEARCH(ETUD_SHEARCH_ECO_PREC,R1041)),MAX($Q$1:Q1040)+1,0)</f>
        <v>0</v>
      </c>
      <c r="R1041" t="s">
        <v>4284</v>
      </c>
      <c r="S1041">
        <v>395</v>
      </c>
      <c r="Y1041" t="str">
        <f>IFERROR(VLOOKUP(ROWS($Y$2:Y1041),$Z$2:$AA$3007,2,0),"")</f>
        <v/>
      </c>
      <c r="Z1041" s="91">
        <f>IF(ISNUMBER(SEARCH(PROF_SEARCH_ECO_PREC,AA1041)),MAX($Z$1:Z1040)+1,0)</f>
        <v>0</v>
      </c>
      <c r="AA1041" t="s">
        <v>4284</v>
      </c>
      <c r="AB1041">
        <v>395</v>
      </c>
    </row>
    <row r="1042" spans="16:28">
      <c r="P1042" t="str">
        <f>IFERROR(VLOOKUP(ROWS($P$2:P1042),$Q$2:$R$3007,2,0),"")</f>
        <v/>
      </c>
      <c r="Q1042" s="91">
        <f>IF(ISNUMBER(SEARCH(ETUD_SHEARCH_ECO_PREC,R1042)),MAX($Q$1:Q1041)+1,0)</f>
        <v>0</v>
      </c>
      <c r="R1042" t="s">
        <v>4479</v>
      </c>
      <c r="S1042">
        <v>502</v>
      </c>
      <c r="Y1042" t="str">
        <f>IFERROR(VLOOKUP(ROWS($Y$2:Y1042),$Z$2:$AA$3007,2,0),"")</f>
        <v/>
      </c>
      <c r="Z1042" s="91">
        <f>IF(ISNUMBER(SEARCH(PROF_SEARCH_ECO_PREC,AA1042)),MAX($Z$1:Z1041)+1,0)</f>
        <v>0</v>
      </c>
      <c r="AA1042" t="s">
        <v>4479</v>
      </c>
      <c r="AB1042">
        <v>502</v>
      </c>
    </row>
    <row r="1043" spans="16:28">
      <c r="P1043" t="str">
        <f>IFERROR(VLOOKUP(ROWS($P$2:P1043),$Q$2:$R$3007,2,0),"")</f>
        <v/>
      </c>
      <c r="Q1043" s="91">
        <f>IF(ISNUMBER(SEARCH(ETUD_SHEARCH_ECO_PREC,R1043)),MAX($Q$1:Q1042)+1,0)</f>
        <v>0</v>
      </c>
      <c r="R1043" t="s">
        <v>4380</v>
      </c>
      <c r="S1043">
        <v>9524</v>
      </c>
      <c r="Y1043" t="str">
        <f>IFERROR(VLOOKUP(ROWS($Y$2:Y1043),$Z$2:$AA$3007,2,0),"")</f>
        <v/>
      </c>
      <c r="Z1043" s="91">
        <f>IF(ISNUMBER(SEARCH(PROF_SEARCH_ECO_PREC,AA1043)),MAX($Z$1:Z1042)+1,0)</f>
        <v>0</v>
      </c>
      <c r="AA1043" t="s">
        <v>4380</v>
      </c>
      <c r="AB1043">
        <v>9524</v>
      </c>
    </row>
    <row r="1044" spans="16:28">
      <c r="P1044" t="str">
        <f>IFERROR(VLOOKUP(ROWS($P$2:P1044),$Q$2:$R$3007,2,0),"")</f>
        <v/>
      </c>
      <c r="Q1044" s="91">
        <f>IF(ISNUMBER(SEARCH(ETUD_SHEARCH_ECO_PREC,R1044)),MAX($Q$1:Q1043)+1,0)</f>
        <v>0</v>
      </c>
      <c r="R1044" t="s">
        <v>4101</v>
      </c>
      <c r="S1044">
        <v>294</v>
      </c>
      <c r="Y1044" t="str">
        <f>IFERROR(VLOOKUP(ROWS($Y$2:Y1044),$Z$2:$AA$3007,2,0),"")</f>
        <v/>
      </c>
      <c r="Z1044" s="91">
        <f>IF(ISNUMBER(SEARCH(PROF_SEARCH_ECO_PREC,AA1044)),MAX($Z$1:Z1043)+1,0)</f>
        <v>0</v>
      </c>
      <c r="AA1044" t="s">
        <v>4101</v>
      </c>
      <c r="AB1044">
        <v>294</v>
      </c>
    </row>
    <row r="1045" spans="16:28">
      <c r="P1045" t="str">
        <f>IFERROR(VLOOKUP(ROWS($P$2:P1045),$Q$2:$R$3007,2,0),"")</f>
        <v/>
      </c>
      <c r="Q1045" s="91">
        <f>IF(ISNUMBER(SEARCH(ETUD_SHEARCH_ECO_PREC,R1045)),MAX($Q$1:Q1044)+1,0)</f>
        <v>0</v>
      </c>
      <c r="R1045" t="s">
        <v>3464</v>
      </c>
      <c r="S1045">
        <v>104</v>
      </c>
      <c r="Y1045" t="str">
        <f>IFERROR(VLOOKUP(ROWS($Y$2:Y1045),$Z$2:$AA$3007,2,0),"")</f>
        <v/>
      </c>
      <c r="Z1045" s="91">
        <f>IF(ISNUMBER(SEARCH(PROF_SEARCH_ECO_PREC,AA1045)),MAX($Z$1:Z1044)+1,0)</f>
        <v>0</v>
      </c>
      <c r="AA1045" t="s">
        <v>3464</v>
      </c>
      <c r="AB1045">
        <v>104</v>
      </c>
    </row>
    <row r="1046" spans="16:28">
      <c r="P1046" t="str">
        <f>IFERROR(VLOOKUP(ROWS($P$2:P1046),$Q$2:$R$3007,2,0),"")</f>
        <v/>
      </c>
      <c r="Q1046" s="91">
        <f>IF(ISNUMBER(SEARCH(ETUD_SHEARCH_ECO_PREC,R1046)),MAX($Q$1:Q1045)+1,0)</f>
        <v>0</v>
      </c>
      <c r="R1046" t="s">
        <v>4474</v>
      </c>
      <c r="S1046">
        <v>1579</v>
      </c>
      <c r="Y1046" t="str">
        <f>IFERROR(VLOOKUP(ROWS($Y$2:Y1046),$Z$2:$AA$3007,2,0),"")</f>
        <v/>
      </c>
      <c r="Z1046" s="91">
        <f>IF(ISNUMBER(SEARCH(PROF_SEARCH_ECO_PREC,AA1046)),MAX($Z$1:Z1045)+1,0)</f>
        <v>0</v>
      </c>
      <c r="AA1046" t="s">
        <v>4474</v>
      </c>
      <c r="AB1046">
        <v>1579</v>
      </c>
    </row>
    <row r="1047" spans="16:28">
      <c r="P1047" t="str">
        <f>IFERROR(VLOOKUP(ROWS($P$2:P1047),$Q$2:$R$3007,2,0),"")</f>
        <v/>
      </c>
      <c r="Q1047" s="91">
        <f>IF(ISNUMBER(SEARCH(ETUD_SHEARCH_ECO_PREC,R1047)),MAX($Q$1:Q1046)+1,0)</f>
        <v>0</v>
      </c>
      <c r="R1047" t="s">
        <v>4146</v>
      </c>
      <c r="S1047">
        <v>311</v>
      </c>
      <c r="Y1047" t="str">
        <f>IFERROR(VLOOKUP(ROWS($Y$2:Y1047),$Z$2:$AA$3007,2,0),"")</f>
        <v/>
      </c>
      <c r="Z1047" s="91">
        <f>IF(ISNUMBER(SEARCH(PROF_SEARCH_ECO_PREC,AA1047)),MAX($Z$1:Z1046)+1,0)</f>
        <v>0</v>
      </c>
      <c r="AA1047" t="s">
        <v>4146</v>
      </c>
      <c r="AB1047">
        <v>311</v>
      </c>
    </row>
    <row r="1048" spans="16:28">
      <c r="P1048" t="str">
        <f>IFERROR(VLOOKUP(ROWS($P$2:P1048),$Q$2:$R$3007,2,0),"")</f>
        <v/>
      </c>
      <c r="Q1048" s="91">
        <f>IF(ISNUMBER(SEARCH(ETUD_SHEARCH_ECO_PREC,R1048)),MAX($Q$1:Q1047)+1,0)</f>
        <v>0</v>
      </c>
      <c r="R1048" t="s">
        <v>4344</v>
      </c>
      <c r="S1048">
        <v>1456</v>
      </c>
      <c r="Y1048" t="str">
        <f>IFERROR(VLOOKUP(ROWS($Y$2:Y1048),$Z$2:$AA$3007,2,0),"")</f>
        <v/>
      </c>
      <c r="Z1048" s="91">
        <f>IF(ISNUMBER(SEARCH(PROF_SEARCH_ECO_PREC,AA1048)),MAX($Z$1:Z1047)+1,0)</f>
        <v>0</v>
      </c>
      <c r="AA1048" t="s">
        <v>4344</v>
      </c>
      <c r="AB1048">
        <v>1456</v>
      </c>
    </row>
    <row r="1049" spans="16:28">
      <c r="P1049" t="str">
        <f>IFERROR(VLOOKUP(ROWS($P$2:P1049),$Q$2:$R$3007,2,0),"")</f>
        <v/>
      </c>
      <c r="Q1049" s="91">
        <f>IF(ISNUMBER(SEARCH(ETUD_SHEARCH_ECO_PREC,R1049)),MAX($Q$1:Q1048)+1,0)</f>
        <v>0</v>
      </c>
      <c r="R1049" t="s">
        <v>5257</v>
      </c>
      <c r="S1049">
        <v>926</v>
      </c>
      <c r="Y1049" t="str">
        <f>IFERROR(VLOOKUP(ROWS($Y$2:Y1049),$Z$2:$AA$3007,2,0),"")</f>
        <v/>
      </c>
      <c r="Z1049" s="91">
        <f>IF(ISNUMBER(SEARCH(PROF_SEARCH_ECO_PREC,AA1049)),MAX($Z$1:Z1048)+1,0)</f>
        <v>0</v>
      </c>
      <c r="AA1049" t="s">
        <v>5257</v>
      </c>
      <c r="AB1049">
        <v>926</v>
      </c>
    </row>
    <row r="1050" spans="16:28">
      <c r="P1050" t="str">
        <f>IFERROR(VLOOKUP(ROWS($P$2:P1050),$Q$2:$R$3007,2,0),"")</f>
        <v/>
      </c>
      <c r="Q1050" s="91">
        <f>IF(ISNUMBER(SEARCH(ETUD_SHEARCH_ECO_PREC,R1050)),MAX($Q$1:Q1049)+1,0)</f>
        <v>0</v>
      </c>
      <c r="R1050" t="s">
        <v>5291</v>
      </c>
      <c r="S1050">
        <v>8430</v>
      </c>
      <c r="Y1050" t="str">
        <f>IFERROR(VLOOKUP(ROWS($Y$2:Y1050),$Z$2:$AA$3007,2,0),"")</f>
        <v/>
      </c>
      <c r="Z1050" s="91">
        <f>IF(ISNUMBER(SEARCH(PROF_SEARCH_ECO_PREC,AA1050)),MAX($Z$1:Z1049)+1,0)</f>
        <v>0</v>
      </c>
      <c r="AA1050" t="s">
        <v>5291</v>
      </c>
      <c r="AB1050">
        <v>8430</v>
      </c>
    </row>
    <row r="1051" spans="16:28">
      <c r="P1051" t="str">
        <f>IFERROR(VLOOKUP(ROWS($P$2:P1051),$Q$2:$R$3007,2,0),"")</f>
        <v/>
      </c>
      <c r="Q1051" s="91">
        <f>IF(ISNUMBER(SEARCH(ETUD_SHEARCH_ECO_PREC,R1051)),MAX($Q$1:Q1050)+1,0)</f>
        <v>0</v>
      </c>
      <c r="R1051" t="s">
        <v>5401</v>
      </c>
      <c r="S1051">
        <v>989</v>
      </c>
      <c r="Y1051" t="str">
        <f>IFERROR(VLOOKUP(ROWS($Y$2:Y1051),$Z$2:$AA$3007,2,0),"")</f>
        <v/>
      </c>
      <c r="Z1051" s="91">
        <f>IF(ISNUMBER(SEARCH(PROF_SEARCH_ECO_PREC,AA1051)),MAX($Z$1:Z1050)+1,0)</f>
        <v>0</v>
      </c>
      <c r="AA1051" t="s">
        <v>5401</v>
      </c>
      <c r="AB1051">
        <v>989</v>
      </c>
    </row>
    <row r="1052" spans="16:28">
      <c r="P1052" t="str">
        <f>IFERROR(VLOOKUP(ROWS($P$2:P1052),$Q$2:$R$3007,2,0),"")</f>
        <v/>
      </c>
      <c r="Q1052" s="91">
        <f>IF(ISNUMBER(SEARCH(ETUD_SHEARCH_ECO_PREC,R1052)),MAX($Q$1:Q1051)+1,0)</f>
        <v>0</v>
      </c>
      <c r="R1052" t="s">
        <v>4074</v>
      </c>
      <c r="S1052">
        <v>287</v>
      </c>
      <c r="Y1052" t="str">
        <f>IFERROR(VLOOKUP(ROWS($Y$2:Y1052),$Z$2:$AA$3007,2,0),"")</f>
        <v/>
      </c>
      <c r="Z1052" s="91">
        <f>IF(ISNUMBER(SEARCH(PROF_SEARCH_ECO_PREC,AA1052)),MAX($Z$1:Z1051)+1,0)</f>
        <v>0</v>
      </c>
      <c r="AA1052" t="s">
        <v>4074</v>
      </c>
      <c r="AB1052">
        <v>287</v>
      </c>
    </row>
    <row r="1053" spans="16:28">
      <c r="P1053" t="str">
        <f>IFERROR(VLOOKUP(ROWS($P$2:P1053),$Q$2:$R$3007,2,0),"")</f>
        <v/>
      </c>
      <c r="Q1053" s="91">
        <f>IF(ISNUMBER(SEARCH(ETUD_SHEARCH_ECO_PREC,R1053)),MAX($Q$1:Q1052)+1,0)</f>
        <v>0</v>
      </c>
      <c r="R1053" t="s">
        <v>4466</v>
      </c>
      <c r="S1053">
        <v>497</v>
      </c>
      <c r="Y1053" t="str">
        <f>IFERROR(VLOOKUP(ROWS($Y$2:Y1053),$Z$2:$AA$3007,2,0),"")</f>
        <v/>
      </c>
      <c r="Z1053" s="91">
        <f>IF(ISNUMBER(SEARCH(PROF_SEARCH_ECO_PREC,AA1053)),MAX($Z$1:Z1052)+1,0)</f>
        <v>0</v>
      </c>
      <c r="AA1053" t="s">
        <v>4466</v>
      </c>
      <c r="AB1053">
        <v>497</v>
      </c>
    </row>
    <row r="1054" spans="16:28">
      <c r="P1054" t="str">
        <f>IFERROR(VLOOKUP(ROWS($P$2:P1054),$Q$2:$R$3007,2,0),"")</f>
        <v/>
      </c>
      <c r="Q1054" s="91">
        <f>IF(ISNUMBER(SEARCH(ETUD_SHEARCH_ECO_PREC,R1054)),MAX($Q$1:Q1053)+1,0)</f>
        <v>0</v>
      </c>
      <c r="R1054" t="s">
        <v>4573</v>
      </c>
      <c r="S1054">
        <v>547</v>
      </c>
      <c r="Y1054" t="str">
        <f>IFERROR(VLOOKUP(ROWS($Y$2:Y1054),$Z$2:$AA$3007,2,0),"")</f>
        <v/>
      </c>
      <c r="Z1054" s="91">
        <f>IF(ISNUMBER(SEARCH(PROF_SEARCH_ECO_PREC,AA1054)),MAX($Z$1:Z1053)+1,0)</f>
        <v>0</v>
      </c>
      <c r="AA1054" t="s">
        <v>4573</v>
      </c>
      <c r="AB1054">
        <v>547</v>
      </c>
    </row>
    <row r="1055" spans="16:28">
      <c r="P1055" t="str">
        <f>IFERROR(VLOOKUP(ROWS($P$2:P1055),$Q$2:$R$3007,2,0),"")</f>
        <v/>
      </c>
      <c r="Q1055" s="91">
        <f>IF(ISNUMBER(SEARCH(ETUD_SHEARCH_ECO_PREC,R1055)),MAX($Q$1:Q1054)+1,0)</f>
        <v>0</v>
      </c>
      <c r="R1055" t="s">
        <v>4465</v>
      </c>
      <c r="S1055">
        <v>496</v>
      </c>
      <c r="Y1055" t="str">
        <f>IFERROR(VLOOKUP(ROWS($Y$2:Y1055),$Z$2:$AA$3007,2,0),"")</f>
        <v/>
      </c>
      <c r="Z1055" s="91">
        <f>IF(ISNUMBER(SEARCH(PROF_SEARCH_ECO_PREC,AA1055)),MAX($Z$1:Z1054)+1,0)</f>
        <v>0</v>
      </c>
      <c r="AA1055" t="s">
        <v>4465</v>
      </c>
      <c r="AB1055">
        <v>496</v>
      </c>
    </row>
    <row r="1056" spans="16:28">
      <c r="P1056" t="str">
        <f>IFERROR(VLOOKUP(ROWS($P$2:P1056),$Q$2:$R$3007,2,0),"")</f>
        <v/>
      </c>
      <c r="Q1056" s="91">
        <f>IF(ISNUMBER(SEARCH(ETUD_SHEARCH_ECO_PREC,R1056)),MAX($Q$1:Q1055)+1,0)</f>
        <v>0</v>
      </c>
      <c r="R1056" t="s">
        <v>4464</v>
      </c>
      <c r="S1056">
        <v>495</v>
      </c>
      <c r="Y1056" t="str">
        <f>IFERROR(VLOOKUP(ROWS($Y$2:Y1056),$Z$2:$AA$3007,2,0),"")</f>
        <v/>
      </c>
      <c r="Z1056" s="91">
        <f>IF(ISNUMBER(SEARCH(PROF_SEARCH_ECO_PREC,AA1056)),MAX($Z$1:Z1055)+1,0)</f>
        <v>0</v>
      </c>
      <c r="AA1056" t="s">
        <v>4464</v>
      </c>
      <c r="AB1056">
        <v>495</v>
      </c>
    </row>
    <row r="1057" spans="16:28">
      <c r="P1057" t="str">
        <f>IFERROR(VLOOKUP(ROWS($P$2:P1057),$Q$2:$R$3007,2,0),"")</f>
        <v/>
      </c>
      <c r="Q1057" s="91">
        <f>IF(ISNUMBER(SEARCH(ETUD_SHEARCH_ECO_PREC,R1057)),MAX($Q$1:Q1056)+1,0)</f>
        <v>0</v>
      </c>
      <c r="R1057" t="s">
        <v>4980</v>
      </c>
      <c r="S1057">
        <v>771</v>
      </c>
      <c r="Y1057" t="str">
        <f>IFERROR(VLOOKUP(ROWS($Y$2:Y1057),$Z$2:$AA$3007,2,0),"")</f>
        <v/>
      </c>
      <c r="Z1057" s="91">
        <f>IF(ISNUMBER(SEARCH(PROF_SEARCH_ECO_PREC,AA1057)),MAX($Z$1:Z1056)+1,0)</f>
        <v>0</v>
      </c>
      <c r="AA1057" t="s">
        <v>4980</v>
      </c>
      <c r="AB1057">
        <v>771</v>
      </c>
    </row>
    <row r="1058" spans="16:28">
      <c r="P1058" t="str">
        <f>IFERROR(VLOOKUP(ROWS($P$2:P1058),$Q$2:$R$3007,2,0),"")</f>
        <v/>
      </c>
      <c r="Q1058" s="91">
        <f>IF(ISNUMBER(SEARCH(ETUD_SHEARCH_ECO_PREC,R1058)),MAX($Q$1:Q1057)+1,0)</f>
        <v>0</v>
      </c>
      <c r="R1058" t="s">
        <v>4131</v>
      </c>
      <c r="S1058">
        <v>314</v>
      </c>
      <c r="Y1058" t="str">
        <f>IFERROR(VLOOKUP(ROWS($Y$2:Y1058),$Z$2:$AA$3007,2,0),"")</f>
        <v/>
      </c>
      <c r="Z1058" s="91">
        <f>IF(ISNUMBER(SEARCH(PROF_SEARCH_ECO_PREC,AA1058)),MAX($Z$1:Z1057)+1,0)</f>
        <v>0</v>
      </c>
      <c r="AA1058" t="s">
        <v>4131</v>
      </c>
      <c r="AB1058">
        <v>314</v>
      </c>
    </row>
    <row r="1059" spans="16:28">
      <c r="P1059" t="str">
        <f>IFERROR(VLOOKUP(ROWS($P$2:P1059),$Q$2:$R$3007,2,0),"")</f>
        <v/>
      </c>
      <c r="Q1059" s="91">
        <f>IF(ISNUMBER(SEARCH(ETUD_SHEARCH_ECO_PREC,R1059)),MAX($Q$1:Q1058)+1,0)</f>
        <v>0</v>
      </c>
      <c r="R1059" t="s">
        <v>3908</v>
      </c>
      <c r="S1059">
        <v>208</v>
      </c>
      <c r="Y1059" t="str">
        <f>IFERROR(VLOOKUP(ROWS($Y$2:Y1059),$Z$2:$AA$3007,2,0),"")</f>
        <v/>
      </c>
      <c r="Z1059" s="91">
        <f>IF(ISNUMBER(SEARCH(PROF_SEARCH_ECO_PREC,AA1059)),MAX($Z$1:Z1058)+1,0)</f>
        <v>0</v>
      </c>
      <c r="AA1059" t="s">
        <v>3908</v>
      </c>
      <c r="AB1059">
        <v>208</v>
      </c>
    </row>
    <row r="1060" spans="16:28">
      <c r="P1060" t="str">
        <f>IFERROR(VLOOKUP(ROWS($P$2:P1060),$Q$2:$R$3007,2,0),"")</f>
        <v/>
      </c>
      <c r="Q1060" s="91">
        <f>IF(ISNUMBER(SEARCH(ETUD_SHEARCH_ECO_PREC,R1060)),MAX($Q$1:Q1059)+1,0)</f>
        <v>0</v>
      </c>
      <c r="R1060" t="s">
        <v>5458</v>
      </c>
      <c r="S1060">
        <v>1017</v>
      </c>
      <c r="Y1060" t="str">
        <f>IFERROR(VLOOKUP(ROWS($Y$2:Y1060),$Z$2:$AA$3007,2,0),"")</f>
        <v/>
      </c>
      <c r="Z1060" s="91">
        <f>IF(ISNUMBER(SEARCH(PROF_SEARCH_ECO_PREC,AA1060)),MAX($Z$1:Z1059)+1,0)</f>
        <v>0</v>
      </c>
      <c r="AA1060" t="s">
        <v>5458</v>
      </c>
      <c r="AB1060">
        <v>1017</v>
      </c>
    </row>
    <row r="1061" spans="16:28">
      <c r="P1061" t="str">
        <f>IFERROR(VLOOKUP(ROWS($P$2:P1061),$Q$2:$R$3007,2,0),"")</f>
        <v/>
      </c>
      <c r="Q1061" s="91">
        <f>IF(ISNUMBER(SEARCH(ETUD_SHEARCH_ECO_PREC,R1061)),MAX($Q$1:Q1060)+1,0)</f>
        <v>0</v>
      </c>
      <c r="R1061" t="s">
        <v>6040</v>
      </c>
      <c r="S1061">
        <v>1198</v>
      </c>
      <c r="Y1061" t="str">
        <f>IFERROR(VLOOKUP(ROWS($Y$2:Y1061),$Z$2:$AA$3007,2,0),"")</f>
        <v/>
      </c>
      <c r="Z1061" s="91">
        <f>IF(ISNUMBER(SEARCH(PROF_SEARCH_ECO_PREC,AA1061)),MAX($Z$1:Z1060)+1,0)</f>
        <v>0</v>
      </c>
      <c r="AA1061" t="s">
        <v>6040</v>
      </c>
      <c r="AB1061">
        <v>1198</v>
      </c>
    </row>
    <row r="1062" spans="16:28">
      <c r="P1062" t="str">
        <f>IFERROR(VLOOKUP(ROWS($P$2:P1062),$Q$2:$R$3007,2,0),"")</f>
        <v/>
      </c>
      <c r="Q1062" s="91">
        <f>IF(ISNUMBER(SEARCH(ETUD_SHEARCH_ECO_PREC,R1062)),MAX($Q$1:Q1061)+1,0)</f>
        <v>0</v>
      </c>
      <c r="R1062" t="s">
        <v>4534</v>
      </c>
      <c r="S1062">
        <v>526</v>
      </c>
      <c r="Y1062" t="str">
        <f>IFERROR(VLOOKUP(ROWS($Y$2:Y1062),$Z$2:$AA$3007,2,0),"")</f>
        <v/>
      </c>
      <c r="Z1062" s="91">
        <f>IF(ISNUMBER(SEARCH(PROF_SEARCH_ECO_PREC,AA1062)),MAX($Z$1:Z1061)+1,0)</f>
        <v>0</v>
      </c>
      <c r="AA1062" t="s">
        <v>4534</v>
      </c>
      <c r="AB1062">
        <v>526</v>
      </c>
    </row>
    <row r="1063" spans="16:28">
      <c r="P1063" t="str">
        <f>IFERROR(VLOOKUP(ROWS($P$2:P1063),$Q$2:$R$3007,2,0),"")</f>
        <v/>
      </c>
      <c r="Q1063" s="91">
        <f>IF(ISNUMBER(SEARCH(ETUD_SHEARCH_ECO_PREC,R1063)),MAX($Q$1:Q1062)+1,0)</f>
        <v>0</v>
      </c>
      <c r="R1063" t="s">
        <v>3528</v>
      </c>
      <c r="S1063">
        <v>8437</v>
      </c>
      <c r="Y1063" t="str">
        <f>IFERROR(VLOOKUP(ROWS($Y$2:Y1063),$Z$2:$AA$3007,2,0),"")</f>
        <v/>
      </c>
      <c r="Z1063" s="91">
        <f>IF(ISNUMBER(SEARCH(PROF_SEARCH_ECO_PREC,AA1063)),MAX($Z$1:Z1062)+1,0)</f>
        <v>0</v>
      </c>
      <c r="AA1063" t="s">
        <v>3528</v>
      </c>
      <c r="AB1063">
        <v>8437</v>
      </c>
    </row>
    <row r="1064" spans="16:28">
      <c r="P1064" t="str">
        <f>IFERROR(VLOOKUP(ROWS($P$2:P1064),$Q$2:$R$3007,2,0),"")</f>
        <v/>
      </c>
      <c r="Q1064" s="91">
        <f>IF(ISNUMBER(SEARCH(ETUD_SHEARCH_ECO_PREC,R1064)),MAX($Q$1:Q1063)+1,0)</f>
        <v>0</v>
      </c>
      <c r="R1064" t="s">
        <v>6059</v>
      </c>
      <c r="S1064">
        <v>1211</v>
      </c>
      <c r="Y1064" t="str">
        <f>IFERROR(VLOOKUP(ROWS($Y$2:Y1064),$Z$2:$AA$3007,2,0),"")</f>
        <v/>
      </c>
      <c r="Z1064" s="91">
        <f>IF(ISNUMBER(SEARCH(PROF_SEARCH_ECO_PREC,AA1064)),MAX($Z$1:Z1063)+1,0)</f>
        <v>0</v>
      </c>
      <c r="AA1064" t="s">
        <v>6059</v>
      </c>
      <c r="AB1064">
        <v>1211</v>
      </c>
    </row>
    <row r="1065" spans="16:28">
      <c r="P1065" t="str">
        <f>IFERROR(VLOOKUP(ROWS($P$2:P1065),$Q$2:$R$3007,2,0),"")</f>
        <v/>
      </c>
      <c r="Q1065" s="91">
        <f>IF(ISNUMBER(SEARCH(ETUD_SHEARCH_ECO_PREC,R1065)),MAX($Q$1:Q1064)+1,0)</f>
        <v>0</v>
      </c>
      <c r="R1065" t="s">
        <v>5967</v>
      </c>
      <c r="S1065">
        <v>1315</v>
      </c>
      <c r="Y1065" t="str">
        <f>IFERROR(VLOOKUP(ROWS($Y$2:Y1065),$Z$2:$AA$3007,2,0),"")</f>
        <v/>
      </c>
      <c r="Z1065" s="91">
        <f>IF(ISNUMBER(SEARCH(PROF_SEARCH_ECO_PREC,AA1065)),MAX($Z$1:Z1064)+1,0)</f>
        <v>0</v>
      </c>
      <c r="AA1065" t="s">
        <v>5967</v>
      </c>
      <c r="AB1065">
        <v>1315</v>
      </c>
    </row>
    <row r="1066" spans="16:28">
      <c r="P1066" t="str">
        <f>IFERROR(VLOOKUP(ROWS($P$2:P1066),$Q$2:$R$3007,2,0),"")</f>
        <v/>
      </c>
      <c r="Q1066" s="91">
        <f>IF(ISNUMBER(SEARCH(ETUD_SHEARCH_ECO_PREC,R1066)),MAX($Q$1:Q1065)+1,0)</f>
        <v>0</v>
      </c>
      <c r="R1066" t="s">
        <v>5580</v>
      </c>
      <c r="S1066">
        <v>1074</v>
      </c>
      <c r="Y1066" t="str">
        <f>IFERROR(VLOOKUP(ROWS($Y$2:Y1066),$Z$2:$AA$3007,2,0),"")</f>
        <v/>
      </c>
      <c r="Z1066" s="91">
        <f>IF(ISNUMBER(SEARCH(PROF_SEARCH_ECO_PREC,AA1066)),MAX($Z$1:Z1065)+1,0)</f>
        <v>0</v>
      </c>
      <c r="AA1066" t="s">
        <v>5580</v>
      </c>
      <c r="AB1066">
        <v>1074</v>
      </c>
    </row>
    <row r="1067" spans="16:28">
      <c r="P1067" t="str">
        <f>IFERROR(VLOOKUP(ROWS($P$2:P1067),$Q$2:$R$3007,2,0),"")</f>
        <v/>
      </c>
      <c r="Q1067" s="91">
        <f>IF(ISNUMBER(SEARCH(ETUD_SHEARCH_ECO_PREC,R1067)),MAX($Q$1:Q1066)+1,0)</f>
        <v>0</v>
      </c>
      <c r="R1067" t="s">
        <v>3208</v>
      </c>
      <c r="S1067">
        <v>7075</v>
      </c>
      <c r="Y1067" t="str">
        <f>IFERROR(VLOOKUP(ROWS($Y$2:Y1067),$Z$2:$AA$3007,2,0),"")</f>
        <v/>
      </c>
      <c r="Z1067" s="91">
        <f>IF(ISNUMBER(SEARCH(PROF_SEARCH_ECO_PREC,AA1067)),MAX($Z$1:Z1066)+1,0)</f>
        <v>0</v>
      </c>
      <c r="AA1067" t="s">
        <v>3208</v>
      </c>
      <c r="AB1067">
        <v>7075</v>
      </c>
    </row>
    <row r="1068" spans="16:28">
      <c r="P1068" t="str">
        <f>IFERROR(VLOOKUP(ROWS($P$2:P1068),$Q$2:$R$3007,2,0),"")</f>
        <v/>
      </c>
      <c r="Q1068" s="91">
        <f>IF(ISNUMBER(SEARCH(ETUD_SHEARCH_ECO_PREC,R1068)),MAX($Q$1:Q1067)+1,0)</f>
        <v>0</v>
      </c>
      <c r="R1068" t="s">
        <v>3479</v>
      </c>
      <c r="S1068">
        <v>8426</v>
      </c>
      <c r="Y1068" t="str">
        <f>IFERROR(VLOOKUP(ROWS($Y$2:Y1068),$Z$2:$AA$3007,2,0),"")</f>
        <v/>
      </c>
      <c r="Z1068" s="91">
        <f>IF(ISNUMBER(SEARCH(PROF_SEARCH_ECO_PREC,AA1068)),MAX($Z$1:Z1067)+1,0)</f>
        <v>0</v>
      </c>
      <c r="AA1068" t="s">
        <v>3479</v>
      </c>
      <c r="AB1068">
        <v>8426</v>
      </c>
    </row>
    <row r="1069" spans="16:28">
      <c r="P1069" t="str">
        <f>IFERROR(VLOOKUP(ROWS($P$2:P1069),$Q$2:$R$3007,2,0),"")</f>
        <v/>
      </c>
      <c r="Q1069" s="91">
        <f>IF(ISNUMBER(SEARCH(ETUD_SHEARCH_ECO_PREC,R1069)),MAX($Q$1:Q1068)+1,0)</f>
        <v>0</v>
      </c>
      <c r="R1069" t="s">
        <v>3706</v>
      </c>
      <c r="S1069">
        <v>7384</v>
      </c>
      <c r="Y1069" t="str">
        <f>IFERROR(VLOOKUP(ROWS($Y$2:Y1069),$Z$2:$AA$3007,2,0),"")</f>
        <v/>
      </c>
      <c r="Z1069" s="91">
        <f>IF(ISNUMBER(SEARCH(PROF_SEARCH_ECO_PREC,AA1069)),MAX($Z$1:Z1068)+1,0)</f>
        <v>0</v>
      </c>
      <c r="AA1069" t="s">
        <v>3706</v>
      </c>
      <c r="AB1069">
        <v>7384</v>
      </c>
    </row>
    <row r="1070" spans="16:28">
      <c r="P1070" t="str">
        <f>IFERROR(VLOOKUP(ROWS($P$2:P1070),$Q$2:$R$3007,2,0),"")</f>
        <v/>
      </c>
      <c r="Q1070" s="91">
        <f>IF(ISNUMBER(SEARCH(ETUD_SHEARCH_ECO_PREC,R1070)),MAX($Q$1:Q1069)+1,0)</f>
        <v>0</v>
      </c>
      <c r="R1070" t="s">
        <v>3700</v>
      </c>
      <c r="S1070">
        <v>8597</v>
      </c>
      <c r="Y1070" t="str">
        <f>IFERROR(VLOOKUP(ROWS($Y$2:Y1070),$Z$2:$AA$3007,2,0),"")</f>
        <v/>
      </c>
      <c r="Z1070" s="91">
        <f>IF(ISNUMBER(SEARCH(PROF_SEARCH_ECO_PREC,AA1070)),MAX($Z$1:Z1069)+1,0)</f>
        <v>0</v>
      </c>
      <c r="AA1070" t="s">
        <v>3700</v>
      </c>
      <c r="AB1070">
        <v>8597</v>
      </c>
    </row>
    <row r="1071" spans="16:28">
      <c r="P1071" t="str">
        <f>IFERROR(VLOOKUP(ROWS($P$2:P1071),$Q$2:$R$3007,2,0),"")</f>
        <v/>
      </c>
      <c r="Q1071" s="91">
        <f>IF(ISNUMBER(SEARCH(ETUD_SHEARCH_ECO_PREC,R1071)),MAX($Q$1:Q1070)+1,0)</f>
        <v>0</v>
      </c>
      <c r="R1071" t="s">
        <v>3454</v>
      </c>
      <c r="S1071">
        <v>102</v>
      </c>
      <c r="Y1071" t="str">
        <f>IFERROR(VLOOKUP(ROWS($Y$2:Y1071),$Z$2:$AA$3007,2,0),"")</f>
        <v/>
      </c>
      <c r="Z1071" s="91">
        <f>IF(ISNUMBER(SEARCH(PROF_SEARCH_ECO_PREC,AA1071)),MAX($Z$1:Z1070)+1,0)</f>
        <v>0</v>
      </c>
      <c r="AA1071" t="s">
        <v>3454</v>
      </c>
      <c r="AB1071">
        <v>102</v>
      </c>
    </row>
    <row r="1072" spans="16:28">
      <c r="P1072" t="str">
        <f>IFERROR(VLOOKUP(ROWS($P$2:P1072),$Q$2:$R$3007,2,0),"")</f>
        <v/>
      </c>
      <c r="Q1072" s="91">
        <f>IF(ISNUMBER(SEARCH(ETUD_SHEARCH_ECO_PREC,R1072)),MAX($Q$1:Q1071)+1,0)</f>
        <v>0</v>
      </c>
      <c r="R1072" t="s">
        <v>3191</v>
      </c>
      <c r="S1072">
        <v>7067</v>
      </c>
      <c r="Y1072" t="str">
        <f>IFERROR(VLOOKUP(ROWS($Y$2:Y1072),$Z$2:$AA$3007,2,0),"")</f>
        <v/>
      </c>
      <c r="Z1072" s="91">
        <f>IF(ISNUMBER(SEARCH(PROF_SEARCH_ECO_PREC,AA1072)),MAX($Z$1:Z1071)+1,0)</f>
        <v>0</v>
      </c>
      <c r="AA1072" t="s">
        <v>3191</v>
      </c>
      <c r="AB1072">
        <v>7067</v>
      </c>
    </row>
    <row r="1073" spans="16:28">
      <c r="P1073" t="str">
        <f>IFERROR(VLOOKUP(ROWS($P$2:P1073),$Q$2:$R$3007,2,0),"")</f>
        <v/>
      </c>
      <c r="Q1073" s="91">
        <f>IF(ISNUMBER(SEARCH(ETUD_SHEARCH_ECO_PREC,R1073)),MAX($Q$1:Q1072)+1,0)</f>
        <v>0</v>
      </c>
      <c r="R1073" t="s">
        <v>4288</v>
      </c>
      <c r="S1073">
        <v>7571</v>
      </c>
      <c r="Y1073" t="str">
        <f>IFERROR(VLOOKUP(ROWS($Y$2:Y1073),$Z$2:$AA$3007,2,0),"")</f>
        <v/>
      </c>
      <c r="Z1073" s="91">
        <f>IF(ISNUMBER(SEARCH(PROF_SEARCH_ECO_PREC,AA1073)),MAX($Z$1:Z1072)+1,0)</f>
        <v>0</v>
      </c>
      <c r="AA1073" t="s">
        <v>4288</v>
      </c>
      <c r="AB1073">
        <v>7571</v>
      </c>
    </row>
    <row r="1074" spans="16:28">
      <c r="P1074" t="str">
        <f>IFERROR(VLOOKUP(ROWS($P$2:P1074),$Q$2:$R$3007,2,0),"")</f>
        <v/>
      </c>
      <c r="Q1074" s="91">
        <f>IF(ISNUMBER(SEARCH(ETUD_SHEARCH_ECO_PREC,R1074)),MAX($Q$1:Q1073)+1,0)</f>
        <v>0</v>
      </c>
      <c r="R1074" t="s">
        <v>4557</v>
      </c>
      <c r="S1074">
        <v>537</v>
      </c>
      <c r="Y1074" t="str">
        <f>IFERROR(VLOOKUP(ROWS($Y$2:Y1074),$Z$2:$AA$3007,2,0),"")</f>
        <v/>
      </c>
      <c r="Z1074" s="91">
        <f>IF(ISNUMBER(SEARCH(PROF_SEARCH_ECO_PREC,AA1074)),MAX($Z$1:Z1073)+1,0)</f>
        <v>0</v>
      </c>
      <c r="AA1074" t="s">
        <v>4557</v>
      </c>
      <c r="AB1074">
        <v>537</v>
      </c>
    </row>
    <row r="1075" spans="16:28">
      <c r="P1075" t="str">
        <f>IFERROR(VLOOKUP(ROWS($P$2:P1075),$Q$2:$R$3007,2,0),"")</f>
        <v/>
      </c>
      <c r="Q1075" s="91">
        <f>IF(ISNUMBER(SEARCH(ETUD_SHEARCH_ECO_PREC,R1075)),MAX($Q$1:Q1074)+1,0)</f>
        <v>0</v>
      </c>
      <c r="R1075" t="s">
        <v>4169</v>
      </c>
      <c r="S1075">
        <v>7544</v>
      </c>
      <c r="Y1075" t="str">
        <f>IFERROR(VLOOKUP(ROWS($Y$2:Y1075),$Z$2:$AA$3007,2,0),"")</f>
        <v/>
      </c>
      <c r="Z1075" s="91">
        <f>IF(ISNUMBER(SEARCH(PROF_SEARCH_ECO_PREC,AA1075)),MAX($Z$1:Z1074)+1,0)</f>
        <v>0</v>
      </c>
      <c r="AA1075" t="s">
        <v>4169</v>
      </c>
      <c r="AB1075">
        <v>7544</v>
      </c>
    </row>
    <row r="1076" spans="16:28">
      <c r="P1076" t="str">
        <f>IFERROR(VLOOKUP(ROWS($P$2:P1076),$Q$2:$R$3007,2,0),"")</f>
        <v/>
      </c>
      <c r="Q1076" s="91">
        <f>IF(ISNUMBER(SEARCH(ETUD_SHEARCH_ECO_PREC,R1076)),MAX($Q$1:Q1075)+1,0)</f>
        <v>0</v>
      </c>
      <c r="R1076" t="s">
        <v>5171</v>
      </c>
      <c r="S1076">
        <v>866</v>
      </c>
      <c r="Y1076" t="str">
        <f>IFERROR(VLOOKUP(ROWS($Y$2:Y1076),$Z$2:$AA$3007,2,0),"")</f>
        <v/>
      </c>
      <c r="Z1076" s="91">
        <f>IF(ISNUMBER(SEARCH(PROF_SEARCH_ECO_PREC,AA1076)),MAX($Z$1:Z1075)+1,0)</f>
        <v>0</v>
      </c>
      <c r="AA1076" t="s">
        <v>5171</v>
      </c>
      <c r="AB1076">
        <v>866</v>
      </c>
    </row>
    <row r="1077" spans="16:28">
      <c r="P1077" t="str">
        <f>IFERROR(VLOOKUP(ROWS($P$2:P1077),$Q$2:$R$3007,2,0),"")</f>
        <v/>
      </c>
      <c r="Q1077" s="91">
        <f>IF(ISNUMBER(SEARCH(ETUD_SHEARCH_ECO_PREC,R1077)),MAX($Q$1:Q1076)+1,0)</f>
        <v>0</v>
      </c>
      <c r="R1077" t="s">
        <v>4441</v>
      </c>
      <c r="S1077">
        <v>476</v>
      </c>
      <c r="Y1077" t="str">
        <f>IFERROR(VLOOKUP(ROWS($Y$2:Y1077),$Z$2:$AA$3007,2,0),"")</f>
        <v/>
      </c>
      <c r="Z1077" s="91">
        <f>IF(ISNUMBER(SEARCH(PROF_SEARCH_ECO_PREC,AA1077)),MAX($Z$1:Z1076)+1,0)</f>
        <v>0</v>
      </c>
      <c r="AA1077" t="s">
        <v>4441</v>
      </c>
      <c r="AB1077">
        <v>476</v>
      </c>
    </row>
    <row r="1078" spans="16:28">
      <c r="P1078" t="str">
        <f>IFERROR(VLOOKUP(ROWS($P$2:P1078),$Q$2:$R$3007,2,0),"")</f>
        <v/>
      </c>
      <c r="Q1078" s="91">
        <f>IF(ISNUMBER(SEARCH(ETUD_SHEARCH_ECO_PREC,R1078)),MAX($Q$1:Q1077)+1,0)</f>
        <v>0</v>
      </c>
      <c r="R1078" t="s">
        <v>4756</v>
      </c>
      <c r="S1078">
        <v>626</v>
      </c>
      <c r="Y1078" t="str">
        <f>IFERROR(VLOOKUP(ROWS($Y$2:Y1078),$Z$2:$AA$3007,2,0),"")</f>
        <v/>
      </c>
      <c r="Z1078" s="91">
        <f>IF(ISNUMBER(SEARCH(PROF_SEARCH_ECO_PREC,AA1078)),MAX($Z$1:Z1077)+1,0)</f>
        <v>0</v>
      </c>
      <c r="AA1078" t="s">
        <v>4756</v>
      </c>
      <c r="AB1078">
        <v>626</v>
      </c>
    </row>
    <row r="1079" spans="16:28">
      <c r="P1079" t="str">
        <f>IFERROR(VLOOKUP(ROWS($P$2:P1079),$Q$2:$R$3007,2,0),"")</f>
        <v/>
      </c>
      <c r="Q1079" s="91">
        <f>IF(ISNUMBER(SEARCH(ETUD_SHEARCH_ECO_PREC,R1079)),MAX($Q$1:Q1078)+1,0)</f>
        <v>0</v>
      </c>
      <c r="R1079" t="s">
        <v>4451</v>
      </c>
      <c r="S1079">
        <v>485</v>
      </c>
      <c r="Y1079" t="str">
        <f>IFERROR(VLOOKUP(ROWS($Y$2:Y1079),$Z$2:$AA$3007,2,0),"")</f>
        <v/>
      </c>
      <c r="Z1079" s="91">
        <f>IF(ISNUMBER(SEARCH(PROF_SEARCH_ECO_PREC,AA1079)),MAX($Z$1:Z1078)+1,0)</f>
        <v>0</v>
      </c>
      <c r="AA1079" t="s">
        <v>4451</v>
      </c>
      <c r="AB1079">
        <v>485</v>
      </c>
    </row>
    <row r="1080" spans="16:28">
      <c r="P1080" t="str">
        <f>IFERROR(VLOOKUP(ROWS($P$2:P1080),$Q$2:$R$3007,2,0),"")</f>
        <v/>
      </c>
      <c r="Q1080" s="91">
        <f>IF(ISNUMBER(SEARCH(ETUD_SHEARCH_ECO_PREC,R1080)),MAX($Q$1:Q1079)+1,0)</f>
        <v>0</v>
      </c>
      <c r="R1080" t="s">
        <v>3929</v>
      </c>
      <c r="S1080">
        <v>7467</v>
      </c>
      <c r="Y1080" t="str">
        <f>IFERROR(VLOOKUP(ROWS($Y$2:Y1080),$Z$2:$AA$3007,2,0),"")</f>
        <v/>
      </c>
      <c r="Z1080" s="91">
        <f>IF(ISNUMBER(SEARCH(PROF_SEARCH_ECO_PREC,AA1080)),MAX($Z$1:Z1079)+1,0)</f>
        <v>0</v>
      </c>
      <c r="AA1080" t="s">
        <v>3929</v>
      </c>
      <c r="AB1080">
        <v>7467</v>
      </c>
    </row>
    <row r="1081" spans="16:28">
      <c r="P1081" t="str">
        <f>IFERROR(VLOOKUP(ROWS($P$2:P1081),$Q$2:$R$3007,2,0),"")</f>
        <v/>
      </c>
      <c r="Q1081" s="91">
        <f>IF(ISNUMBER(SEARCH(ETUD_SHEARCH_ECO_PREC,R1081)),MAX($Q$1:Q1080)+1,0)</f>
        <v>0</v>
      </c>
      <c r="R1081" t="s">
        <v>5328</v>
      </c>
      <c r="S1081">
        <v>1471</v>
      </c>
      <c r="Y1081" t="str">
        <f>IFERROR(VLOOKUP(ROWS($Y$2:Y1081),$Z$2:$AA$3007,2,0),"")</f>
        <v/>
      </c>
      <c r="Z1081" s="91">
        <f>IF(ISNUMBER(SEARCH(PROF_SEARCH_ECO_PREC,AA1081)),MAX($Z$1:Z1080)+1,0)</f>
        <v>0</v>
      </c>
      <c r="AA1081" t="s">
        <v>5328</v>
      </c>
      <c r="AB1081">
        <v>1471</v>
      </c>
    </row>
    <row r="1082" spans="16:28">
      <c r="P1082" t="str">
        <f>IFERROR(VLOOKUP(ROWS($P$2:P1082),$Q$2:$R$3007,2,0),"")</f>
        <v/>
      </c>
      <c r="Q1082" s="91">
        <f>IF(ISNUMBER(SEARCH(ETUD_SHEARCH_ECO_PREC,R1082)),MAX($Q$1:Q1081)+1,0)</f>
        <v>0</v>
      </c>
      <c r="R1082" t="s">
        <v>4757</v>
      </c>
      <c r="S1082">
        <v>628</v>
      </c>
      <c r="Y1082" t="str">
        <f>IFERROR(VLOOKUP(ROWS($Y$2:Y1082),$Z$2:$AA$3007,2,0),"")</f>
        <v/>
      </c>
      <c r="Z1082" s="91">
        <f>IF(ISNUMBER(SEARCH(PROF_SEARCH_ECO_PREC,AA1082)),MAX($Z$1:Z1081)+1,0)</f>
        <v>0</v>
      </c>
      <c r="AA1082" t="s">
        <v>4757</v>
      </c>
      <c r="AB1082">
        <v>628</v>
      </c>
    </row>
    <row r="1083" spans="16:28">
      <c r="P1083" t="str">
        <f>IFERROR(VLOOKUP(ROWS($P$2:P1083),$Q$2:$R$3007,2,0),"")</f>
        <v/>
      </c>
      <c r="Q1083" s="91">
        <f>IF(ISNUMBER(SEARCH(ETUD_SHEARCH_ECO_PREC,R1083)),MAX($Q$1:Q1082)+1,0)</f>
        <v>0</v>
      </c>
      <c r="R1083" t="s">
        <v>3412</v>
      </c>
      <c r="S1083">
        <v>7232</v>
      </c>
      <c r="Y1083" t="str">
        <f>IFERROR(VLOOKUP(ROWS($Y$2:Y1083),$Z$2:$AA$3007,2,0),"")</f>
        <v/>
      </c>
      <c r="Z1083" s="91">
        <f>IF(ISNUMBER(SEARCH(PROF_SEARCH_ECO_PREC,AA1083)),MAX($Z$1:Z1082)+1,0)</f>
        <v>0</v>
      </c>
      <c r="AA1083" t="s">
        <v>3412</v>
      </c>
      <c r="AB1083">
        <v>7232</v>
      </c>
    </row>
    <row r="1084" spans="16:28">
      <c r="P1084" t="str">
        <f>IFERROR(VLOOKUP(ROWS($P$2:P1084),$Q$2:$R$3007,2,0),"")</f>
        <v/>
      </c>
      <c r="Q1084" s="91">
        <f>IF(ISNUMBER(SEARCH(ETUD_SHEARCH_ECO_PREC,R1084)),MAX($Q$1:Q1083)+1,0)</f>
        <v>0</v>
      </c>
      <c r="R1084" t="s">
        <v>4862</v>
      </c>
      <c r="S1084">
        <v>8157</v>
      </c>
      <c r="Y1084" t="str">
        <f>IFERROR(VLOOKUP(ROWS($Y$2:Y1084),$Z$2:$AA$3007,2,0),"")</f>
        <v/>
      </c>
      <c r="Z1084" s="91">
        <f>IF(ISNUMBER(SEARCH(PROF_SEARCH_ECO_PREC,AA1084)),MAX($Z$1:Z1083)+1,0)</f>
        <v>0</v>
      </c>
      <c r="AA1084" t="s">
        <v>4862</v>
      </c>
      <c r="AB1084">
        <v>8157</v>
      </c>
    </row>
    <row r="1085" spans="16:28">
      <c r="P1085" t="str">
        <f>IFERROR(VLOOKUP(ROWS($P$2:P1085),$Q$2:$R$3007,2,0),"")</f>
        <v/>
      </c>
      <c r="Q1085" s="91">
        <f>IF(ISNUMBER(SEARCH(ETUD_SHEARCH_ECO_PREC,R1085)),MAX($Q$1:Q1084)+1,0)</f>
        <v>0</v>
      </c>
      <c r="R1085" t="s">
        <v>4006</v>
      </c>
      <c r="S1085">
        <v>8483</v>
      </c>
      <c r="Y1085" t="str">
        <f>IFERROR(VLOOKUP(ROWS($Y$2:Y1085),$Z$2:$AA$3007,2,0),"")</f>
        <v/>
      </c>
      <c r="Z1085" s="91">
        <f>IF(ISNUMBER(SEARCH(PROF_SEARCH_ECO_PREC,AA1085)),MAX($Z$1:Z1084)+1,0)</f>
        <v>0</v>
      </c>
      <c r="AA1085" t="s">
        <v>4006</v>
      </c>
      <c r="AB1085">
        <v>8483</v>
      </c>
    </row>
    <row r="1086" spans="16:28">
      <c r="P1086" t="str">
        <f>IFERROR(VLOOKUP(ROWS($P$2:P1086),$Q$2:$R$3007,2,0),"")</f>
        <v/>
      </c>
      <c r="Q1086" s="91">
        <f>IF(ISNUMBER(SEARCH(ETUD_SHEARCH_ECO_PREC,R1086)),MAX($Q$1:Q1085)+1,0)</f>
        <v>0</v>
      </c>
      <c r="R1086" t="s">
        <v>3699</v>
      </c>
      <c r="S1086">
        <v>7386</v>
      </c>
      <c r="Y1086" t="str">
        <f>IFERROR(VLOOKUP(ROWS($Y$2:Y1086),$Z$2:$AA$3007,2,0),"")</f>
        <v/>
      </c>
      <c r="Z1086" s="91">
        <f>IF(ISNUMBER(SEARCH(PROF_SEARCH_ECO_PREC,AA1086)),MAX($Z$1:Z1085)+1,0)</f>
        <v>0</v>
      </c>
      <c r="AA1086" t="s">
        <v>3699</v>
      </c>
      <c r="AB1086">
        <v>7386</v>
      </c>
    </row>
    <row r="1087" spans="16:28">
      <c r="P1087" t="str">
        <f>IFERROR(VLOOKUP(ROWS($P$2:P1087),$Q$2:$R$3007,2,0),"")</f>
        <v/>
      </c>
      <c r="Q1087" s="91">
        <f>IF(ISNUMBER(SEARCH(ETUD_SHEARCH_ECO_PREC,R1087)),MAX($Q$1:Q1086)+1,0)</f>
        <v>0</v>
      </c>
      <c r="R1087" t="s">
        <v>3388</v>
      </c>
      <c r="S1087">
        <v>7210</v>
      </c>
      <c r="Y1087" t="str">
        <f>IFERROR(VLOOKUP(ROWS($Y$2:Y1087),$Z$2:$AA$3007,2,0),"")</f>
        <v/>
      </c>
      <c r="Z1087" s="91">
        <f>IF(ISNUMBER(SEARCH(PROF_SEARCH_ECO_PREC,AA1087)),MAX($Z$1:Z1086)+1,0)</f>
        <v>0</v>
      </c>
      <c r="AA1087" t="s">
        <v>3388</v>
      </c>
      <c r="AB1087">
        <v>7210</v>
      </c>
    </row>
    <row r="1088" spans="16:28">
      <c r="P1088" t="str">
        <f>IFERROR(VLOOKUP(ROWS($P$2:P1088),$Q$2:$R$3007,2,0),"")</f>
        <v/>
      </c>
      <c r="Q1088" s="91">
        <f>IF(ISNUMBER(SEARCH(ETUD_SHEARCH_ECO_PREC,R1088)),MAX($Q$1:Q1087)+1,0)</f>
        <v>0</v>
      </c>
      <c r="R1088" t="s">
        <v>5094</v>
      </c>
      <c r="S1088">
        <v>7744</v>
      </c>
      <c r="Y1088" t="str">
        <f>IFERROR(VLOOKUP(ROWS($Y$2:Y1088),$Z$2:$AA$3007,2,0),"")</f>
        <v/>
      </c>
      <c r="Z1088" s="91">
        <f>IF(ISNUMBER(SEARCH(PROF_SEARCH_ECO_PREC,AA1088)),MAX($Z$1:Z1087)+1,0)</f>
        <v>0</v>
      </c>
      <c r="AA1088" t="s">
        <v>5094</v>
      </c>
      <c r="AB1088">
        <v>7744</v>
      </c>
    </row>
    <row r="1089" spans="16:28">
      <c r="P1089" t="str">
        <f>IFERROR(VLOOKUP(ROWS($P$2:P1089),$Q$2:$R$3007,2,0),"")</f>
        <v/>
      </c>
      <c r="Q1089" s="91">
        <f>IF(ISNUMBER(SEARCH(ETUD_SHEARCH_ECO_PREC,R1089)),MAX($Q$1:Q1088)+1,0)</f>
        <v>0</v>
      </c>
      <c r="R1089" t="s">
        <v>4040</v>
      </c>
      <c r="S1089">
        <v>7509</v>
      </c>
      <c r="Y1089" t="str">
        <f>IFERROR(VLOOKUP(ROWS($Y$2:Y1089),$Z$2:$AA$3007,2,0),"")</f>
        <v/>
      </c>
      <c r="Z1089" s="91">
        <f>IF(ISNUMBER(SEARCH(PROF_SEARCH_ECO_PREC,AA1089)),MAX($Z$1:Z1088)+1,0)</f>
        <v>0</v>
      </c>
      <c r="AA1089" t="s">
        <v>4040</v>
      </c>
      <c r="AB1089">
        <v>7509</v>
      </c>
    </row>
    <row r="1090" spans="16:28">
      <c r="P1090" t="str">
        <f>IFERROR(VLOOKUP(ROWS($P$2:P1090),$Q$2:$R$3007,2,0),"")</f>
        <v/>
      </c>
      <c r="Q1090" s="91">
        <f>IF(ISNUMBER(SEARCH(ETUD_SHEARCH_ECO_PREC,R1090)),MAX($Q$1:Q1089)+1,0)</f>
        <v>0</v>
      </c>
      <c r="R1090" t="s">
        <v>3643</v>
      </c>
      <c r="S1090">
        <v>8284</v>
      </c>
      <c r="Y1090" t="str">
        <f>IFERROR(VLOOKUP(ROWS($Y$2:Y1090),$Z$2:$AA$3007,2,0),"")</f>
        <v/>
      </c>
      <c r="Z1090" s="91">
        <f>IF(ISNUMBER(SEARCH(PROF_SEARCH_ECO_PREC,AA1090)),MAX($Z$1:Z1089)+1,0)</f>
        <v>0</v>
      </c>
      <c r="AA1090" t="s">
        <v>3643</v>
      </c>
      <c r="AB1090">
        <v>8284</v>
      </c>
    </row>
    <row r="1091" spans="16:28">
      <c r="P1091" t="str">
        <f>IFERROR(VLOOKUP(ROWS($P$2:P1091),$Q$2:$R$3007,2,0),"")</f>
        <v/>
      </c>
      <c r="Q1091" s="91">
        <f>IF(ISNUMBER(SEARCH(ETUD_SHEARCH_ECO_PREC,R1091)),MAX($Q$1:Q1090)+1,0)</f>
        <v>0</v>
      </c>
      <c r="R1091" t="s">
        <v>3598</v>
      </c>
      <c r="S1091">
        <v>8240</v>
      </c>
      <c r="Y1091" t="str">
        <f>IFERROR(VLOOKUP(ROWS($Y$2:Y1091),$Z$2:$AA$3007,2,0),"")</f>
        <v/>
      </c>
      <c r="Z1091" s="91">
        <f>IF(ISNUMBER(SEARCH(PROF_SEARCH_ECO_PREC,AA1091)),MAX($Z$1:Z1090)+1,0)</f>
        <v>0</v>
      </c>
      <c r="AA1091" t="s">
        <v>3598</v>
      </c>
      <c r="AB1091">
        <v>8240</v>
      </c>
    </row>
    <row r="1092" spans="16:28">
      <c r="P1092" t="str">
        <f>IFERROR(VLOOKUP(ROWS($P$2:P1092),$Q$2:$R$3007,2,0),"")</f>
        <v/>
      </c>
      <c r="Q1092" s="91">
        <f>IF(ISNUMBER(SEARCH(ETUD_SHEARCH_ECO_PREC,R1092)),MAX($Q$1:Q1091)+1,0)</f>
        <v>0</v>
      </c>
      <c r="R1092" t="s">
        <v>3519</v>
      </c>
      <c r="S1092">
        <v>8137</v>
      </c>
      <c r="Y1092" t="str">
        <f>IFERROR(VLOOKUP(ROWS($Y$2:Y1092),$Z$2:$AA$3007,2,0),"")</f>
        <v/>
      </c>
      <c r="Z1092" s="91">
        <f>IF(ISNUMBER(SEARCH(PROF_SEARCH_ECO_PREC,AA1092)),MAX($Z$1:Z1091)+1,0)</f>
        <v>0</v>
      </c>
      <c r="AA1092" t="s">
        <v>3519</v>
      </c>
      <c r="AB1092">
        <v>8137</v>
      </c>
    </row>
    <row r="1093" spans="16:28">
      <c r="P1093" t="str">
        <f>IFERROR(VLOOKUP(ROWS($P$2:P1093),$Q$2:$R$3007,2,0),"")</f>
        <v/>
      </c>
      <c r="Q1093" s="91">
        <f>IF(ISNUMBER(SEARCH(ETUD_SHEARCH_ECO_PREC,R1093)),MAX($Q$1:Q1092)+1,0)</f>
        <v>0</v>
      </c>
      <c r="R1093" t="s">
        <v>4031</v>
      </c>
      <c r="S1093">
        <v>263</v>
      </c>
      <c r="Y1093" t="str">
        <f>IFERROR(VLOOKUP(ROWS($Y$2:Y1093),$Z$2:$AA$3007,2,0),"")</f>
        <v/>
      </c>
      <c r="Z1093" s="91">
        <f>IF(ISNUMBER(SEARCH(PROF_SEARCH_ECO_PREC,AA1093)),MAX($Z$1:Z1092)+1,0)</f>
        <v>0</v>
      </c>
      <c r="AA1093" t="s">
        <v>4031</v>
      </c>
      <c r="AB1093">
        <v>263</v>
      </c>
    </row>
    <row r="1094" spans="16:28">
      <c r="P1094" t="str">
        <f>IFERROR(VLOOKUP(ROWS($P$2:P1094),$Q$2:$R$3007,2,0),"")</f>
        <v/>
      </c>
      <c r="Q1094" s="91">
        <f>IF(ISNUMBER(SEARCH(ETUD_SHEARCH_ECO_PREC,R1094)),MAX($Q$1:Q1093)+1,0)</f>
        <v>0</v>
      </c>
      <c r="R1094" t="s">
        <v>4715</v>
      </c>
      <c r="S1094">
        <v>606</v>
      </c>
      <c r="Y1094" t="str">
        <f>IFERROR(VLOOKUP(ROWS($Y$2:Y1094),$Z$2:$AA$3007,2,0),"")</f>
        <v/>
      </c>
      <c r="Z1094" s="91">
        <f>IF(ISNUMBER(SEARCH(PROF_SEARCH_ECO_PREC,AA1094)),MAX($Z$1:Z1093)+1,0)</f>
        <v>0</v>
      </c>
      <c r="AA1094" t="s">
        <v>4715</v>
      </c>
      <c r="AB1094">
        <v>606</v>
      </c>
    </row>
    <row r="1095" spans="16:28">
      <c r="P1095" t="str">
        <f>IFERROR(VLOOKUP(ROWS($P$2:P1095),$Q$2:$R$3007,2,0),"")</f>
        <v/>
      </c>
      <c r="Q1095" s="91">
        <f>IF(ISNUMBER(SEARCH(ETUD_SHEARCH_ECO_PREC,R1095)),MAX($Q$1:Q1094)+1,0)</f>
        <v>0</v>
      </c>
      <c r="R1095" t="s">
        <v>3316</v>
      </c>
      <c r="S1095">
        <v>7163</v>
      </c>
      <c r="Y1095" t="str">
        <f>IFERROR(VLOOKUP(ROWS($Y$2:Y1095),$Z$2:$AA$3007,2,0),"")</f>
        <v/>
      </c>
      <c r="Z1095" s="91">
        <f>IF(ISNUMBER(SEARCH(PROF_SEARCH_ECO_PREC,AA1095)),MAX($Z$1:Z1094)+1,0)</f>
        <v>0</v>
      </c>
      <c r="AA1095" t="s">
        <v>3316</v>
      </c>
      <c r="AB1095">
        <v>7163</v>
      </c>
    </row>
    <row r="1096" spans="16:28">
      <c r="P1096" t="str">
        <f>IFERROR(VLOOKUP(ROWS($P$2:P1096),$Q$2:$R$3007,2,0),"")</f>
        <v/>
      </c>
      <c r="Q1096" s="91">
        <f>IF(ISNUMBER(SEARCH(ETUD_SHEARCH_ECO_PREC,R1096)),MAX($Q$1:Q1095)+1,0)</f>
        <v>0</v>
      </c>
      <c r="R1096" t="s">
        <v>5708</v>
      </c>
      <c r="S1096">
        <v>8555</v>
      </c>
      <c r="Y1096" t="str">
        <f>IFERROR(VLOOKUP(ROWS($Y$2:Y1096),$Z$2:$AA$3007,2,0),"")</f>
        <v/>
      </c>
      <c r="Z1096" s="91">
        <f>IF(ISNUMBER(SEARCH(PROF_SEARCH_ECO_PREC,AA1096)),MAX($Z$1:Z1095)+1,0)</f>
        <v>0</v>
      </c>
      <c r="AA1096" t="s">
        <v>5708</v>
      </c>
      <c r="AB1096">
        <v>8555</v>
      </c>
    </row>
    <row r="1097" spans="16:28">
      <c r="P1097" t="str">
        <f>IFERROR(VLOOKUP(ROWS($P$2:P1097),$Q$2:$R$3007,2,0),"")</f>
        <v/>
      </c>
      <c r="Q1097" s="91">
        <f>IF(ISNUMBER(SEARCH(ETUD_SHEARCH_ECO_PREC,R1097)),MAX($Q$1:Q1096)+1,0)</f>
        <v>0</v>
      </c>
      <c r="R1097" t="s">
        <v>5941</v>
      </c>
      <c r="S1097">
        <v>1303</v>
      </c>
      <c r="Y1097" t="str">
        <f>IFERROR(VLOOKUP(ROWS($Y$2:Y1097),$Z$2:$AA$3007,2,0),"")</f>
        <v/>
      </c>
      <c r="Z1097" s="91">
        <f>IF(ISNUMBER(SEARCH(PROF_SEARCH_ECO_PREC,AA1097)),MAX($Z$1:Z1096)+1,0)</f>
        <v>0</v>
      </c>
      <c r="AA1097" t="s">
        <v>5941</v>
      </c>
      <c r="AB1097">
        <v>1303</v>
      </c>
    </row>
    <row r="1098" spans="16:28">
      <c r="P1098" t="str">
        <f>IFERROR(VLOOKUP(ROWS($P$2:P1098),$Q$2:$R$3007,2,0),"")</f>
        <v/>
      </c>
      <c r="Q1098" s="91">
        <f>IF(ISNUMBER(SEARCH(ETUD_SHEARCH_ECO_PREC,R1098)),MAX($Q$1:Q1097)+1,0)</f>
        <v>0</v>
      </c>
      <c r="R1098" t="s">
        <v>5006</v>
      </c>
      <c r="S1098">
        <v>1518</v>
      </c>
      <c r="Y1098" t="str">
        <f>IFERROR(VLOOKUP(ROWS($Y$2:Y1098),$Z$2:$AA$3007,2,0),"")</f>
        <v/>
      </c>
      <c r="Z1098" s="91">
        <f>IF(ISNUMBER(SEARCH(PROF_SEARCH_ECO_PREC,AA1098)),MAX($Z$1:Z1097)+1,0)</f>
        <v>0</v>
      </c>
      <c r="AA1098" t="s">
        <v>5006</v>
      </c>
      <c r="AB1098">
        <v>1518</v>
      </c>
    </row>
    <row r="1099" spans="16:28">
      <c r="P1099" t="str">
        <f>IFERROR(VLOOKUP(ROWS($P$2:P1099),$Q$2:$R$3007,2,0),"")</f>
        <v/>
      </c>
      <c r="Q1099" s="91">
        <f>IF(ISNUMBER(SEARCH(ETUD_SHEARCH_ECO_PREC,R1099)),MAX($Q$1:Q1098)+1,0)</f>
        <v>0</v>
      </c>
      <c r="R1099" t="s">
        <v>5264</v>
      </c>
      <c r="S1099">
        <v>1589</v>
      </c>
      <c r="Y1099" t="str">
        <f>IFERROR(VLOOKUP(ROWS($Y$2:Y1099),$Z$2:$AA$3007,2,0),"")</f>
        <v/>
      </c>
      <c r="Z1099" s="91">
        <f>IF(ISNUMBER(SEARCH(PROF_SEARCH_ECO_PREC,AA1099)),MAX($Z$1:Z1098)+1,0)</f>
        <v>0</v>
      </c>
      <c r="AA1099" t="s">
        <v>5264</v>
      </c>
      <c r="AB1099">
        <v>1589</v>
      </c>
    </row>
    <row r="1100" spans="16:28">
      <c r="P1100" t="str">
        <f>IFERROR(VLOOKUP(ROWS($P$2:P1100),$Q$2:$R$3007,2,0),"")</f>
        <v/>
      </c>
      <c r="Q1100" s="91">
        <f>IF(ISNUMBER(SEARCH(ETUD_SHEARCH_ECO_PREC,R1100)),MAX($Q$1:Q1099)+1,0)</f>
        <v>0</v>
      </c>
      <c r="R1100" t="s">
        <v>4965</v>
      </c>
      <c r="S1100">
        <v>758</v>
      </c>
      <c r="Y1100" t="str">
        <f>IFERROR(VLOOKUP(ROWS($Y$2:Y1100),$Z$2:$AA$3007,2,0),"")</f>
        <v/>
      </c>
      <c r="Z1100" s="91">
        <f>IF(ISNUMBER(SEARCH(PROF_SEARCH_ECO_PREC,AA1100)),MAX($Z$1:Z1099)+1,0)</f>
        <v>0</v>
      </c>
      <c r="AA1100" t="s">
        <v>4965</v>
      </c>
      <c r="AB1100">
        <v>758</v>
      </c>
    </row>
    <row r="1101" spans="16:28">
      <c r="P1101" t="str">
        <f>IFERROR(VLOOKUP(ROWS($P$2:P1101),$Q$2:$R$3007,2,0),"")</f>
        <v/>
      </c>
      <c r="Q1101" s="91">
        <f>IF(ISNUMBER(SEARCH(ETUD_SHEARCH_ECO_PREC,R1101)),MAX($Q$1:Q1100)+1,0)</f>
        <v>0</v>
      </c>
      <c r="R1101" t="s">
        <v>4902</v>
      </c>
      <c r="S1101">
        <v>1591</v>
      </c>
      <c r="Y1101" t="str">
        <f>IFERROR(VLOOKUP(ROWS($Y$2:Y1101),$Z$2:$AA$3007,2,0),"")</f>
        <v/>
      </c>
      <c r="Z1101" s="91">
        <f>IF(ISNUMBER(SEARCH(PROF_SEARCH_ECO_PREC,AA1101)),MAX($Z$1:Z1100)+1,0)</f>
        <v>0</v>
      </c>
      <c r="AA1101" t="s">
        <v>4902</v>
      </c>
      <c r="AB1101">
        <v>1591</v>
      </c>
    </row>
    <row r="1102" spans="16:28">
      <c r="P1102" t="str">
        <f>IFERROR(VLOOKUP(ROWS($P$2:P1102),$Q$2:$R$3007,2,0),"")</f>
        <v/>
      </c>
      <c r="Q1102" s="91">
        <f>IF(ISNUMBER(SEARCH(ETUD_SHEARCH_ECO_PREC,R1102)),MAX($Q$1:Q1101)+1,0)</f>
        <v>0</v>
      </c>
      <c r="R1102" t="s">
        <v>4717</v>
      </c>
      <c r="S1102">
        <v>609</v>
      </c>
      <c r="Y1102" t="str">
        <f>IFERROR(VLOOKUP(ROWS($Y$2:Y1102),$Z$2:$AA$3007,2,0),"")</f>
        <v/>
      </c>
      <c r="Z1102" s="91">
        <f>IF(ISNUMBER(SEARCH(PROF_SEARCH_ECO_PREC,AA1102)),MAX($Z$1:Z1101)+1,0)</f>
        <v>0</v>
      </c>
      <c r="AA1102" t="s">
        <v>4717</v>
      </c>
      <c r="AB1102">
        <v>609</v>
      </c>
    </row>
    <row r="1103" spans="16:28">
      <c r="P1103" t="str">
        <f>IFERROR(VLOOKUP(ROWS($P$2:P1103),$Q$2:$R$3007,2,0),"")</f>
        <v/>
      </c>
      <c r="Q1103" s="91">
        <f>IF(ISNUMBER(SEARCH(ETUD_SHEARCH_ECO_PREC,R1103)),MAX($Q$1:Q1102)+1,0)</f>
        <v>0</v>
      </c>
      <c r="R1103" t="s">
        <v>3653</v>
      </c>
      <c r="S1103">
        <v>1394</v>
      </c>
      <c r="Y1103" t="str">
        <f>IFERROR(VLOOKUP(ROWS($Y$2:Y1103),$Z$2:$AA$3007,2,0),"")</f>
        <v/>
      </c>
      <c r="Z1103" s="91">
        <f>IF(ISNUMBER(SEARCH(PROF_SEARCH_ECO_PREC,AA1103)),MAX($Z$1:Z1102)+1,0)</f>
        <v>0</v>
      </c>
      <c r="AA1103" t="s">
        <v>3653</v>
      </c>
      <c r="AB1103">
        <v>1394</v>
      </c>
    </row>
    <row r="1104" spans="16:28">
      <c r="P1104" t="str">
        <f>IFERROR(VLOOKUP(ROWS($P$2:P1104),$Q$2:$R$3007,2,0),"")</f>
        <v/>
      </c>
      <c r="Q1104" s="91">
        <f>IF(ISNUMBER(SEARCH(ETUD_SHEARCH_ECO_PREC,R1104)),MAX($Q$1:Q1103)+1,0)</f>
        <v>0</v>
      </c>
      <c r="R1104" t="s">
        <v>3652</v>
      </c>
      <c r="S1104">
        <v>1393</v>
      </c>
      <c r="Y1104" t="str">
        <f>IFERROR(VLOOKUP(ROWS($Y$2:Y1104),$Z$2:$AA$3007,2,0),"")</f>
        <v/>
      </c>
      <c r="Z1104" s="91">
        <f>IF(ISNUMBER(SEARCH(PROF_SEARCH_ECO_PREC,AA1104)),MAX($Z$1:Z1103)+1,0)</f>
        <v>0</v>
      </c>
      <c r="AA1104" t="s">
        <v>3652</v>
      </c>
      <c r="AB1104">
        <v>1393</v>
      </c>
    </row>
    <row r="1105" spans="16:28">
      <c r="P1105" t="str">
        <f>IFERROR(VLOOKUP(ROWS($P$2:P1105),$Q$2:$R$3007,2,0),"")</f>
        <v/>
      </c>
      <c r="Q1105" s="91">
        <f>IF(ISNUMBER(SEARCH(ETUD_SHEARCH_ECO_PREC,R1105)),MAX($Q$1:Q1104)+1,0)</f>
        <v>0</v>
      </c>
      <c r="R1105" t="s">
        <v>3655</v>
      </c>
      <c r="S1105">
        <v>8363</v>
      </c>
      <c r="Y1105" t="str">
        <f>IFERROR(VLOOKUP(ROWS($Y$2:Y1105),$Z$2:$AA$3007,2,0),"")</f>
        <v/>
      </c>
      <c r="Z1105" s="91">
        <f>IF(ISNUMBER(SEARCH(PROF_SEARCH_ECO_PREC,AA1105)),MAX($Z$1:Z1104)+1,0)</f>
        <v>0</v>
      </c>
      <c r="AA1105" t="s">
        <v>3655</v>
      </c>
      <c r="AB1105">
        <v>8363</v>
      </c>
    </row>
    <row r="1106" spans="16:28">
      <c r="P1106" t="str">
        <f>IFERROR(VLOOKUP(ROWS($P$2:P1106),$Q$2:$R$3007,2,0),"")</f>
        <v/>
      </c>
      <c r="Q1106" s="91">
        <f>IF(ISNUMBER(SEARCH(ETUD_SHEARCH_ECO_PREC,R1106)),MAX($Q$1:Q1105)+1,0)</f>
        <v>0</v>
      </c>
      <c r="R1106" t="s">
        <v>3866</v>
      </c>
      <c r="S1106">
        <v>189</v>
      </c>
      <c r="Y1106" t="str">
        <f>IFERROR(VLOOKUP(ROWS($Y$2:Y1106),$Z$2:$AA$3007,2,0),"")</f>
        <v/>
      </c>
      <c r="Z1106" s="91">
        <f>IF(ISNUMBER(SEARCH(PROF_SEARCH_ECO_PREC,AA1106)),MAX($Z$1:Z1105)+1,0)</f>
        <v>0</v>
      </c>
      <c r="AA1106" t="s">
        <v>3866</v>
      </c>
      <c r="AB1106">
        <v>189</v>
      </c>
    </row>
    <row r="1107" spans="16:28">
      <c r="P1107" t="str">
        <f>IFERROR(VLOOKUP(ROWS($P$2:P1107),$Q$2:$R$3007,2,0),"")</f>
        <v/>
      </c>
      <c r="Q1107" s="91">
        <f>IF(ISNUMBER(SEARCH(ETUD_SHEARCH_ECO_PREC,R1107)),MAX($Q$1:Q1106)+1,0)</f>
        <v>0</v>
      </c>
      <c r="R1107" t="s">
        <v>5638</v>
      </c>
      <c r="S1107">
        <v>1102</v>
      </c>
      <c r="Y1107" t="str">
        <f>IFERROR(VLOOKUP(ROWS($Y$2:Y1107),$Z$2:$AA$3007,2,0),"")</f>
        <v/>
      </c>
      <c r="Z1107" s="91">
        <f>IF(ISNUMBER(SEARCH(PROF_SEARCH_ECO_PREC,AA1107)),MAX($Z$1:Z1106)+1,0)</f>
        <v>0</v>
      </c>
      <c r="AA1107" t="s">
        <v>5638</v>
      </c>
      <c r="AB1107">
        <v>1102</v>
      </c>
    </row>
    <row r="1108" spans="16:28">
      <c r="P1108" t="str">
        <f>IFERROR(VLOOKUP(ROWS($P$2:P1108),$Q$2:$R$3007,2,0),"")</f>
        <v/>
      </c>
      <c r="Q1108" s="91">
        <f>IF(ISNUMBER(SEARCH(ETUD_SHEARCH_ECO_PREC,R1108)),MAX($Q$1:Q1107)+1,0)</f>
        <v>0</v>
      </c>
      <c r="R1108" t="s">
        <v>5430</v>
      </c>
      <c r="S1108">
        <v>7824</v>
      </c>
      <c r="Y1108" t="str">
        <f>IFERROR(VLOOKUP(ROWS($Y$2:Y1108),$Z$2:$AA$3007,2,0),"")</f>
        <v/>
      </c>
      <c r="Z1108" s="91">
        <f>IF(ISNUMBER(SEARCH(PROF_SEARCH_ECO_PREC,AA1108)),MAX($Z$1:Z1107)+1,0)</f>
        <v>0</v>
      </c>
      <c r="AA1108" t="s">
        <v>5430</v>
      </c>
      <c r="AB1108">
        <v>7824</v>
      </c>
    </row>
    <row r="1109" spans="16:28">
      <c r="P1109" t="str">
        <f>IFERROR(VLOOKUP(ROWS($P$2:P1109),$Q$2:$R$3007,2,0),"")</f>
        <v/>
      </c>
      <c r="Q1109" s="91">
        <f>IF(ISNUMBER(SEARCH(ETUD_SHEARCH_ECO_PREC,R1109)),MAX($Q$1:Q1108)+1,0)</f>
        <v>0</v>
      </c>
      <c r="R1109" t="s">
        <v>4767</v>
      </c>
      <c r="S1109">
        <v>1334</v>
      </c>
      <c r="Y1109" t="str">
        <f>IFERROR(VLOOKUP(ROWS($Y$2:Y1109),$Z$2:$AA$3007,2,0),"")</f>
        <v/>
      </c>
      <c r="Z1109" s="91">
        <f>IF(ISNUMBER(SEARCH(PROF_SEARCH_ECO_PREC,AA1109)),MAX($Z$1:Z1108)+1,0)</f>
        <v>0</v>
      </c>
      <c r="AA1109" t="s">
        <v>4767</v>
      </c>
      <c r="AB1109">
        <v>1334</v>
      </c>
    </row>
    <row r="1110" spans="16:28">
      <c r="P1110" t="str">
        <f>IFERROR(VLOOKUP(ROWS($P$2:P1110),$Q$2:$R$3007,2,0),"")</f>
        <v/>
      </c>
      <c r="Q1110" s="91">
        <f>IF(ISNUMBER(SEARCH(ETUD_SHEARCH_ECO_PREC,R1110)),MAX($Q$1:Q1109)+1,0)</f>
        <v>0</v>
      </c>
      <c r="R1110" t="s">
        <v>3597</v>
      </c>
      <c r="S1110">
        <v>8238</v>
      </c>
      <c r="Y1110" t="str">
        <f>IFERROR(VLOOKUP(ROWS($Y$2:Y1110),$Z$2:$AA$3007,2,0),"")</f>
        <v/>
      </c>
      <c r="Z1110" s="91">
        <f>IF(ISNUMBER(SEARCH(PROF_SEARCH_ECO_PREC,AA1110)),MAX($Z$1:Z1109)+1,0)</f>
        <v>0</v>
      </c>
      <c r="AA1110" t="s">
        <v>3597</v>
      </c>
      <c r="AB1110">
        <v>8238</v>
      </c>
    </row>
    <row r="1111" spans="16:28">
      <c r="P1111" t="str">
        <f>IFERROR(VLOOKUP(ROWS($P$2:P1111),$Q$2:$R$3007,2,0),"")</f>
        <v/>
      </c>
      <c r="Q1111" s="91">
        <f>IF(ISNUMBER(SEARCH(ETUD_SHEARCH_ECO_PREC,R1111)),MAX($Q$1:Q1110)+1,0)</f>
        <v>0</v>
      </c>
      <c r="R1111" t="s">
        <v>3182</v>
      </c>
      <c r="S1111">
        <v>7090</v>
      </c>
      <c r="Y1111" t="str">
        <f>IFERROR(VLOOKUP(ROWS($Y$2:Y1111),$Z$2:$AA$3007,2,0),"")</f>
        <v/>
      </c>
      <c r="Z1111" s="91">
        <f>IF(ISNUMBER(SEARCH(PROF_SEARCH_ECO_PREC,AA1111)),MAX($Z$1:Z1110)+1,0)</f>
        <v>0</v>
      </c>
      <c r="AA1111" t="s">
        <v>3182</v>
      </c>
      <c r="AB1111">
        <v>7090</v>
      </c>
    </row>
    <row r="1112" spans="16:28">
      <c r="P1112" t="str">
        <f>IFERROR(VLOOKUP(ROWS($P$2:P1112),$Q$2:$R$3007,2,0),"")</f>
        <v/>
      </c>
      <c r="Q1112" s="91">
        <f>IF(ISNUMBER(SEARCH(ETUD_SHEARCH_ECO_PREC,R1112)),MAX($Q$1:Q1111)+1,0)</f>
        <v>0</v>
      </c>
      <c r="R1112" t="s">
        <v>3571</v>
      </c>
      <c r="S1112">
        <v>7320</v>
      </c>
      <c r="Y1112" t="str">
        <f>IFERROR(VLOOKUP(ROWS($Y$2:Y1112),$Z$2:$AA$3007,2,0),"")</f>
        <v/>
      </c>
      <c r="Z1112" s="91">
        <f>IF(ISNUMBER(SEARCH(PROF_SEARCH_ECO_PREC,AA1112)),MAX($Z$1:Z1111)+1,0)</f>
        <v>0</v>
      </c>
      <c r="AA1112" t="s">
        <v>3571</v>
      </c>
      <c r="AB1112">
        <v>7320</v>
      </c>
    </row>
    <row r="1113" spans="16:28">
      <c r="P1113" t="str">
        <f>IFERROR(VLOOKUP(ROWS($P$2:P1113),$Q$2:$R$3007,2,0),"")</f>
        <v/>
      </c>
      <c r="Q1113" s="91">
        <f>IF(ISNUMBER(SEARCH(ETUD_SHEARCH_ECO_PREC,R1113)),MAX($Q$1:Q1112)+1,0)</f>
        <v>0</v>
      </c>
      <c r="R1113" t="s">
        <v>4421</v>
      </c>
      <c r="S1113">
        <v>460</v>
      </c>
      <c r="Y1113" t="str">
        <f>IFERROR(VLOOKUP(ROWS($Y$2:Y1113),$Z$2:$AA$3007,2,0),"")</f>
        <v/>
      </c>
      <c r="Z1113" s="91">
        <f>IF(ISNUMBER(SEARCH(PROF_SEARCH_ECO_PREC,AA1113)),MAX($Z$1:Z1112)+1,0)</f>
        <v>0</v>
      </c>
      <c r="AA1113" t="s">
        <v>4421</v>
      </c>
      <c r="AB1113">
        <v>460</v>
      </c>
    </row>
    <row r="1114" spans="16:28">
      <c r="P1114" t="str">
        <f>IFERROR(VLOOKUP(ROWS($P$2:P1114),$Q$2:$R$3007,2,0),"")</f>
        <v/>
      </c>
      <c r="Q1114" s="91">
        <f>IF(ISNUMBER(SEARCH(ETUD_SHEARCH_ECO_PREC,R1114)),MAX($Q$1:Q1113)+1,0)</f>
        <v>0</v>
      </c>
      <c r="R1114" t="s">
        <v>4660</v>
      </c>
      <c r="S1114">
        <v>572</v>
      </c>
      <c r="Y1114" t="str">
        <f>IFERROR(VLOOKUP(ROWS($Y$2:Y1114),$Z$2:$AA$3007,2,0),"")</f>
        <v/>
      </c>
      <c r="Z1114" s="91">
        <f>IF(ISNUMBER(SEARCH(PROF_SEARCH_ECO_PREC,AA1114)),MAX($Z$1:Z1113)+1,0)</f>
        <v>0</v>
      </c>
      <c r="AA1114" t="s">
        <v>4660</v>
      </c>
      <c r="AB1114">
        <v>572</v>
      </c>
    </row>
    <row r="1115" spans="16:28">
      <c r="P1115" t="str">
        <f>IFERROR(VLOOKUP(ROWS($P$2:P1115),$Q$2:$R$3007,2,0),"")</f>
        <v/>
      </c>
      <c r="Q1115" s="91">
        <f>IF(ISNUMBER(SEARCH(ETUD_SHEARCH_ECO_PREC,R1115)),MAX($Q$1:Q1114)+1,0)</f>
        <v>0</v>
      </c>
      <c r="R1115" t="s">
        <v>4349</v>
      </c>
      <c r="S1115">
        <v>1375</v>
      </c>
      <c r="Y1115" t="str">
        <f>IFERROR(VLOOKUP(ROWS($Y$2:Y1115),$Z$2:$AA$3007,2,0),"")</f>
        <v/>
      </c>
      <c r="Z1115" s="91">
        <f>IF(ISNUMBER(SEARCH(PROF_SEARCH_ECO_PREC,AA1115)),MAX($Z$1:Z1114)+1,0)</f>
        <v>0</v>
      </c>
      <c r="AA1115" t="s">
        <v>4349</v>
      </c>
      <c r="AB1115">
        <v>1375</v>
      </c>
    </row>
    <row r="1116" spans="16:28">
      <c r="P1116" t="str">
        <f>IFERROR(VLOOKUP(ROWS($P$2:P1116),$Q$2:$R$3007,2,0),"")</f>
        <v/>
      </c>
      <c r="Q1116" s="91">
        <f>IF(ISNUMBER(SEARCH(ETUD_SHEARCH_ECO_PREC,R1116)),MAX($Q$1:Q1115)+1,0)</f>
        <v>0</v>
      </c>
      <c r="R1116" t="s">
        <v>4998</v>
      </c>
      <c r="S1116">
        <v>7706</v>
      </c>
      <c r="Y1116" t="str">
        <f>IFERROR(VLOOKUP(ROWS($Y$2:Y1116),$Z$2:$AA$3007,2,0),"")</f>
        <v/>
      </c>
      <c r="Z1116" s="91">
        <f>IF(ISNUMBER(SEARCH(PROF_SEARCH_ECO_PREC,AA1116)),MAX($Z$1:Z1115)+1,0)</f>
        <v>0</v>
      </c>
      <c r="AA1116" t="s">
        <v>4998</v>
      </c>
      <c r="AB1116">
        <v>7706</v>
      </c>
    </row>
    <row r="1117" spans="16:28">
      <c r="P1117" t="str">
        <f>IFERROR(VLOOKUP(ROWS($P$2:P1117),$Q$2:$R$3007,2,0),"")</f>
        <v/>
      </c>
      <c r="Q1117" s="91">
        <f>IF(ISNUMBER(SEARCH(ETUD_SHEARCH_ECO_PREC,R1117)),MAX($Q$1:Q1116)+1,0)</f>
        <v>0</v>
      </c>
      <c r="R1117" t="s">
        <v>3958</v>
      </c>
      <c r="S1117">
        <v>7481</v>
      </c>
      <c r="Y1117" t="str">
        <f>IFERROR(VLOOKUP(ROWS($Y$2:Y1117),$Z$2:$AA$3007,2,0),"")</f>
        <v/>
      </c>
      <c r="Z1117" s="91">
        <f>IF(ISNUMBER(SEARCH(PROF_SEARCH_ECO_PREC,AA1117)),MAX($Z$1:Z1116)+1,0)</f>
        <v>0</v>
      </c>
      <c r="AA1117" t="s">
        <v>3958</v>
      </c>
      <c r="AB1117">
        <v>7481</v>
      </c>
    </row>
    <row r="1118" spans="16:28">
      <c r="P1118" t="str">
        <f>IFERROR(VLOOKUP(ROWS($P$2:P1118),$Q$2:$R$3007,2,0),"")</f>
        <v/>
      </c>
      <c r="Q1118" s="91">
        <f>IF(ISNUMBER(SEARCH(ETUD_SHEARCH_ECO_PREC,R1118)),MAX($Q$1:Q1117)+1,0)</f>
        <v>0</v>
      </c>
      <c r="R1118" t="s">
        <v>5659</v>
      </c>
      <c r="S1118">
        <v>7882</v>
      </c>
      <c r="Y1118" t="str">
        <f>IFERROR(VLOOKUP(ROWS($Y$2:Y1118),$Z$2:$AA$3007,2,0),"")</f>
        <v/>
      </c>
      <c r="Z1118" s="91">
        <f>IF(ISNUMBER(SEARCH(PROF_SEARCH_ECO_PREC,AA1118)),MAX($Z$1:Z1117)+1,0)</f>
        <v>0</v>
      </c>
      <c r="AA1118" t="s">
        <v>5659</v>
      </c>
      <c r="AB1118">
        <v>7882</v>
      </c>
    </row>
    <row r="1119" spans="16:28">
      <c r="P1119" t="str">
        <f>IFERROR(VLOOKUP(ROWS($P$2:P1119),$Q$2:$R$3007,2,0),"")</f>
        <v/>
      </c>
      <c r="Q1119" s="91">
        <f>IF(ISNUMBER(SEARCH(ETUD_SHEARCH_ECO_PREC,R1119)),MAX($Q$1:Q1118)+1,0)</f>
        <v>0</v>
      </c>
      <c r="R1119" t="s">
        <v>4312</v>
      </c>
      <c r="S1119">
        <v>1374</v>
      </c>
      <c r="Y1119" t="str">
        <f>IFERROR(VLOOKUP(ROWS($Y$2:Y1119),$Z$2:$AA$3007,2,0),"")</f>
        <v/>
      </c>
      <c r="Z1119" s="91">
        <f>IF(ISNUMBER(SEARCH(PROF_SEARCH_ECO_PREC,AA1119)),MAX($Z$1:Z1118)+1,0)</f>
        <v>0</v>
      </c>
      <c r="AA1119" t="s">
        <v>4312</v>
      </c>
      <c r="AB1119">
        <v>1374</v>
      </c>
    </row>
    <row r="1120" spans="16:28">
      <c r="P1120" t="str">
        <f>IFERROR(VLOOKUP(ROWS($P$2:P1120),$Q$2:$R$3007,2,0),"")</f>
        <v/>
      </c>
      <c r="Q1120" s="91">
        <f>IF(ISNUMBER(SEARCH(ETUD_SHEARCH_ECO_PREC,R1120)),MAX($Q$1:Q1119)+1,0)</f>
        <v>0</v>
      </c>
      <c r="R1120" t="s">
        <v>4345</v>
      </c>
      <c r="S1120">
        <v>8457</v>
      </c>
      <c r="Y1120" t="str">
        <f>IFERROR(VLOOKUP(ROWS($Y$2:Y1120),$Z$2:$AA$3007,2,0),"")</f>
        <v/>
      </c>
      <c r="Z1120" s="91">
        <f>IF(ISNUMBER(SEARCH(PROF_SEARCH_ECO_PREC,AA1120)),MAX($Z$1:Z1119)+1,0)</f>
        <v>0</v>
      </c>
      <c r="AA1120" t="s">
        <v>4345</v>
      </c>
      <c r="AB1120">
        <v>8457</v>
      </c>
    </row>
    <row r="1121" spans="16:28">
      <c r="P1121" t="str">
        <f>IFERROR(VLOOKUP(ROWS($P$2:P1121),$Q$2:$R$3007,2,0),"")</f>
        <v/>
      </c>
      <c r="Q1121" s="91">
        <f>IF(ISNUMBER(SEARCH(ETUD_SHEARCH_ECO_PREC,R1121)),MAX($Q$1:Q1120)+1,0)</f>
        <v>0</v>
      </c>
      <c r="R1121" t="s">
        <v>5389</v>
      </c>
      <c r="S1121">
        <v>8040</v>
      </c>
      <c r="Y1121" t="str">
        <f>IFERROR(VLOOKUP(ROWS($Y$2:Y1121),$Z$2:$AA$3007,2,0),"")</f>
        <v/>
      </c>
      <c r="Z1121" s="91">
        <f>IF(ISNUMBER(SEARCH(PROF_SEARCH_ECO_PREC,AA1121)),MAX($Z$1:Z1120)+1,0)</f>
        <v>0</v>
      </c>
      <c r="AA1121" t="s">
        <v>5389</v>
      </c>
      <c r="AB1121">
        <v>8040</v>
      </c>
    </row>
    <row r="1122" spans="16:28">
      <c r="P1122" t="str">
        <f>IFERROR(VLOOKUP(ROWS($P$2:P1122),$Q$2:$R$3007,2,0),"")</f>
        <v/>
      </c>
      <c r="Q1122" s="91">
        <f>IF(ISNUMBER(SEARCH(ETUD_SHEARCH_ECO_PREC,R1122)),MAX($Q$1:Q1121)+1,0)</f>
        <v>0</v>
      </c>
      <c r="R1122" t="s">
        <v>5029</v>
      </c>
      <c r="S1122">
        <v>7720</v>
      </c>
      <c r="Y1122" t="str">
        <f>IFERROR(VLOOKUP(ROWS($Y$2:Y1122),$Z$2:$AA$3007,2,0),"")</f>
        <v/>
      </c>
      <c r="Z1122" s="91">
        <f>IF(ISNUMBER(SEARCH(PROF_SEARCH_ECO_PREC,AA1122)),MAX($Z$1:Z1121)+1,0)</f>
        <v>0</v>
      </c>
      <c r="AA1122" t="s">
        <v>5029</v>
      </c>
      <c r="AB1122">
        <v>7720</v>
      </c>
    </row>
    <row r="1123" spans="16:28">
      <c r="P1123" t="str">
        <f>IFERROR(VLOOKUP(ROWS($P$2:P1123),$Q$2:$R$3007,2,0),"")</f>
        <v/>
      </c>
      <c r="Q1123" s="91">
        <f>IF(ISNUMBER(SEARCH(ETUD_SHEARCH_ECO_PREC,R1123)),MAX($Q$1:Q1122)+1,0)</f>
        <v>0</v>
      </c>
      <c r="R1123" t="s">
        <v>5154</v>
      </c>
      <c r="S1123">
        <v>862</v>
      </c>
      <c r="Y1123" t="str">
        <f>IFERROR(VLOOKUP(ROWS($Y$2:Y1123),$Z$2:$AA$3007,2,0),"")</f>
        <v/>
      </c>
      <c r="Z1123" s="91">
        <f>IF(ISNUMBER(SEARCH(PROF_SEARCH_ECO_PREC,AA1123)),MAX($Z$1:Z1122)+1,0)</f>
        <v>0</v>
      </c>
      <c r="AA1123" t="s">
        <v>5154</v>
      </c>
      <c r="AB1123">
        <v>862</v>
      </c>
    </row>
    <row r="1124" spans="16:28">
      <c r="P1124" t="str">
        <f>IFERROR(VLOOKUP(ROWS($P$2:P1124),$Q$2:$R$3007,2,0),"")</f>
        <v/>
      </c>
      <c r="Q1124" s="91">
        <f>IF(ISNUMBER(SEARCH(ETUD_SHEARCH_ECO_PREC,R1124)),MAX($Q$1:Q1123)+1,0)</f>
        <v>0</v>
      </c>
      <c r="R1124" t="s">
        <v>4420</v>
      </c>
      <c r="S1124">
        <v>459</v>
      </c>
      <c r="Y1124" t="str">
        <f>IFERROR(VLOOKUP(ROWS($Y$2:Y1124),$Z$2:$AA$3007,2,0),"")</f>
        <v/>
      </c>
      <c r="Z1124" s="91">
        <f>IF(ISNUMBER(SEARCH(PROF_SEARCH_ECO_PREC,AA1124)),MAX($Z$1:Z1123)+1,0)</f>
        <v>0</v>
      </c>
      <c r="AA1124" t="s">
        <v>4420</v>
      </c>
      <c r="AB1124">
        <v>459</v>
      </c>
    </row>
    <row r="1125" spans="16:28">
      <c r="P1125" t="str">
        <f>IFERROR(VLOOKUP(ROWS($P$2:P1125),$Q$2:$R$3007,2,0),"")</f>
        <v/>
      </c>
      <c r="Q1125" s="91">
        <f>IF(ISNUMBER(SEARCH(ETUD_SHEARCH_ECO_PREC,R1125)),MAX($Q$1:Q1124)+1,0)</f>
        <v>0</v>
      </c>
      <c r="R1125" t="s">
        <v>4482</v>
      </c>
      <c r="S1125">
        <v>507</v>
      </c>
      <c r="Y1125" t="str">
        <f>IFERROR(VLOOKUP(ROWS($Y$2:Y1125),$Z$2:$AA$3007,2,0),"")</f>
        <v/>
      </c>
      <c r="Z1125" s="91">
        <f>IF(ISNUMBER(SEARCH(PROF_SEARCH_ECO_PREC,AA1125)),MAX($Z$1:Z1124)+1,0)</f>
        <v>0</v>
      </c>
      <c r="AA1125" t="s">
        <v>4482</v>
      </c>
      <c r="AB1125">
        <v>507</v>
      </c>
    </row>
    <row r="1126" spans="16:28">
      <c r="P1126" t="str">
        <f>IFERROR(VLOOKUP(ROWS($P$2:P1126),$Q$2:$R$3007,2,0),"")</f>
        <v/>
      </c>
      <c r="Q1126" s="91">
        <f>IF(ISNUMBER(SEARCH(ETUD_SHEARCH_ECO_PREC,R1126)),MAX($Q$1:Q1125)+1,0)</f>
        <v>0</v>
      </c>
      <c r="R1126" t="s">
        <v>3959</v>
      </c>
      <c r="S1126">
        <v>7482</v>
      </c>
      <c r="Y1126" t="str">
        <f>IFERROR(VLOOKUP(ROWS($Y$2:Y1126),$Z$2:$AA$3007,2,0),"")</f>
        <v/>
      </c>
      <c r="Z1126" s="91">
        <f>IF(ISNUMBER(SEARCH(PROF_SEARCH_ECO_PREC,AA1126)),MAX($Z$1:Z1125)+1,0)</f>
        <v>0</v>
      </c>
      <c r="AA1126" t="s">
        <v>3959</v>
      </c>
      <c r="AB1126">
        <v>7482</v>
      </c>
    </row>
    <row r="1127" spans="16:28">
      <c r="P1127" t="str">
        <f>IFERROR(VLOOKUP(ROWS($P$2:P1127),$Q$2:$R$3007,2,0),"")</f>
        <v/>
      </c>
      <c r="Q1127" s="91">
        <f>IF(ISNUMBER(SEARCH(ETUD_SHEARCH_ECO_PREC,R1127)),MAX($Q$1:Q1126)+1,0)</f>
        <v>0</v>
      </c>
      <c r="R1127" t="s">
        <v>5023</v>
      </c>
      <c r="S1127">
        <v>7716</v>
      </c>
      <c r="Y1127" t="str">
        <f>IFERROR(VLOOKUP(ROWS($Y$2:Y1127),$Z$2:$AA$3007,2,0),"")</f>
        <v/>
      </c>
      <c r="Z1127" s="91">
        <f>IF(ISNUMBER(SEARCH(PROF_SEARCH_ECO_PREC,AA1127)),MAX($Z$1:Z1126)+1,0)</f>
        <v>0</v>
      </c>
      <c r="AA1127" t="s">
        <v>5023</v>
      </c>
      <c r="AB1127">
        <v>7716</v>
      </c>
    </row>
    <row r="1128" spans="16:28">
      <c r="P1128" t="str">
        <f>IFERROR(VLOOKUP(ROWS($P$2:P1128),$Q$2:$R$3007,2,0),"")</f>
        <v/>
      </c>
      <c r="Q1128" s="91">
        <f>IF(ISNUMBER(SEARCH(ETUD_SHEARCH_ECO_PREC,R1128)),MAX($Q$1:Q1127)+1,0)</f>
        <v>0</v>
      </c>
      <c r="R1128" t="s">
        <v>5429</v>
      </c>
      <c r="S1128">
        <v>7823</v>
      </c>
      <c r="Y1128" t="str">
        <f>IFERROR(VLOOKUP(ROWS($Y$2:Y1128),$Z$2:$AA$3007,2,0),"")</f>
        <v/>
      </c>
      <c r="Z1128" s="91">
        <f>IF(ISNUMBER(SEARCH(PROF_SEARCH_ECO_PREC,AA1128)),MAX($Z$1:Z1127)+1,0)</f>
        <v>0</v>
      </c>
      <c r="AA1128" t="s">
        <v>5429</v>
      </c>
      <c r="AB1128">
        <v>7823</v>
      </c>
    </row>
    <row r="1129" spans="16:28">
      <c r="P1129" t="str">
        <f>IFERROR(VLOOKUP(ROWS($P$2:P1129),$Q$2:$R$3007,2,0),"")</f>
        <v/>
      </c>
      <c r="Q1129" s="91">
        <f>IF(ISNUMBER(SEARCH(ETUD_SHEARCH_ECO_PREC,R1129)),MAX($Q$1:Q1128)+1,0)</f>
        <v>0</v>
      </c>
      <c r="R1129" t="s">
        <v>5597</v>
      </c>
      <c r="S1129">
        <v>7864</v>
      </c>
      <c r="Y1129" t="str">
        <f>IFERROR(VLOOKUP(ROWS($Y$2:Y1129),$Z$2:$AA$3007,2,0),"")</f>
        <v/>
      </c>
      <c r="Z1129" s="91">
        <f>IF(ISNUMBER(SEARCH(PROF_SEARCH_ECO_PREC,AA1129)),MAX($Z$1:Z1128)+1,0)</f>
        <v>0</v>
      </c>
      <c r="AA1129" t="s">
        <v>5597</v>
      </c>
      <c r="AB1129">
        <v>7864</v>
      </c>
    </row>
    <row r="1130" spans="16:28">
      <c r="P1130" t="str">
        <f>IFERROR(VLOOKUP(ROWS($P$2:P1130),$Q$2:$R$3007,2,0),"")</f>
        <v/>
      </c>
      <c r="Q1130" s="91">
        <f>IF(ISNUMBER(SEARCH(ETUD_SHEARCH_ECO_PREC,R1130)),MAX($Q$1:Q1129)+1,0)</f>
        <v>0</v>
      </c>
      <c r="R1130" t="s">
        <v>4248</v>
      </c>
      <c r="S1130">
        <v>360</v>
      </c>
      <c r="Y1130" t="str">
        <f>IFERROR(VLOOKUP(ROWS($Y$2:Y1130),$Z$2:$AA$3007,2,0),"")</f>
        <v/>
      </c>
      <c r="Z1130" s="91">
        <f>IF(ISNUMBER(SEARCH(PROF_SEARCH_ECO_PREC,AA1130)),MAX($Z$1:Z1129)+1,0)</f>
        <v>0</v>
      </c>
      <c r="AA1130" t="s">
        <v>4248</v>
      </c>
      <c r="AB1130">
        <v>360</v>
      </c>
    </row>
    <row r="1131" spans="16:28">
      <c r="P1131" t="str">
        <f>IFERROR(VLOOKUP(ROWS($P$2:P1131),$Q$2:$R$3007,2,0),"")</f>
        <v/>
      </c>
      <c r="Q1131" s="91">
        <f>IF(ISNUMBER(SEARCH(ETUD_SHEARCH_ECO_PREC,R1131)),MAX($Q$1:Q1130)+1,0)</f>
        <v>0</v>
      </c>
      <c r="R1131" t="s">
        <v>4843</v>
      </c>
      <c r="S1131">
        <v>671</v>
      </c>
      <c r="Y1131" t="str">
        <f>IFERROR(VLOOKUP(ROWS($Y$2:Y1131),$Z$2:$AA$3007,2,0),"")</f>
        <v/>
      </c>
      <c r="Z1131" s="91">
        <f>IF(ISNUMBER(SEARCH(PROF_SEARCH_ECO_PREC,AA1131)),MAX($Z$1:Z1130)+1,0)</f>
        <v>0</v>
      </c>
      <c r="AA1131" t="s">
        <v>4843</v>
      </c>
      <c r="AB1131">
        <v>671</v>
      </c>
    </row>
    <row r="1132" spans="16:28">
      <c r="P1132" t="str">
        <f>IFERROR(VLOOKUP(ROWS($P$2:P1132),$Q$2:$R$3007,2,0),"")</f>
        <v/>
      </c>
      <c r="Q1132" s="91">
        <f>IF(ISNUMBER(SEARCH(ETUD_SHEARCH_ECO_PREC,R1132)),MAX($Q$1:Q1131)+1,0)</f>
        <v>0</v>
      </c>
      <c r="R1132" t="s">
        <v>4539</v>
      </c>
      <c r="S1132">
        <v>8460</v>
      </c>
      <c r="Y1132" t="str">
        <f>IFERROR(VLOOKUP(ROWS($Y$2:Y1132),$Z$2:$AA$3007,2,0),"")</f>
        <v/>
      </c>
      <c r="Z1132" s="91">
        <f>IF(ISNUMBER(SEARCH(PROF_SEARCH_ECO_PREC,AA1132)),MAX($Z$1:Z1131)+1,0)</f>
        <v>0</v>
      </c>
      <c r="AA1132" t="s">
        <v>4539</v>
      </c>
      <c r="AB1132">
        <v>8460</v>
      </c>
    </row>
    <row r="1133" spans="16:28">
      <c r="P1133" t="str">
        <f>IFERROR(VLOOKUP(ROWS($P$2:P1133),$Q$2:$R$3007,2,0),"")</f>
        <v/>
      </c>
      <c r="Q1133" s="91">
        <f>IF(ISNUMBER(SEARCH(ETUD_SHEARCH_ECO_PREC,R1133)),MAX($Q$1:Q1132)+1,0)</f>
        <v>0</v>
      </c>
      <c r="R1133" t="s">
        <v>4609</v>
      </c>
      <c r="S1133">
        <v>1494</v>
      </c>
      <c r="Y1133" t="str">
        <f>IFERROR(VLOOKUP(ROWS($Y$2:Y1133),$Z$2:$AA$3007,2,0),"")</f>
        <v/>
      </c>
      <c r="Z1133" s="91">
        <f>IF(ISNUMBER(SEARCH(PROF_SEARCH_ECO_PREC,AA1133)),MAX($Z$1:Z1132)+1,0)</f>
        <v>0</v>
      </c>
      <c r="AA1133" t="s">
        <v>4609</v>
      </c>
      <c r="AB1133">
        <v>1494</v>
      </c>
    </row>
    <row r="1134" spans="16:28">
      <c r="P1134" t="str">
        <f>IFERROR(VLOOKUP(ROWS($P$2:P1134),$Q$2:$R$3007,2,0),"")</f>
        <v/>
      </c>
      <c r="Q1134" s="91">
        <f>IF(ISNUMBER(SEARCH(ETUD_SHEARCH_ECO_PREC,R1134)),MAX($Q$1:Q1133)+1,0)</f>
        <v>0</v>
      </c>
      <c r="R1134" t="s">
        <v>4522</v>
      </c>
      <c r="S1134">
        <v>515</v>
      </c>
      <c r="Y1134" t="str">
        <f>IFERROR(VLOOKUP(ROWS($Y$2:Y1134),$Z$2:$AA$3007,2,0),"")</f>
        <v/>
      </c>
      <c r="Z1134" s="91">
        <f>IF(ISNUMBER(SEARCH(PROF_SEARCH_ECO_PREC,AA1134)),MAX($Z$1:Z1133)+1,0)</f>
        <v>0</v>
      </c>
      <c r="AA1134" t="s">
        <v>4522</v>
      </c>
      <c r="AB1134">
        <v>515</v>
      </c>
    </row>
    <row r="1135" spans="16:28">
      <c r="P1135" t="str">
        <f>IFERROR(VLOOKUP(ROWS($P$2:P1135),$Q$2:$R$3007,2,0),"")</f>
        <v/>
      </c>
      <c r="Q1135" s="91">
        <f>IF(ISNUMBER(SEARCH(ETUD_SHEARCH_ECO_PREC,R1135)),MAX($Q$1:Q1134)+1,0)</f>
        <v>0</v>
      </c>
      <c r="R1135" t="s">
        <v>4536</v>
      </c>
      <c r="S1135">
        <v>1463</v>
      </c>
      <c r="Y1135" t="str">
        <f>IFERROR(VLOOKUP(ROWS($Y$2:Y1135),$Z$2:$AA$3007,2,0),"")</f>
        <v/>
      </c>
      <c r="Z1135" s="91">
        <f>IF(ISNUMBER(SEARCH(PROF_SEARCH_ECO_PREC,AA1135)),MAX($Z$1:Z1134)+1,0)</f>
        <v>0</v>
      </c>
      <c r="AA1135" t="s">
        <v>4536</v>
      </c>
      <c r="AB1135">
        <v>1463</v>
      </c>
    </row>
    <row r="1136" spans="16:28">
      <c r="P1136" t="str">
        <f>IFERROR(VLOOKUP(ROWS($P$2:P1136),$Q$2:$R$3007,2,0),"")</f>
        <v/>
      </c>
      <c r="Q1136" s="91">
        <f>IF(ISNUMBER(SEARCH(ETUD_SHEARCH_ECO_PREC,R1136)),MAX($Q$1:Q1135)+1,0)</f>
        <v>0</v>
      </c>
      <c r="R1136" t="s">
        <v>4526</v>
      </c>
      <c r="S1136">
        <v>518</v>
      </c>
      <c r="Y1136" t="str">
        <f>IFERROR(VLOOKUP(ROWS($Y$2:Y1136),$Z$2:$AA$3007,2,0),"")</f>
        <v/>
      </c>
      <c r="Z1136" s="91">
        <f>IF(ISNUMBER(SEARCH(PROF_SEARCH_ECO_PREC,AA1136)),MAX($Z$1:Z1135)+1,0)</f>
        <v>0</v>
      </c>
      <c r="AA1136" t="s">
        <v>4526</v>
      </c>
      <c r="AB1136">
        <v>518</v>
      </c>
    </row>
    <row r="1137" spans="16:28">
      <c r="P1137" t="str">
        <f>IFERROR(VLOOKUP(ROWS($P$2:P1137),$Q$2:$R$3007,2,0),"")</f>
        <v/>
      </c>
      <c r="Q1137" s="91">
        <f>IF(ISNUMBER(SEARCH(ETUD_SHEARCH_ECO_PREC,R1137)),MAX($Q$1:Q1136)+1,0)</f>
        <v>0</v>
      </c>
      <c r="R1137" t="s">
        <v>5368</v>
      </c>
      <c r="S1137">
        <v>973</v>
      </c>
      <c r="Y1137" t="str">
        <f>IFERROR(VLOOKUP(ROWS($Y$2:Y1137),$Z$2:$AA$3007,2,0),"")</f>
        <v/>
      </c>
      <c r="Z1137" s="91">
        <f>IF(ISNUMBER(SEARCH(PROF_SEARCH_ECO_PREC,AA1137)),MAX($Z$1:Z1136)+1,0)</f>
        <v>0</v>
      </c>
      <c r="AA1137" t="s">
        <v>5368</v>
      </c>
      <c r="AB1137">
        <v>973</v>
      </c>
    </row>
    <row r="1138" spans="16:28">
      <c r="P1138" t="str">
        <f>IFERROR(VLOOKUP(ROWS($P$2:P1138),$Q$2:$R$3007,2,0),"")</f>
        <v/>
      </c>
      <c r="Q1138" s="91">
        <f>IF(ISNUMBER(SEARCH(ETUD_SHEARCH_ECO_PREC,R1138)),MAX($Q$1:Q1137)+1,0)</f>
        <v>0</v>
      </c>
      <c r="R1138" t="s">
        <v>5366</v>
      </c>
      <c r="S1138">
        <v>971</v>
      </c>
      <c r="Y1138" t="str">
        <f>IFERROR(VLOOKUP(ROWS($Y$2:Y1138),$Z$2:$AA$3007,2,0),"")</f>
        <v/>
      </c>
      <c r="Z1138" s="91">
        <f>IF(ISNUMBER(SEARCH(PROF_SEARCH_ECO_PREC,AA1138)),MAX($Z$1:Z1137)+1,0)</f>
        <v>0</v>
      </c>
      <c r="AA1138" t="s">
        <v>5366</v>
      </c>
      <c r="AB1138">
        <v>971</v>
      </c>
    </row>
    <row r="1139" spans="16:28">
      <c r="P1139" t="str">
        <f>IFERROR(VLOOKUP(ROWS($P$2:P1139),$Q$2:$R$3007,2,0),"")</f>
        <v/>
      </c>
      <c r="Q1139" s="91">
        <f>IF(ISNUMBER(SEARCH(ETUD_SHEARCH_ECO_PREC,R1139)),MAX($Q$1:Q1138)+1,0)</f>
        <v>0</v>
      </c>
      <c r="R1139" t="s">
        <v>4987</v>
      </c>
      <c r="S1139">
        <v>787</v>
      </c>
      <c r="Y1139" t="str">
        <f>IFERROR(VLOOKUP(ROWS($Y$2:Y1139),$Z$2:$AA$3007,2,0),"")</f>
        <v/>
      </c>
      <c r="Z1139" s="91">
        <f>IF(ISNUMBER(SEARCH(PROF_SEARCH_ECO_PREC,AA1139)),MAX($Z$1:Z1138)+1,0)</f>
        <v>0</v>
      </c>
      <c r="AA1139" t="s">
        <v>4987</v>
      </c>
      <c r="AB1139">
        <v>787</v>
      </c>
    </row>
    <row r="1140" spans="16:28">
      <c r="P1140" t="str">
        <f>IFERROR(VLOOKUP(ROWS($P$2:P1140),$Q$2:$R$3007,2,0),"")</f>
        <v/>
      </c>
      <c r="Q1140" s="91">
        <f>IF(ISNUMBER(SEARCH(ETUD_SHEARCH_ECO_PREC,R1140)),MAX($Q$1:Q1139)+1,0)</f>
        <v>0</v>
      </c>
      <c r="R1140" t="s">
        <v>6068</v>
      </c>
      <c r="S1140">
        <v>1219</v>
      </c>
      <c r="Y1140" t="str">
        <f>IFERROR(VLOOKUP(ROWS($Y$2:Y1140),$Z$2:$AA$3007,2,0),"")</f>
        <v/>
      </c>
      <c r="Z1140" s="91">
        <f>IF(ISNUMBER(SEARCH(PROF_SEARCH_ECO_PREC,AA1140)),MAX($Z$1:Z1139)+1,0)</f>
        <v>0</v>
      </c>
      <c r="AA1140" t="s">
        <v>6068</v>
      </c>
      <c r="AB1140">
        <v>1219</v>
      </c>
    </row>
    <row r="1141" spans="16:28">
      <c r="P1141" t="str">
        <f>IFERROR(VLOOKUP(ROWS($P$2:P1141),$Q$2:$R$3007,2,0),"")</f>
        <v/>
      </c>
      <c r="Q1141" s="91">
        <f>IF(ISNUMBER(SEARCH(ETUD_SHEARCH_ECO_PREC,R1141)),MAX($Q$1:Q1140)+1,0)</f>
        <v>0</v>
      </c>
      <c r="R1141" t="s">
        <v>3615</v>
      </c>
      <c r="S1141">
        <v>7337</v>
      </c>
      <c r="Y1141" t="str">
        <f>IFERROR(VLOOKUP(ROWS($Y$2:Y1141),$Z$2:$AA$3007,2,0),"")</f>
        <v/>
      </c>
      <c r="Z1141" s="91">
        <f>IF(ISNUMBER(SEARCH(PROF_SEARCH_ECO_PREC,AA1141)),MAX($Z$1:Z1140)+1,0)</f>
        <v>0</v>
      </c>
      <c r="AA1141" t="s">
        <v>3615</v>
      </c>
      <c r="AB1141">
        <v>7337</v>
      </c>
    </row>
    <row r="1142" spans="16:28">
      <c r="P1142" t="str">
        <f>IFERROR(VLOOKUP(ROWS($P$2:P1142),$Q$2:$R$3007,2,0),"")</f>
        <v/>
      </c>
      <c r="Q1142" s="91">
        <f>IF(ISNUMBER(SEARCH(ETUD_SHEARCH_ECO_PREC,R1142)),MAX($Q$1:Q1141)+1,0)</f>
        <v>0</v>
      </c>
      <c r="R1142" t="s">
        <v>5911</v>
      </c>
      <c r="S1142">
        <v>8266</v>
      </c>
      <c r="Y1142" t="str">
        <f>IFERROR(VLOOKUP(ROWS($Y$2:Y1142),$Z$2:$AA$3007,2,0),"")</f>
        <v/>
      </c>
      <c r="Z1142" s="91">
        <f>IF(ISNUMBER(SEARCH(PROF_SEARCH_ECO_PREC,AA1142)),MAX($Z$1:Z1141)+1,0)</f>
        <v>0</v>
      </c>
      <c r="AA1142" t="s">
        <v>5911</v>
      </c>
      <c r="AB1142">
        <v>8266</v>
      </c>
    </row>
    <row r="1143" spans="16:28">
      <c r="P1143" t="str">
        <f>IFERROR(VLOOKUP(ROWS($P$2:P1143),$Q$2:$R$3007,2,0),"")</f>
        <v/>
      </c>
      <c r="Q1143" s="91">
        <f>IF(ISNUMBER(SEARCH(ETUD_SHEARCH_ECO_PREC,R1143)),MAX($Q$1:Q1142)+1,0)</f>
        <v>0</v>
      </c>
      <c r="R1143" t="s">
        <v>5681</v>
      </c>
      <c r="S1143">
        <v>1226</v>
      </c>
      <c r="Y1143" t="str">
        <f>IFERROR(VLOOKUP(ROWS($Y$2:Y1143),$Z$2:$AA$3007,2,0),"")</f>
        <v/>
      </c>
      <c r="Z1143" s="91">
        <f>IF(ISNUMBER(SEARCH(PROF_SEARCH_ECO_PREC,AA1143)),MAX($Z$1:Z1142)+1,0)</f>
        <v>0</v>
      </c>
      <c r="AA1143" t="s">
        <v>5681</v>
      </c>
      <c r="AB1143">
        <v>1226</v>
      </c>
    </row>
    <row r="1144" spans="16:28">
      <c r="P1144" t="str">
        <f>IFERROR(VLOOKUP(ROWS($P$2:P1144),$Q$2:$R$3007,2,0),"")</f>
        <v/>
      </c>
      <c r="Q1144" s="91">
        <f>IF(ISNUMBER(SEARCH(ETUD_SHEARCH_ECO_PREC,R1144)),MAX($Q$1:Q1143)+1,0)</f>
        <v>0</v>
      </c>
      <c r="R1144" t="s">
        <v>3228</v>
      </c>
      <c r="S1144">
        <v>7083</v>
      </c>
      <c r="Y1144" t="str">
        <f>IFERROR(VLOOKUP(ROWS($Y$2:Y1144),$Z$2:$AA$3007,2,0),"")</f>
        <v/>
      </c>
      <c r="Z1144" s="91">
        <f>IF(ISNUMBER(SEARCH(PROF_SEARCH_ECO_PREC,AA1144)),MAX($Z$1:Z1143)+1,0)</f>
        <v>0</v>
      </c>
      <c r="AA1144" t="s">
        <v>3228</v>
      </c>
      <c r="AB1144">
        <v>7083</v>
      </c>
    </row>
    <row r="1145" spans="16:28">
      <c r="P1145" t="str">
        <f>IFERROR(VLOOKUP(ROWS($P$2:P1145),$Q$2:$R$3007,2,0),"")</f>
        <v/>
      </c>
      <c r="Q1145" s="91">
        <f>IF(ISNUMBER(SEARCH(ETUD_SHEARCH_ECO_PREC,R1145)),MAX($Q$1:Q1144)+1,0)</f>
        <v>0</v>
      </c>
      <c r="R1145" t="s">
        <v>3121</v>
      </c>
      <c r="S1145">
        <v>7026</v>
      </c>
      <c r="Y1145" t="str">
        <f>IFERROR(VLOOKUP(ROWS($Y$2:Y1145),$Z$2:$AA$3007,2,0),"")</f>
        <v/>
      </c>
      <c r="Z1145" s="91">
        <f>IF(ISNUMBER(SEARCH(PROF_SEARCH_ECO_PREC,AA1145)),MAX($Z$1:Z1144)+1,0)</f>
        <v>0</v>
      </c>
      <c r="AA1145" t="s">
        <v>3121</v>
      </c>
      <c r="AB1145">
        <v>7026</v>
      </c>
    </row>
    <row r="1146" spans="16:28">
      <c r="P1146" t="str">
        <f>IFERROR(VLOOKUP(ROWS($P$2:P1146),$Q$2:$R$3007,2,0),"")</f>
        <v/>
      </c>
      <c r="Q1146" s="91">
        <f>IF(ISNUMBER(SEARCH(ETUD_SHEARCH_ECO_PREC,R1146)),MAX($Q$1:Q1145)+1,0)</f>
        <v>0</v>
      </c>
      <c r="R1146" t="s">
        <v>3995</v>
      </c>
      <c r="S1146">
        <v>8381</v>
      </c>
      <c r="Y1146" t="str">
        <f>IFERROR(VLOOKUP(ROWS($Y$2:Y1146),$Z$2:$AA$3007,2,0),"")</f>
        <v/>
      </c>
      <c r="Z1146" s="91">
        <f>IF(ISNUMBER(SEARCH(PROF_SEARCH_ECO_PREC,AA1146)),MAX($Z$1:Z1145)+1,0)</f>
        <v>0</v>
      </c>
      <c r="AA1146" t="s">
        <v>3995</v>
      </c>
      <c r="AB1146">
        <v>8381</v>
      </c>
    </row>
    <row r="1147" spans="16:28">
      <c r="P1147" t="str">
        <f>IFERROR(VLOOKUP(ROWS($P$2:P1147),$Q$2:$R$3007,2,0),"")</f>
        <v/>
      </c>
      <c r="Q1147" s="91">
        <f>IF(ISNUMBER(SEARCH(ETUD_SHEARCH_ECO_PREC,R1147)),MAX($Q$1:Q1146)+1,0)</f>
        <v>0</v>
      </c>
      <c r="R1147" t="s">
        <v>4191</v>
      </c>
      <c r="S1147">
        <v>8336</v>
      </c>
      <c r="Y1147" t="str">
        <f>IFERROR(VLOOKUP(ROWS($Y$2:Y1147),$Z$2:$AA$3007,2,0),"")</f>
        <v/>
      </c>
      <c r="Z1147" s="91">
        <f>IF(ISNUMBER(SEARCH(PROF_SEARCH_ECO_PREC,AA1147)),MAX($Z$1:Z1146)+1,0)</f>
        <v>0</v>
      </c>
      <c r="AA1147" t="s">
        <v>4191</v>
      </c>
      <c r="AB1147">
        <v>8336</v>
      </c>
    </row>
    <row r="1148" spans="16:28">
      <c r="P1148" t="str">
        <f>IFERROR(VLOOKUP(ROWS($P$2:P1148),$Q$2:$R$3007,2,0),"")</f>
        <v/>
      </c>
      <c r="Q1148" s="91">
        <f>IF(ISNUMBER(SEARCH(ETUD_SHEARCH_ECO_PREC,R1148)),MAX($Q$1:Q1147)+1,0)</f>
        <v>0</v>
      </c>
      <c r="R1148" t="s">
        <v>5767</v>
      </c>
      <c r="S1148">
        <v>7948</v>
      </c>
      <c r="Y1148" t="str">
        <f>IFERROR(VLOOKUP(ROWS($Y$2:Y1148),$Z$2:$AA$3007,2,0),"")</f>
        <v/>
      </c>
      <c r="Z1148" s="91">
        <f>IF(ISNUMBER(SEARCH(PROF_SEARCH_ECO_PREC,AA1148)),MAX($Z$1:Z1147)+1,0)</f>
        <v>0</v>
      </c>
      <c r="AA1148" t="s">
        <v>5767</v>
      </c>
      <c r="AB1148">
        <v>7948</v>
      </c>
    </row>
    <row r="1149" spans="16:28">
      <c r="P1149" t="str">
        <f>IFERROR(VLOOKUP(ROWS($P$2:P1149),$Q$2:$R$3007,2,0),"")</f>
        <v/>
      </c>
      <c r="Q1149" s="91">
        <f>IF(ISNUMBER(SEARCH(ETUD_SHEARCH_ECO_PREC,R1149)),MAX($Q$1:Q1148)+1,0)</f>
        <v>0</v>
      </c>
      <c r="R1149" t="s">
        <v>3537</v>
      </c>
      <c r="S1149">
        <v>8637</v>
      </c>
      <c r="Y1149" t="str">
        <f>IFERROR(VLOOKUP(ROWS($Y$2:Y1149),$Z$2:$AA$3007,2,0),"")</f>
        <v/>
      </c>
      <c r="Z1149" s="91">
        <f>IF(ISNUMBER(SEARCH(PROF_SEARCH_ECO_PREC,AA1149)),MAX($Z$1:Z1148)+1,0)</f>
        <v>0</v>
      </c>
      <c r="AA1149" t="s">
        <v>3537</v>
      </c>
      <c r="AB1149">
        <v>8637</v>
      </c>
    </row>
    <row r="1150" spans="16:28">
      <c r="P1150" t="str">
        <f>IFERROR(VLOOKUP(ROWS($P$2:P1150),$Q$2:$R$3007,2,0),"")</f>
        <v/>
      </c>
      <c r="Q1150" s="91">
        <f>IF(ISNUMBER(SEARCH(ETUD_SHEARCH_ECO_PREC,R1150)),MAX($Q$1:Q1149)+1,0)</f>
        <v>0</v>
      </c>
      <c r="R1150" t="s">
        <v>4822</v>
      </c>
      <c r="S1150">
        <v>8339</v>
      </c>
      <c r="Y1150" t="str">
        <f>IFERROR(VLOOKUP(ROWS($Y$2:Y1150),$Z$2:$AA$3007,2,0),"")</f>
        <v/>
      </c>
      <c r="Z1150" s="91">
        <f>IF(ISNUMBER(SEARCH(PROF_SEARCH_ECO_PREC,AA1150)),MAX($Z$1:Z1149)+1,0)</f>
        <v>0</v>
      </c>
      <c r="AA1150" t="s">
        <v>4822</v>
      </c>
      <c r="AB1150">
        <v>8339</v>
      </c>
    </row>
    <row r="1151" spans="16:28">
      <c r="P1151" t="str">
        <f>IFERROR(VLOOKUP(ROWS($P$2:P1151),$Q$2:$R$3007,2,0),"")</f>
        <v/>
      </c>
      <c r="Q1151" s="91">
        <f>IF(ISNUMBER(SEARCH(ETUD_SHEARCH_ECO_PREC,R1151)),MAX($Q$1:Q1150)+1,0)</f>
        <v>0</v>
      </c>
      <c r="R1151" t="s">
        <v>5685</v>
      </c>
      <c r="S1151">
        <v>9584</v>
      </c>
      <c r="Y1151" t="str">
        <f>IFERROR(VLOOKUP(ROWS($Y$2:Y1151),$Z$2:$AA$3007,2,0),"")</f>
        <v/>
      </c>
      <c r="Z1151" s="91">
        <f>IF(ISNUMBER(SEARCH(PROF_SEARCH_ECO_PREC,AA1151)),MAX($Z$1:Z1150)+1,0)</f>
        <v>0</v>
      </c>
      <c r="AA1151" t="s">
        <v>5685</v>
      </c>
      <c r="AB1151">
        <v>9584</v>
      </c>
    </row>
    <row r="1152" spans="16:28">
      <c r="P1152" t="str">
        <f>IFERROR(VLOOKUP(ROWS($P$2:P1152),$Q$2:$R$3007,2,0),"")</f>
        <v/>
      </c>
      <c r="Q1152" s="91">
        <f>IF(ISNUMBER(SEARCH(ETUD_SHEARCH_ECO_PREC,R1152)),MAX($Q$1:Q1151)+1,0)</f>
        <v>0</v>
      </c>
      <c r="R1152" t="s">
        <v>5295</v>
      </c>
      <c r="S1152">
        <v>8451</v>
      </c>
      <c r="Y1152" t="str">
        <f>IFERROR(VLOOKUP(ROWS($Y$2:Y1152),$Z$2:$AA$3007,2,0),"")</f>
        <v/>
      </c>
      <c r="Z1152" s="91">
        <f>IF(ISNUMBER(SEARCH(PROF_SEARCH_ECO_PREC,AA1152)),MAX($Z$1:Z1151)+1,0)</f>
        <v>0</v>
      </c>
      <c r="AA1152" t="s">
        <v>5295</v>
      </c>
      <c r="AB1152">
        <v>8451</v>
      </c>
    </row>
    <row r="1153" spans="16:28">
      <c r="P1153" t="str">
        <f>IFERROR(VLOOKUP(ROWS($P$2:P1153),$Q$2:$R$3007,2,0),"")</f>
        <v/>
      </c>
      <c r="Q1153" s="91">
        <f>IF(ISNUMBER(SEARCH(ETUD_SHEARCH_ECO_PREC,R1153)),MAX($Q$1:Q1152)+1,0)</f>
        <v>0</v>
      </c>
      <c r="R1153" t="s">
        <v>6042</v>
      </c>
      <c r="S1153">
        <v>7913</v>
      </c>
      <c r="Y1153" t="str">
        <f>IFERROR(VLOOKUP(ROWS($Y$2:Y1153),$Z$2:$AA$3007,2,0),"")</f>
        <v/>
      </c>
      <c r="Z1153" s="91">
        <f>IF(ISNUMBER(SEARCH(PROF_SEARCH_ECO_PREC,AA1153)),MAX($Z$1:Z1152)+1,0)</f>
        <v>0</v>
      </c>
      <c r="AA1153" t="s">
        <v>6042</v>
      </c>
      <c r="AB1153">
        <v>7913</v>
      </c>
    </row>
    <row r="1154" spans="16:28">
      <c r="P1154" t="str">
        <f>IFERROR(VLOOKUP(ROWS($P$2:P1154),$Q$2:$R$3007,2,0),"")</f>
        <v/>
      </c>
      <c r="Q1154" s="91">
        <f>IF(ISNUMBER(SEARCH(ETUD_SHEARCH_ECO_PREC,R1154)),MAX($Q$1:Q1153)+1,0)</f>
        <v>0</v>
      </c>
      <c r="R1154" t="s">
        <v>3474</v>
      </c>
      <c r="S1154">
        <v>7289</v>
      </c>
      <c r="Y1154" t="str">
        <f>IFERROR(VLOOKUP(ROWS($Y$2:Y1154),$Z$2:$AA$3007,2,0),"")</f>
        <v/>
      </c>
      <c r="Z1154" s="91">
        <f>IF(ISNUMBER(SEARCH(PROF_SEARCH_ECO_PREC,AA1154)),MAX($Z$1:Z1153)+1,0)</f>
        <v>0</v>
      </c>
      <c r="AA1154" t="s">
        <v>3474</v>
      </c>
      <c r="AB1154">
        <v>7289</v>
      </c>
    </row>
    <row r="1155" spans="16:28">
      <c r="P1155" t="str">
        <f>IFERROR(VLOOKUP(ROWS($P$2:P1155),$Q$2:$R$3007,2,0),"")</f>
        <v/>
      </c>
      <c r="Q1155" s="91">
        <f>IF(ISNUMBER(SEARCH(ETUD_SHEARCH_ECO_PREC,R1155)),MAX($Q$1:Q1154)+1,0)</f>
        <v>0</v>
      </c>
      <c r="R1155" t="s">
        <v>4625</v>
      </c>
      <c r="S1155">
        <v>8279</v>
      </c>
      <c r="Y1155" t="str">
        <f>IFERROR(VLOOKUP(ROWS($Y$2:Y1155),$Z$2:$AA$3007,2,0),"")</f>
        <v/>
      </c>
      <c r="Z1155" s="91">
        <f>IF(ISNUMBER(SEARCH(PROF_SEARCH_ECO_PREC,AA1155)),MAX($Z$1:Z1154)+1,0)</f>
        <v>0</v>
      </c>
      <c r="AA1155" t="s">
        <v>4625</v>
      </c>
      <c r="AB1155">
        <v>8279</v>
      </c>
    </row>
    <row r="1156" spans="16:28">
      <c r="P1156" t="str">
        <f>IFERROR(VLOOKUP(ROWS($P$2:P1156),$Q$2:$R$3007,2,0),"")</f>
        <v/>
      </c>
      <c r="Q1156" s="91">
        <f>IF(ISNUMBER(SEARCH(ETUD_SHEARCH_ECO_PREC,R1156)),MAX($Q$1:Q1155)+1,0)</f>
        <v>0</v>
      </c>
      <c r="R1156" t="s">
        <v>3570</v>
      </c>
      <c r="S1156">
        <v>7317</v>
      </c>
      <c r="Y1156" t="str">
        <f>IFERROR(VLOOKUP(ROWS($Y$2:Y1156),$Z$2:$AA$3007,2,0),"")</f>
        <v/>
      </c>
      <c r="Z1156" s="91">
        <f>IF(ISNUMBER(SEARCH(PROF_SEARCH_ECO_PREC,AA1156)),MAX($Z$1:Z1155)+1,0)</f>
        <v>0</v>
      </c>
      <c r="AA1156" t="s">
        <v>3570</v>
      </c>
      <c r="AB1156">
        <v>7317</v>
      </c>
    </row>
    <row r="1157" spans="16:28">
      <c r="P1157" t="str">
        <f>IFERROR(VLOOKUP(ROWS($P$2:P1157),$Q$2:$R$3007,2,0),"")</f>
        <v/>
      </c>
      <c r="Q1157" s="91">
        <f>IF(ISNUMBER(SEARCH(ETUD_SHEARCH_ECO_PREC,R1157)),MAX($Q$1:Q1156)+1,0)</f>
        <v>0</v>
      </c>
      <c r="R1157" t="s">
        <v>3569</v>
      </c>
      <c r="S1157">
        <v>7316</v>
      </c>
      <c r="Y1157" t="str">
        <f>IFERROR(VLOOKUP(ROWS($Y$2:Y1157),$Z$2:$AA$3007,2,0),"")</f>
        <v/>
      </c>
      <c r="Z1157" s="91">
        <f>IF(ISNUMBER(SEARCH(PROF_SEARCH_ECO_PREC,AA1157)),MAX($Z$1:Z1156)+1,0)</f>
        <v>0</v>
      </c>
      <c r="AA1157" t="s">
        <v>3569</v>
      </c>
      <c r="AB1157">
        <v>7316</v>
      </c>
    </row>
    <row r="1158" spans="16:28">
      <c r="P1158" t="str">
        <f>IFERROR(VLOOKUP(ROWS($P$2:P1158),$Q$2:$R$3007,2,0),"")</f>
        <v/>
      </c>
      <c r="Q1158" s="91">
        <f>IF(ISNUMBER(SEARCH(ETUD_SHEARCH_ECO_PREC,R1158)),MAX($Q$1:Q1157)+1,0)</f>
        <v>0</v>
      </c>
      <c r="R1158" t="s">
        <v>3604</v>
      </c>
      <c r="S1158">
        <v>8328</v>
      </c>
      <c r="Y1158" t="str">
        <f>IFERROR(VLOOKUP(ROWS($Y$2:Y1158),$Z$2:$AA$3007,2,0),"")</f>
        <v/>
      </c>
      <c r="Z1158" s="91">
        <f>IF(ISNUMBER(SEARCH(PROF_SEARCH_ECO_PREC,AA1158)),MAX($Z$1:Z1157)+1,0)</f>
        <v>0</v>
      </c>
      <c r="AA1158" t="s">
        <v>3604</v>
      </c>
      <c r="AB1158">
        <v>8328</v>
      </c>
    </row>
    <row r="1159" spans="16:28">
      <c r="P1159" t="str">
        <f>IFERROR(VLOOKUP(ROWS($P$2:P1159),$Q$2:$R$3007,2,0),"")</f>
        <v/>
      </c>
      <c r="Q1159" s="91">
        <f>IF(ISNUMBER(SEARCH(ETUD_SHEARCH_ECO_PREC,R1159)),MAX($Q$1:Q1158)+1,0)</f>
        <v>0</v>
      </c>
      <c r="R1159" t="s">
        <v>5495</v>
      </c>
      <c r="S1159">
        <v>7837</v>
      </c>
      <c r="Y1159" t="str">
        <f>IFERROR(VLOOKUP(ROWS($Y$2:Y1159),$Z$2:$AA$3007,2,0),"")</f>
        <v/>
      </c>
      <c r="Z1159" s="91">
        <f>IF(ISNUMBER(SEARCH(PROF_SEARCH_ECO_PREC,AA1159)),MAX($Z$1:Z1158)+1,0)</f>
        <v>0</v>
      </c>
      <c r="AA1159" t="s">
        <v>5495</v>
      </c>
      <c r="AB1159">
        <v>7837</v>
      </c>
    </row>
    <row r="1160" spans="16:28">
      <c r="P1160" t="str">
        <f>IFERROR(VLOOKUP(ROWS($P$2:P1160),$Q$2:$R$3007,2,0),"")</f>
        <v/>
      </c>
      <c r="Q1160" s="91">
        <f>IF(ISNUMBER(SEARCH(ETUD_SHEARCH_ECO_PREC,R1160)),MAX($Q$1:Q1159)+1,0)</f>
        <v>0</v>
      </c>
      <c r="R1160" t="s">
        <v>3408</v>
      </c>
      <c r="S1160">
        <v>93</v>
      </c>
      <c r="Y1160" t="str">
        <f>IFERROR(VLOOKUP(ROWS($Y$2:Y1160),$Z$2:$AA$3007,2,0),"")</f>
        <v/>
      </c>
      <c r="Z1160" s="91">
        <f>IF(ISNUMBER(SEARCH(PROF_SEARCH_ECO_PREC,AA1160)),MAX($Z$1:Z1159)+1,0)</f>
        <v>0</v>
      </c>
      <c r="AA1160" t="s">
        <v>3408</v>
      </c>
      <c r="AB1160">
        <v>93</v>
      </c>
    </row>
    <row r="1161" spans="16:28">
      <c r="P1161" t="str">
        <f>IFERROR(VLOOKUP(ROWS($P$2:P1161),$Q$2:$R$3007,2,0),"")</f>
        <v/>
      </c>
      <c r="Q1161" s="91">
        <f>IF(ISNUMBER(SEARCH(ETUD_SHEARCH_ECO_PREC,R1161)),MAX($Q$1:Q1160)+1,0)</f>
        <v>0</v>
      </c>
      <c r="R1161" t="s">
        <v>3568</v>
      </c>
      <c r="S1161">
        <v>7315</v>
      </c>
      <c r="Y1161" t="str">
        <f>IFERROR(VLOOKUP(ROWS($Y$2:Y1161),$Z$2:$AA$3007,2,0),"")</f>
        <v/>
      </c>
      <c r="Z1161" s="91">
        <f>IF(ISNUMBER(SEARCH(PROF_SEARCH_ECO_PREC,AA1161)),MAX($Z$1:Z1160)+1,0)</f>
        <v>0</v>
      </c>
      <c r="AA1161" t="s">
        <v>3568</v>
      </c>
      <c r="AB1161">
        <v>7315</v>
      </c>
    </row>
    <row r="1162" spans="16:28">
      <c r="P1162" t="str">
        <f>IFERROR(VLOOKUP(ROWS($P$2:P1162),$Q$2:$R$3007,2,0),"")</f>
        <v/>
      </c>
      <c r="Q1162" s="91">
        <f>IF(ISNUMBER(SEARCH(ETUD_SHEARCH_ECO_PREC,R1162)),MAX($Q$1:Q1161)+1,0)</f>
        <v>0</v>
      </c>
      <c r="R1162" t="s">
        <v>5281</v>
      </c>
      <c r="S1162">
        <v>7781</v>
      </c>
      <c r="Y1162" t="str">
        <f>IFERROR(VLOOKUP(ROWS($Y$2:Y1162),$Z$2:$AA$3007,2,0),"")</f>
        <v/>
      </c>
      <c r="Z1162" s="91">
        <f>IF(ISNUMBER(SEARCH(PROF_SEARCH_ECO_PREC,AA1162)),MAX($Z$1:Z1161)+1,0)</f>
        <v>0</v>
      </c>
      <c r="AA1162" t="s">
        <v>5281</v>
      </c>
      <c r="AB1162">
        <v>7781</v>
      </c>
    </row>
    <row r="1163" spans="16:28">
      <c r="P1163" t="str">
        <f>IFERROR(VLOOKUP(ROWS($P$2:P1163),$Q$2:$R$3007,2,0),"")</f>
        <v/>
      </c>
      <c r="Q1163" s="91">
        <f>IF(ISNUMBER(SEARCH(ETUD_SHEARCH_ECO_PREC,R1163)),MAX($Q$1:Q1162)+1,0)</f>
        <v>0</v>
      </c>
      <c r="R1163" t="s">
        <v>3276</v>
      </c>
      <c r="S1163">
        <v>7132</v>
      </c>
      <c r="Y1163" t="str">
        <f>IFERROR(VLOOKUP(ROWS($Y$2:Y1163),$Z$2:$AA$3007,2,0),"")</f>
        <v/>
      </c>
      <c r="Z1163" s="91">
        <f>IF(ISNUMBER(SEARCH(PROF_SEARCH_ECO_PREC,AA1163)),MAX($Z$1:Z1162)+1,0)</f>
        <v>0</v>
      </c>
      <c r="AA1163" t="s">
        <v>3276</v>
      </c>
      <c r="AB1163">
        <v>7132</v>
      </c>
    </row>
    <row r="1164" spans="16:28">
      <c r="P1164" t="str">
        <f>IFERROR(VLOOKUP(ROWS($P$2:P1164),$Q$2:$R$3007,2,0),"")</f>
        <v/>
      </c>
      <c r="Q1164" s="91">
        <f>IF(ISNUMBER(SEARCH(ETUD_SHEARCH_ECO_PREC,R1164)),MAX($Q$1:Q1163)+1,0)</f>
        <v>0</v>
      </c>
      <c r="R1164" t="s">
        <v>3410</v>
      </c>
      <c r="S1164">
        <v>7230</v>
      </c>
      <c r="Y1164" t="str">
        <f>IFERROR(VLOOKUP(ROWS($Y$2:Y1164),$Z$2:$AA$3007,2,0),"")</f>
        <v/>
      </c>
      <c r="Z1164" s="91">
        <f>IF(ISNUMBER(SEARCH(PROF_SEARCH_ECO_PREC,AA1164)),MAX($Z$1:Z1163)+1,0)</f>
        <v>0</v>
      </c>
      <c r="AA1164" t="s">
        <v>3410</v>
      </c>
      <c r="AB1164">
        <v>7230</v>
      </c>
    </row>
    <row r="1165" spans="16:28">
      <c r="P1165" t="str">
        <f>IFERROR(VLOOKUP(ROWS($P$2:P1165),$Q$2:$R$3007,2,0),"")</f>
        <v/>
      </c>
      <c r="Q1165" s="91">
        <f>IF(ISNUMBER(SEARCH(ETUD_SHEARCH_ECO_PREC,R1165)),MAX($Q$1:Q1164)+1,0)</f>
        <v>0</v>
      </c>
      <c r="R1165" t="s">
        <v>4081</v>
      </c>
      <c r="S1165">
        <v>7519</v>
      </c>
      <c r="Y1165" t="str">
        <f>IFERROR(VLOOKUP(ROWS($Y$2:Y1165),$Z$2:$AA$3007,2,0),"")</f>
        <v/>
      </c>
      <c r="Z1165" s="91">
        <f>IF(ISNUMBER(SEARCH(PROF_SEARCH_ECO_PREC,AA1165)),MAX($Z$1:Z1164)+1,0)</f>
        <v>0</v>
      </c>
      <c r="AA1165" t="s">
        <v>4081</v>
      </c>
      <c r="AB1165">
        <v>7519</v>
      </c>
    </row>
    <row r="1166" spans="16:28">
      <c r="P1166" t="str">
        <f>IFERROR(VLOOKUP(ROWS($P$2:P1166),$Q$2:$R$3007,2,0),"")</f>
        <v/>
      </c>
      <c r="Q1166" s="91">
        <f>IF(ISNUMBER(SEARCH(ETUD_SHEARCH_ECO_PREC,R1166)),MAX($Q$1:Q1165)+1,0)</f>
        <v>0</v>
      </c>
      <c r="R1166" t="s">
        <v>6004</v>
      </c>
      <c r="S1166">
        <v>7903</v>
      </c>
      <c r="Y1166" t="str">
        <f>IFERROR(VLOOKUP(ROWS($Y$2:Y1166),$Z$2:$AA$3007,2,0),"")</f>
        <v/>
      </c>
      <c r="Z1166" s="91">
        <f>IF(ISNUMBER(SEARCH(PROF_SEARCH_ECO_PREC,AA1166)),MAX($Z$1:Z1165)+1,0)</f>
        <v>0</v>
      </c>
      <c r="AA1166" t="s">
        <v>6004</v>
      </c>
      <c r="AB1166">
        <v>7903</v>
      </c>
    </row>
    <row r="1167" spans="16:28">
      <c r="P1167" t="str">
        <f>IFERROR(VLOOKUP(ROWS($P$2:P1167),$Q$2:$R$3007,2,0),"")</f>
        <v/>
      </c>
      <c r="Q1167" s="91">
        <f>IF(ISNUMBER(SEARCH(ETUD_SHEARCH_ECO_PREC,R1167)),MAX($Q$1:Q1166)+1,0)</f>
        <v>0</v>
      </c>
      <c r="R1167" t="s">
        <v>4493</v>
      </c>
      <c r="S1167">
        <v>8323</v>
      </c>
      <c r="Y1167" t="str">
        <f>IFERROR(VLOOKUP(ROWS($Y$2:Y1167),$Z$2:$AA$3007,2,0),"")</f>
        <v/>
      </c>
      <c r="Z1167" s="91">
        <f>IF(ISNUMBER(SEARCH(PROF_SEARCH_ECO_PREC,AA1167)),MAX($Z$1:Z1166)+1,0)</f>
        <v>0</v>
      </c>
      <c r="AA1167" t="s">
        <v>4493</v>
      </c>
      <c r="AB1167">
        <v>8323</v>
      </c>
    </row>
    <row r="1168" spans="16:28">
      <c r="P1168" t="str">
        <f>IFERROR(VLOOKUP(ROWS($P$2:P1168),$Q$2:$R$3007,2,0),"")</f>
        <v/>
      </c>
      <c r="Q1168" s="91">
        <f>IF(ISNUMBER(SEARCH(ETUD_SHEARCH_ECO_PREC,R1168)),MAX($Q$1:Q1167)+1,0)</f>
        <v>0</v>
      </c>
      <c r="R1168" t="s">
        <v>3562</v>
      </c>
      <c r="S1168">
        <v>7307</v>
      </c>
      <c r="Y1168" t="str">
        <f>IFERROR(VLOOKUP(ROWS($Y$2:Y1168),$Z$2:$AA$3007,2,0),"")</f>
        <v/>
      </c>
      <c r="Z1168" s="91">
        <f>IF(ISNUMBER(SEARCH(PROF_SEARCH_ECO_PREC,AA1168)),MAX($Z$1:Z1167)+1,0)</f>
        <v>0</v>
      </c>
      <c r="AA1168" t="s">
        <v>3562</v>
      </c>
      <c r="AB1168">
        <v>7307</v>
      </c>
    </row>
    <row r="1169" spans="16:28">
      <c r="P1169" t="str">
        <f>IFERROR(VLOOKUP(ROWS($P$2:P1169),$Q$2:$R$3007,2,0),"")</f>
        <v/>
      </c>
      <c r="Q1169" s="91">
        <f>IF(ISNUMBER(SEARCH(ETUD_SHEARCH_ECO_PREC,R1169)),MAX($Q$1:Q1168)+1,0)</f>
        <v>0</v>
      </c>
      <c r="R1169" t="s">
        <v>5095</v>
      </c>
      <c r="S1169">
        <v>8161</v>
      </c>
      <c r="Y1169" t="str">
        <f>IFERROR(VLOOKUP(ROWS($Y$2:Y1169),$Z$2:$AA$3007,2,0),"")</f>
        <v/>
      </c>
      <c r="Z1169" s="91">
        <f>IF(ISNUMBER(SEARCH(PROF_SEARCH_ECO_PREC,AA1169)),MAX($Z$1:Z1168)+1,0)</f>
        <v>0</v>
      </c>
      <c r="AA1169" t="s">
        <v>5095</v>
      </c>
      <c r="AB1169">
        <v>8161</v>
      </c>
    </row>
    <row r="1170" spans="16:28">
      <c r="P1170" t="str">
        <f>IFERROR(VLOOKUP(ROWS($P$2:P1170),$Q$2:$R$3007,2,0),"")</f>
        <v/>
      </c>
      <c r="Q1170" s="91">
        <f>IF(ISNUMBER(SEARCH(ETUD_SHEARCH_ECO_PREC,R1170)),MAX($Q$1:Q1169)+1,0)</f>
        <v>0</v>
      </c>
      <c r="R1170" t="s">
        <v>3109</v>
      </c>
      <c r="S1170">
        <v>5</v>
      </c>
      <c r="Y1170" t="str">
        <f>IFERROR(VLOOKUP(ROWS($Y$2:Y1170),$Z$2:$AA$3007,2,0),"")</f>
        <v/>
      </c>
      <c r="Z1170" s="91">
        <f>IF(ISNUMBER(SEARCH(PROF_SEARCH_ECO_PREC,AA1170)),MAX($Z$1:Z1169)+1,0)</f>
        <v>0</v>
      </c>
      <c r="AA1170" t="s">
        <v>3109</v>
      </c>
      <c r="AB1170">
        <v>5</v>
      </c>
    </row>
    <row r="1171" spans="16:28">
      <c r="P1171" t="str">
        <f>IFERROR(VLOOKUP(ROWS($P$2:P1171),$Q$2:$R$3007,2,0),"")</f>
        <v/>
      </c>
      <c r="Q1171" s="91">
        <f>IF(ISNUMBER(SEARCH(ETUD_SHEARCH_ECO_PREC,R1171)),MAX($Q$1:Q1170)+1,0)</f>
        <v>0</v>
      </c>
      <c r="R1171" t="s">
        <v>4324</v>
      </c>
      <c r="S1171">
        <v>7582</v>
      </c>
      <c r="Y1171" t="str">
        <f>IFERROR(VLOOKUP(ROWS($Y$2:Y1171),$Z$2:$AA$3007,2,0),"")</f>
        <v/>
      </c>
      <c r="Z1171" s="91">
        <f>IF(ISNUMBER(SEARCH(PROF_SEARCH_ECO_PREC,AA1171)),MAX($Z$1:Z1170)+1,0)</f>
        <v>0</v>
      </c>
      <c r="AA1171" t="s">
        <v>4324</v>
      </c>
      <c r="AB1171">
        <v>7582</v>
      </c>
    </row>
    <row r="1172" spans="16:28">
      <c r="P1172" t="str">
        <f>IFERROR(VLOOKUP(ROWS($P$2:P1172),$Q$2:$R$3007,2,0),"")</f>
        <v/>
      </c>
      <c r="Q1172" s="91">
        <f>IF(ISNUMBER(SEARCH(ETUD_SHEARCH_ECO_PREC,R1172)),MAX($Q$1:Q1171)+1,0)</f>
        <v>0</v>
      </c>
      <c r="R1172" t="s">
        <v>5694</v>
      </c>
      <c r="S1172">
        <v>7929</v>
      </c>
      <c r="Y1172" t="str">
        <f>IFERROR(VLOOKUP(ROWS($Y$2:Y1172),$Z$2:$AA$3007,2,0),"")</f>
        <v/>
      </c>
      <c r="Z1172" s="91">
        <f>IF(ISNUMBER(SEARCH(PROF_SEARCH_ECO_PREC,AA1172)),MAX($Z$1:Z1171)+1,0)</f>
        <v>0</v>
      </c>
      <c r="AA1172" t="s">
        <v>5694</v>
      </c>
      <c r="AB1172">
        <v>7929</v>
      </c>
    </row>
    <row r="1173" spans="16:28">
      <c r="P1173" t="str">
        <f>IFERROR(VLOOKUP(ROWS($P$2:P1173),$Q$2:$R$3007,2,0),"")</f>
        <v/>
      </c>
      <c r="Q1173" s="91">
        <f>IF(ISNUMBER(SEARCH(ETUD_SHEARCH_ECO_PREC,R1173)),MAX($Q$1:Q1172)+1,0)</f>
        <v>0</v>
      </c>
      <c r="R1173" t="s">
        <v>5069</v>
      </c>
      <c r="S1173">
        <v>7734</v>
      </c>
      <c r="Y1173" t="str">
        <f>IFERROR(VLOOKUP(ROWS($Y$2:Y1173),$Z$2:$AA$3007,2,0),"")</f>
        <v/>
      </c>
      <c r="Z1173" s="91">
        <f>IF(ISNUMBER(SEARCH(PROF_SEARCH_ECO_PREC,AA1173)),MAX($Z$1:Z1172)+1,0)</f>
        <v>0</v>
      </c>
      <c r="AA1173" t="s">
        <v>5069</v>
      </c>
      <c r="AB1173">
        <v>7734</v>
      </c>
    </row>
    <row r="1174" spans="16:28">
      <c r="P1174" t="str">
        <f>IFERROR(VLOOKUP(ROWS($P$2:P1174),$Q$2:$R$3007,2,0),"")</f>
        <v/>
      </c>
      <c r="Q1174" s="91">
        <f>IF(ISNUMBER(SEARCH(ETUD_SHEARCH_ECO_PREC,R1174)),MAX($Q$1:Q1173)+1,0)</f>
        <v>0</v>
      </c>
      <c r="R1174" t="s">
        <v>5352</v>
      </c>
      <c r="S1174">
        <v>8500</v>
      </c>
      <c r="Y1174" t="str">
        <f>IFERROR(VLOOKUP(ROWS($Y$2:Y1174),$Z$2:$AA$3007,2,0),"")</f>
        <v/>
      </c>
      <c r="Z1174" s="91">
        <f>IF(ISNUMBER(SEARCH(PROF_SEARCH_ECO_PREC,AA1174)),MAX($Z$1:Z1173)+1,0)</f>
        <v>0</v>
      </c>
      <c r="AA1174" t="s">
        <v>5352</v>
      </c>
      <c r="AB1174">
        <v>8500</v>
      </c>
    </row>
    <row r="1175" spans="16:28">
      <c r="P1175" t="str">
        <f>IFERROR(VLOOKUP(ROWS($P$2:P1175),$Q$2:$R$3007,2,0),"")</f>
        <v/>
      </c>
      <c r="Q1175" s="91">
        <f>IF(ISNUMBER(SEARCH(ETUD_SHEARCH_ECO_PREC,R1175)),MAX($Q$1:Q1174)+1,0)</f>
        <v>0</v>
      </c>
      <c r="R1175" t="s">
        <v>3578</v>
      </c>
      <c r="S1175">
        <v>7331</v>
      </c>
      <c r="Y1175" t="str">
        <f>IFERROR(VLOOKUP(ROWS($Y$2:Y1175),$Z$2:$AA$3007,2,0),"")</f>
        <v/>
      </c>
      <c r="Z1175" s="91">
        <f>IF(ISNUMBER(SEARCH(PROF_SEARCH_ECO_PREC,AA1175)),MAX($Z$1:Z1174)+1,0)</f>
        <v>0</v>
      </c>
      <c r="AA1175" t="s">
        <v>3578</v>
      </c>
      <c r="AB1175">
        <v>7331</v>
      </c>
    </row>
    <row r="1176" spans="16:28">
      <c r="P1176" t="str">
        <f>IFERROR(VLOOKUP(ROWS($P$2:P1176),$Q$2:$R$3007,2,0),"")</f>
        <v/>
      </c>
      <c r="Q1176" s="91">
        <f>IF(ISNUMBER(SEARCH(ETUD_SHEARCH_ECO_PREC,R1176)),MAX($Q$1:Q1175)+1,0)</f>
        <v>0</v>
      </c>
      <c r="R1176" t="s">
        <v>5616</v>
      </c>
      <c r="S1176">
        <v>7872</v>
      </c>
      <c r="Y1176" t="str">
        <f>IFERROR(VLOOKUP(ROWS($Y$2:Y1176),$Z$2:$AA$3007,2,0),"")</f>
        <v/>
      </c>
      <c r="Z1176" s="91">
        <f>IF(ISNUMBER(SEARCH(PROF_SEARCH_ECO_PREC,AA1176)),MAX($Z$1:Z1175)+1,0)</f>
        <v>0</v>
      </c>
      <c r="AA1176" t="s">
        <v>5616</v>
      </c>
      <c r="AB1176">
        <v>7872</v>
      </c>
    </row>
    <row r="1177" spans="16:28">
      <c r="P1177" t="str">
        <f>IFERROR(VLOOKUP(ROWS($P$2:P1177),$Q$2:$R$3007,2,0),"")</f>
        <v/>
      </c>
      <c r="Q1177" s="91">
        <f>IF(ISNUMBER(SEARCH(ETUD_SHEARCH_ECO_PREC,R1177)),MAX($Q$1:Q1176)+1,0)</f>
        <v>0</v>
      </c>
      <c r="R1177" t="s">
        <v>5166</v>
      </c>
      <c r="S1177">
        <v>7762</v>
      </c>
      <c r="Y1177" t="str">
        <f>IFERROR(VLOOKUP(ROWS($Y$2:Y1177),$Z$2:$AA$3007,2,0),"")</f>
        <v/>
      </c>
      <c r="Z1177" s="91">
        <f>IF(ISNUMBER(SEARCH(PROF_SEARCH_ECO_PREC,AA1177)),MAX($Z$1:Z1176)+1,0)</f>
        <v>0</v>
      </c>
      <c r="AA1177" t="s">
        <v>5166</v>
      </c>
      <c r="AB1177">
        <v>7762</v>
      </c>
    </row>
    <row r="1178" spans="16:28">
      <c r="P1178" t="str">
        <f>IFERROR(VLOOKUP(ROWS($P$2:P1178),$Q$2:$R$3007,2,0),"")</f>
        <v/>
      </c>
      <c r="Q1178" s="91">
        <f>IF(ISNUMBER(SEARCH(ETUD_SHEARCH_ECO_PREC,R1178)),MAX($Q$1:Q1177)+1,0)</f>
        <v>0</v>
      </c>
      <c r="R1178" t="s">
        <v>4186</v>
      </c>
      <c r="S1178">
        <v>8632</v>
      </c>
      <c r="Y1178" t="str">
        <f>IFERROR(VLOOKUP(ROWS($Y$2:Y1178),$Z$2:$AA$3007,2,0),"")</f>
        <v/>
      </c>
      <c r="Z1178" s="91">
        <f>IF(ISNUMBER(SEARCH(PROF_SEARCH_ECO_PREC,AA1178)),MAX($Z$1:Z1177)+1,0)</f>
        <v>0</v>
      </c>
      <c r="AA1178" t="s">
        <v>4186</v>
      </c>
      <c r="AB1178">
        <v>8632</v>
      </c>
    </row>
    <row r="1179" spans="16:28">
      <c r="P1179" t="str">
        <f>IFERROR(VLOOKUP(ROWS($P$2:P1179),$Q$2:$R$3007,2,0),"")</f>
        <v/>
      </c>
      <c r="Q1179" s="91">
        <f>IF(ISNUMBER(SEARCH(ETUD_SHEARCH_ECO_PREC,R1179)),MAX($Q$1:Q1178)+1,0)</f>
        <v>0</v>
      </c>
      <c r="R1179" t="s">
        <v>5698</v>
      </c>
      <c r="S1179">
        <v>8304</v>
      </c>
      <c r="Y1179" t="str">
        <f>IFERROR(VLOOKUP(ROWS($Y$2:Y1179),$Z$2:$AA$3007,2,0),"")</f>
        <v/>
      </c>
      <c r="Z1179" s="91">
        <f>IF(ISNUMBER(SEARCH(PROF_SEARCH_ECO_PREC,AA1179)),MAX($Z$1:Z1178)+1,0)</f>
        <v>0</v>
      </c>
      <c r="AA1179" t="s">
        <v>5698</v>
      </c>
      <c r="AB1179">
        <v>8304</v>
      </c>
    </row>
    <row r="1180" spans="16:28">
      <c r="P1180" t="str">
        <f>IFERROR(VLOOKUP(ROWS($P$2:P1180),$Q$2:$R$3007,2,0),"")</f>
        <v/>
      </c>
      <c r="Q1180" s="91">
        <f>IF(ISNUMBER(SEARCH(ETUD_SHEARCH_ECO_PREC,R1180)),MAX($Q$1:Q1179)+1,0)</f>
        <v>0</v>
      </c>
      <c r="R1180" t="s">
        <v>3271</v>
      </c>
      <c r="S1180">
        <v>1528</v>
      </c>
      <c r="Y1180" t="str">
        <f>IFERROR(VLOOKUP(ROWS($Y$2:Y1180),$Z$2:$AA$3007,2,0),"")</f>
        <v/>
      </c>
      <c r="Z1180" s="91">
        <f>IF(ISNUMBER(SEARCH(PROF_SEARCH_ECO_PREC,AA1180)),MAX($Z$1:Z1179)+1,0)</f>
        <v>0</v>
      </c>
      <c r="AA1180" t="s">
        <v>3271</v>
      </c>
      <c r="AB1180">
        <v>1528</v>
      </c>
    </row>
    <row r="1181" spans="16:28">
      <c r="P1181" t="str">
        <f>IFERROR(VLOOKUP(ROWS($P$2:P1181),$Q$2:$R$3007,2,0),"")</f>
        <v/>
      </c>
      <c r="Q1181" s="91">
        <f>IF(ISNUMBER(SEARCH(ETUD_SHEARCH_ECO_PREC,R1181)),MAX($Q$1:Q1180)+1,0)</f>
        <v>0</v>
      </c>
      <c r="R1181" t="s">
        <v>3599</v>
      </c>
      <c r="S1181">
        <v>8324</v>
      </c>
      <c r="Y1181" t="str">
        <f>IFERROR(VLOOKUP(ROWS($Y$2:Y1181),$Z$2:$AA$3007,2,0),"")</f>
        <v/>
      </c>
      <c r="Z1181" s="91">
        <f>IF(ISNUMBER(SEARCH(PROF_SEARCH_ECO_PREC,AA1181)),MAX($Z$1:Z1180)+1,0)</f>
        <v>0</v>
      </c>
      <c r="AA1181" t="s">
        <v>3599</v>
      </c>
      <c r="AB1181">
        <v>8324</v>
      </c>
    </row>
    <row r="1182" spans="16:28">
      <c r="P1182" t="str">
        <f>IFERROR(VLOOKUP(ROWS($P$2:P1182),$Q$2:$R$3007,2,0),"")</f>
        <v/>
      </c>
      <c r="Q1182" s="91">
        <f>IF(ISNUMBER(SEARCH(ETUD_SHEARCH_ECO_PREC,R1182)),MAX($Q$1:Q1181)+1,0)</f>
        <v>0</v>
      </c>
      <c r="R1182" t="s">
        <v>5092</v>
      </c>
      <c r="S1182">
        <v>7741</v>
      </c>
      <c r="Y1182" t="str">
        <f>IFERROR(VLOOKUP(ROWS($Y$2:Y1182),$Z$2:$AA$3007,2,0),"")</f>
        <v/>
      </c>
      <c r="Z1182" s="91">
        <f>IF(ISNUMBER(SEARCH(PROF_SEARCH_ECO_PREC,AA1182)),MAX($Z$1:Z1181)+1,0)</f>
        <v>0</v>
      </c>
      <c r="AA1182" t="s">
        <v>5092</v>
      </c>
      <c r="AB1182">
        <v>7741</v>
      </c>
    </row>
    <row r="1183" spans="16:28">
      <c r="P1183" t="str">
        <f>IFERROR(VLOOKUP(ROWS($P$2:P1183),$Q$2:$R$3007,2,0),"")</f>
        <v/>
      </c>
      <c r="Q1183" s="91">
        <f>IF(ISNUMBER(SEARCH(ETUD_SHEARCH_ECO_PREC,R1183)),MAX($Q$1:Q1182)+1,0)</f>
        <v>0</v>
      </c>
      <c r="R1183" t="s">
        <v>4817</v>
      </c>
      <c r="S1183">
        <v>8099</v>
      </c>
      <c r="Y1183" t="str">
        <f>IFERROR(VLOOKUP(ROWS($Y$2:Y1183),$Z$2:$AA$3007,2,0),"")</f>
        <v/>
      </c>
      <c r="Z1183" s="91">
        <f>IF(ISNUMBER(SEARCH(PROF_SEARCH_ECO_PREC,AA1183)),MAX($Z$1:Z1182)+1,0)</f>
        <v>0</v>
      </c>
      <c r="AA1183" t="s">
        <v>4817</v>
      </c>
      <c r="AB1183">
        <v>8099</v>
      </c>
    </row>
    <row r="1184" spans="16:28">
      <c r="P1184" t="str">
        <f>IFERROR(VLOOKUP(ROWS($P$2:P1184),$Q$2:$R$3007,2,0),"")</f>
        <v/>
      </c>
      <c r="Q1184" s="91">
        <f>IF(ISNUMBER(SEARCH(ETUD_SHEARCH_ECO_PREC,R1184)),MAX($Q$1:Q1183)+1,0)</f>
        <v>0</v>
      </c>
      <c r="R1184" t="s">
        <v>4613</v>
      </c>
      <c r="S1184">
        <v>8497</v>
      </c>
      <c r="Y1184" t="str">
        <f>IFERROR(VLOOKUP(ROWS($Y$2:Y1184),$Z$2:$AA$3007,2,0),"")</f>
        <v/>
      </c>
      <c r="Z1184" s="91">
        <f>IF(ISNUMBER(SEARCH(PROF_SEARCH_ECO_PREC,AA1184)),MAX($Z$1:Z1183)+1,0)</f>
        <v>0</v>
      </c>
      <c r="AA1184" t="s">
        <v>4613</v>
      </c>
      <c r="AB1184">
        <v>8497</v>
      </c>
    </row>
    <row r="1185" spans="16:28">
      <c r="P1185" t="str">
        <f>IFERROR(VLOOKUP(ROWS($P$2:P1185),$Q$2:$R$3007,2,0),"")</f>
        <v/>
      </c>
      <c r="Q1185" s="91">
        <f>IF(ISNUMBER(SEARCH(ETUD_SHEARCH_ECO_PREC,R1185)),MAX($Q$1:Q1184)+1,0)</f>
        <v>0</v>
      </c>
      <c r="R1185" t="s">
        <v>5349</v>
      </c>
      <c r="S1185">
        <v>7809</v>
      </c>
      <c r="Y1185" t="str">
        <f>IFERROR(VLOOKUP(ROWS($Y$2:Y1185),$Z$2:$AA$3007,2,0),"")</f>
        <v/>
      </c>
      <c r="Z1185" s="91">
        <f>IF(ISNUMBER(SEARCH(PROF_SEARCH_ECO_PREC,AA1185)),MAX($Z$1:Z1184)+1,0)</f>
        <v>0</v>
      </c>
      <c r="AA1185" t="s">
        <v>5349</v>
      </c>
      <c r="AB1185">
        <v>7809</v>
      </c>
    </row>
    <row r="1186" spans="16:28">
      <c r="P1186" t="str">
        <f>IFERROR(VLOOKUP(ROWS($P$2:P1186),$Q$2:$R$3007,2,0),"")</f>
        <v/>
      </c>
      <c r="Q1186" s="91">
        <f>IF(ISNUMBER(SEARCH(ETUD_SHEARCH_ECO_PREC,R1186)),MAX($Q$1:Q1185)+1,0)</f>
        <v>0</v>
      </c>
      <c r="R1186" t="s">
        <v>4144</v>
      </c>
      <c r="S1186">
        <v>7539</v>
      </c>
      <c r="Y1186" t="str">
        <f>IFERROR(VLOOKUP(ROWS($Y$2:Y1186),$Z$2:$AA$3007,2,0),"")</f>
        <v/>
      </c>
      <c r="Z1186" s="91">
        <f>IF(ISNUMBER(SEARCH(PROF_SEARCH_ECO_PREC,AA1186)),MAX($Z$1:Z1185)+1,0)</f>
        <v>0</v>
      </c>
      <c r="AA1186" t="s">
        <v>4144</v>
      </c>
      <c r="AB1186">
        <v>7539</v>
      </c>
    </row>
    <row r="1187" spans="16:28">
      <c r="P1187" t="str">
        <f>IFERROR(VLOOKUP(ROWS($P$2:P1187),$Q$2:$R$3007,2,0),"")</f>
        <v/>
      </c>
      <c r="Q1187" s="91">
        <f>IF(ISNUMBER(SEARCH(ETUD_SHEARCH_ECO_PREC,R1187)),MAX($Q$1:Q1186)+1,0)</f>
        <v>0</v>
      </c>
      <c r="R1187" t="s">
        <v>5637</v>
      </c>
      <c r="S1187">
        <v>1101</v>
      </c>
      <c r="Y1187" t="str">
        <f>IFERROR(VLOOKUP(ROWS($Y$2:Y1187),$Z$2:$AA$3007,2,0),"")</f>
        <v/>
      </c>
      <c r="Z1187" s="91">
        <f>IF(ISNUMBER(SEARCH(PROF_SEARCH_ECO_PREC,AA1187)),MAX($Z$1:Z1186)+1,0)</f>
        <v>0</v>
      </c>
      <c r="AA1187" t="s">
        <v>5637</v>
      </c>
      <c r="AB1187">
        <v>1101</v>
      </c>
    </row>
    <row r="1188" spans="16:28">
      <c r="P1188" t="str">
        <f>IFERROR(VLOOKUP(ROWS($P$2:P1188),$Q$2:$R$3007,2,0),"")</f>
        <v/>
      </c>
      <c r="Q1188" s="91">
        <f>IF(ISNUMBER(SEARCH(ETUD_SHEARCH_ECO_PREC,R1188)),MAX($Q$1:Q1187)+1,0)</f>
        <v>0</v>
      </c>
      <c r="R1188" t="s">
        <v>5772</v>
      </c>
      <c r="S1188">
        <v>1411</v>
      </c>
      <c r="Y1188" t="str">
        <f>IFERROR(VLOOKUP(ROWS($Y$2:Y1188),$Z$2:$AA$3007,2,0),"")</f>
        <v/>
      </c>
      <c r="Z1188" s="91">
        <f>IF(ISNUMBER(SEARCH(PROF_SEARCH_ECO_PREC,AA1188)),MAX($Z$1:Z1187)+1,0)</f>
        <v>0</v>
      </c>
      <c r="AA1188" t="s">
        <v>5772</v>
      </c>
      <c r="AB1188">
        <v>1411</v>
      </c>
    </row>
    <row r="1189" spans="16:28">
      <c r="P1189" t="str">
        <f>IFERROR(VLOOKUP(ROWS($P$2:P1189),$Q$2:$R$3007,2,0),"")</f>
        <v/>
      </c>
      <c r="Q1189" s="91">
        <f>IF(ISNUMBER(SEARCH(ETUD_SHEARCH_ECO_PREC,R1189)),MAX($Q$1:Q1188)+1,0)</f>
        <v>0</v>
      </c>
      <c r="R1189" t="s">
        <v>4984</v>
      </c>
      <c r="S1189">
        <v>780</v>
      </c>
      <c r="Y1189" t="str">
        <f>IFERROR(VLOOKUP(ROWS($Y$2:Y1189),$Z$2:$AA$3007,2,0),"")</f>
        <v/>
      </c>
      <c r="Z1189" s="91">
        <f>IF(ISNUMBER(SEARCH(PROF_SEARCH_ECO_PREC,AA1189)),MAX($Z$1:Z1188)+1,0)</f>
        <v>0</v>
      </c>
      <c r="AA1189" t="s">
        <v>4984</v>
      </c>
      <c r="AB1189">
        <v>780</v>
      </c>
    </row>
    <row r="1190" spans="16:28">
      <c r="P1190" t="str">
        <f>IFERROR(VLOOKUP(ROWS($P$2:P1190),$Q$2:$R$3007,2,0),"")</f>
        <v/>
      </c>
      <c r="Q1190" s="91">
        <f>IF(ISNUMBER(SEARCH(ETUD_SHEARCH_ECO_PREC,R1190)),MAX($Q$1:Q1189)+1,0)</f>
        <v>0</v>
      </c>
      <c r="R1190" t="s">
        <v>4964</v>
      </c>
      <c r="S1190">
        <v>757</v>
      </c>
      <c r="Y1190" t="str">
        <f>IFERROR(VLOOKUP(ROWS($Y$2:Y1190),$Z$2:$AA$3007,2,0),"")</f>
        <v/>
      </c>
      <c r="Z1190" s="91">
        <f>IF(ISNUMBER(SEARCH(PROF_SEARCH_ECO_PREC,AA1190)),MAX($Z$1:Z1189)+1,0)</f>
        <v>0</v>
      </c>
      <c r="AA1190" t="s">
        <v>4964</v>
      </c>
      <c r="AB1190">
        <v>757</v>
      </c>
    </row>
    <row r="1191" spans="16:28">
      <c r="P1191" t="str">
        <f>IFERROR(VLOOKUP(ROWS($P$2:P1191),$Q$2:$R$3007,2,0),"")</f>
        <v/>
      </c>
      <c r="Q1191" s="91">
        <f>IF(ISNUMBER(SEARCH(ETUD_SHEARCH_ECO_PREC,R1191)),MAX($Q$1:Q1190)+1,0)</f>
        <v>0</v>
      </c>
      <c r="R1191" t="s">
        <v>3386</v>
      </c>
      <c r="S1191">
        <v>7208</v>
      </c>
      <c r="Y1191" t="str">
        <f>IFERROR(VLOOKUP(ROWS($Y$2:Y1191),$Z$2:$AA$3007,2,0),"")</f>
        <v/>
      </c>
      <c r="Z1191" s="91">
        <f>IF(ISNUMBER(SEARCH(PROF_SEARCH_ECO_PREC,AA1191)),MAX($Z$1:Z1190)+1,0)</f>
        <v>0</v>
      </c>
      <c r="AA1191" t="s">
        <v>3386</v>
      </c>
      <c r="AB1191">
        <v>7208</v>
      </c>
    </row>
    <row r="1192" spans="16:28">
      <c r="P1192" t="str">
        <f>IFERROR(VLOOKUP(ROWS($P$2:P1192),$Q$2:$R$3007,2,0),"")</f>
        <v/>
      </c>
      <c r="Q1192" s="91">
        <f>IF(ISNUMBER(SEARCH(ETUD_SHEARCH_ECO_PREC,R1192)),MAX($Q$1:Q1191)+1,0)</f>
        <v>0</v>
      </c>
      <c r="R1192" t="s">
        <v>4395</v>
      </c>
      <c r="S1192">
        <v>1420</v>
      </c>
      <c r="Y1192" t="str">
        <f>IFERROR(VLOOKUP(ROWS($Y$2:Y1192),$Z$2:$AA$3007,2,0),"")</f>
        <v/>
      </c>
      <c r="Z1192" s="91">
        <f>IF(ISNUMBER(SEARCH(PROF_SEARCH_ECO_PREC,AA1192)),MAX($Z$1:Z1191)+1,0)</f>
        <v>0</v>
      </c>
      <c r="AA1192" t="s">
        <v>4395</v>
      </c>
      <c r="AB1192">
        <v>1420</v>
      </c>
    </row>
    <row r="1193" spans="16:28">
      <c r="P1193" t="str">
        <f>IFERROR(VLOOKUP(ROWS($P$2:P1193),$Q$2:$R$3007,2,0),"")</f>
        <v/>
      </c>
      <c r="Q1193" s="91">
        <f>IF(ISNUMBER(SEARCH(ETUD_SHEARCH_ECO_PREC,R1193)),MAX($Q$1:Q1192)+1,0)</f>
        <v>0</v>
      </c>
      <c r="R1193" t="s">
        <v>3645</v>
      </c>
      <c r="S1193">
        <v>8171</v>
      </c>
      <c r="Y1193" t="str">
        <f>IFERROR(VLOOKUP(ROWS($Y$2:Y1193),$Z$2:$AA$3007,2,0),"")</f>
        <v/>
      </c>
      <c r="Z1193" s="91">
        <f>IF(ISNUMBER(SEARCH(PROF_SEARCH_ECO_PREC,AA1193)),MAX($Z$1:Z1192)+1,0)</f>
        <v>0</v>
      </c>
      <c r="AA1193" t="s">
        <v>3645</v>
      </c>
      <c r="AB1193">
        <v>8171</v>
      </c>
    </row>
    <row r="1194" spans="16:28">
      <c r="P1194" t="str">
        <f>IFERROR(VLOOKUP(ROWS($P$2:P1194),$Q$2:$R$3007,2,0),"")</f>
        <v/>
      </c>
      <c r="Q1194" s="91">
        <f>IF(ISNUMBER(SEARCH(ETUD_SHEARCH_ECO_PREC,R1194)),MAX($Q$1:Q1193)+1,0)</f>
        <v>0</v>
      </c>
      <c r="R1194" t="s">
        <v>5300</v>
      </c>
      <c r="S1194">
        <v>8311</v>
      </c>
      <c r="Y1194" t="str">
        <f>IFERROR(VLOOKUP(ROWS($Y$2:Y1194),$Z$2:$AA$3007,2,0),"")</f>
        <v/>
      </c>
      <c r="Z1194" s="91">
        <f>IF(ISNUMBER(SEARCH(PROF_SEARCH_ECO_PREC,AA1194)),MAX($Z$1:Z1193)+1,0)</f>
        <v>0</v>
      </c>
      <c r="AA1194" t="s">
        <v>5300</v>
      </c>
      <c r="AB1194">
        <v>8311</v>
      </c>
    </row>
    <row r="1195" spans="16:28">
      <c r="P1195" t="str">
        <f>IFERROR(VLOOKUP(ROWS($P$2:P1195),$Q$2:$R$3007,2,0),"")</f>
        <v/>
      </c>
      <c r="Q1195" s="91">
        <f>IF(ISNUMBER(SEARCH(ETUD_SHEARCH_ECO_PREC,R1195)),MAX($Q$1:Q1194)+1,0)</f>
        <v>0</v>
      </c>
      <c r="R1195" t="s">
        <v>5367</v>
      </c>
      <c r="S1195">
        <v>8392</v>
      </c>
      <c r="Y1195" t="str">
        <f>IFERROR(VLOOKUP(ROWS($Y$2:Y1195),$Z$2:$AA$3007,2,0),"")</f>
        <v/>
      </c>
      <c r="Z1195" s="91">
        <f>IF(ISNUMBER(SEARCH(PROF_SEARCH_ECO_PREC,AA1195)),MAX($Z$1:Z1194)+1,0)</f>
        <v>0</v>
      </c>
      <c r="AA1195" t="s">
        <v>5367</v>
      </c>
      <c r="AB1195">
        <v>8392</v>
      </c>
    </row>
    <row r="1196" spans="16:28">
      <c r="P1196" t="str">
        <f>IFERROR(VLOOKUP(ROWS($P$2:P1196),$Q$2:$R$3007,2,0),"")</f>
        <v/>
      </c>
      <c r="Q1196" s="91">
        <f>IF(ISNUMBER(SEARCH(ETUD_SHEARCH_ECO_PREC,R1196)),MAX($Q$1:Q1195)+1,0)</f>
        <v>0</v>
      </c>
      <c r="R1196" t="s">
        <v>4690</v>
      </c>
      <c r="S1196">
        <v>590</v>
      </c>
      <c r="Y1196" t="str">
        <f>IFERROR(VLOOKUP(ROWS($Y$2:Y1196),$Z$2:$AA$3007,2,0),"")</f>
        <v/>
      </c>
      <c r="Z1196" s="91">
        <f>IF(ISNUMBER(SEARCH(PROF_SEARCH_ECO_PREC,AA1196)),MAX($Z$1:Z1195)+1,0)</f>
        <v>0</v>
      </c>
      <c r="AA1196" t="s">
        <v>4690</v>
      </c>
      <c r="AB1196">
        <v>590</v>
      </c>
    </row>
    <row r="1197" spans="16:28">
      <c r="P1197" t="str">
        <f>IFERROR(VLOOKUP(ROWS($P$2:P1197),$Q$2:$R$3007,2,0),"")</f>
        <v/>
      </c>
      <c r="Q1197" s="91">
        <f>IF(ISNUMBER(SEARCH(ETUD_SHEARCH_ECO_PREC,R1197)),MAX($Q$1:Q1196)+1,0)</f>
        <v>0</v>
      </c>
      <c r="R1197" t="s">
        <v>3353</v>
      </c>
      <c r="S1197">
        <v>7203</v>
      </c>
      <c r="Y1197" t="str">
        <f>IFERROR(VLOOKUP(ROWS($Y$2:Y1197),$Z$2:$AA$3007,2,0),"")</f>
        <v/>
      </c>
      <c r="Z1197" s="91">
        <f>IF(ISNUMBER(SEARCH(PROF_SEARCH_ECO_PREC,AA1197)),MAX($Z$1:Z1196)+1,0)</f>
        <v>0</v>
      </c>
      <c r="AA1197" t="s">
        <v>3353</v>
      </c>
      <c r="AB1197">
        <v>7203</v>
      </c>
    </row>
    <row r="1198" spans="16:28">
      <c r="P1198" t="str">
        <f>IFERROR(VLOOKUP(ROWS($P$2:P1198),$Q$2:$R$3007,2,0),"")</f>
        <v/>
      </c>
      <c r="Q1198" s="91">
        <f>IF(ISNUMBER(SEARCH(ETUD_SHEARCH_ECO_PREC,R1198)),MAX($Q$1:Q1197)+1,0)</f>
        <v>0</v>
      </c>
      <c r="R1198" t="s">
        <v>4015</v>
      </c>
      <c r="S1198">
        <v>8112</v>
      </c>
      <c r="Y1198" t="str">
        <f>IFERROR(VLOOKUP(ROWS($Y$2:Y1198),$Z$2:$AA$3007,2,0),"")</f>
        <v/>
      </c>
      <c r="Z1198" s="91">
        <f>IF(ISNUMBER(SEARCH(PROF_SEARCH_ECO_PREC,AA1198)),MAX($Z$1:Z1197)+1,0)</f>
        <v>0</v>
      </c>
      <c r="AA1198" t="s">
        <v>4015</v>
      </c>
      <c r="AB1198">
        <v>8112</v>
      </c>
    </row>
    <row r="1199" spans="16:28">
      <c r="P1199" t="str">
        <f>IFERROR(VLOOKUP(ROWS($P$2:P1199),$Q$2:$R$3007,2,0),"")</f>
        <v/>
      </c>
      <c r="Q1199" s="91">
        <f>IF(ISNUMBER(SEARCH(ETUD_SHEARCH_ECO_PREC,R1199)),MAX($Q$1:Q1198)+1,0)</f>
        <v>0</v>
      </c>
      <c r="R1199" t="s">
        <v>4898</v>
      </c>
      <c r="S1199">
        <v>8330</v>
      </c>
      <c r="Y1199" t="str">
        <f>IFERROR(VLOOKUP(ROWS($Y$2:Y1199),$Z$2:$AA$3007,2,0),"")</f>
        <v/>
      </c>
      <c r="Z1199" s="91">
        <f>IF(ISNUMBER(SEARCH(PROF_SEARCH_ECO_PREC,AA1199)),MAX($Z$1:Z1198)+1,0)</f>
        <v>0</v>
      </c>
      <c r="AA1199" t="s">
        <v>4898</v>
      </c>
      <c r="AB1199">
        <v>8330</v>
      </c>
    </row>
    <row r="1200" spans="16:28">
      <c r="P1200" t="str">
        <f>IFERROR(VLOOKUP(ROWS($P$2:P1200),$Q$2:$R$3007,2,0),"")</f>
        <v/>
      </c>
      <c r="Q1200" s="91">
        <f>IF(ISNUMBER(SEARCH(ETUD_SHEARCH_ECO_PREC,R1200)),MAX($Q$1:Q1199)+1,0)</f>
        <v>0</v>
      </c>
      <c r="R1200" t="s">
        <v>5898</v>
      </c>
      <c r="S1200">
        <v>7895</v>
      </c>
      <c r="Y1200" t="str">
        <f>IFERROR(VLOOKUP(ROWS($Y$2:Y1200),$Z$2:$AA$3007,2,0),"")</f>
        <v/>
      </c>
      <c r="Z1200" s="91">
        <f>IF(ISNUMBER(SEARCH(PROF_SEARCH_ECO_PREC,AA1200)),MAX($Z$1:Z1199)+1,0)</f>
        <v>0</v>
      </c>
      <c r="AA1200" t="s">
        <v>5898</v>
      </c>
      <c r="AB1200">
        <v>7895</v>
      </c>
    </row>
    <row r="1201" spans="16:28">
      <c r="P1201" t="str">
        <f>IFERROR(VLOOKUP(ROWS($P$2:P1201),$Q$2:$R$3007,2,0),"")</f>
        <v/>
      </c>
      <c r="Q1201" s="91">
        <f>IF(ISNUMBER(SEARCH(ETUD_SHEARCH_ECO_PREC,R1201)),MAX($Q$1:Q1200)+1,0)</f>
        <v>0</v>
      </c>
      <c r="R1201" t="s">
        <v>4008</v>
      </c>
      <c r="S1201">
        <v>8604</v>
      </c>
      <c r="Y1201" t="str">
        <f>IFERROR(VLOOKUP(ROWS($Y$2:Y1201),$Z$2:$AA$3007,2,0),"")</f>
        <v/>
      </c>
      <c r="Z1201" s="91">
        <f>IF(ISNUMBER(SEARCH(PROF_SEARCH_ECO_PREC,AA1201)),MAX($Z$1:Z1200)+1,0)</f>
        <v>0</v>
      </c>
      <c r="AA1201" t="s">
        <v>4008</v>
      </c>
      <c r="AB1201">
        <v>8604</v>
      </c>
    </row>
    <row r="1202" spans="16:28">
      <c r="P1202" t="str">
        <f>IFERROR(VLOOKUP(ROWS($P$2:P1202),$Q$2:$R$3007,2,0),"")</f>
        <v/>
      </c>
      <c r="Q1202" s="91">
        <f>IF(ISNUMBER(SEARCH(ETUD_SHEARCH_ECO_PREC,R1202)),MAX($Q$1:Q1201)+1,0)</f>
        <v>0</v>
      </c>
      <c r="R1202" t="s">
        <v>3287</v>
      </c>
      <c r="S1202">
        <v>7152</v>
      </c>
      <c r="Y1202" t="str">
        <f>IFERROR(VLOOKUP(ROWS($Y$2:Y1202),$Z$2:$AA$3007,2,0),"")</f>
        <v/>
      </c>
      <c r="Z1202" s="91">
        <f>IF(ISNUMBER(SEARCH(PROF_SEARCH_ECO_PREC,AA1202)),MAX($Z$1:Z1201)+1,0)</f>
        <v>0</v>
      </c>
      <c r="AA1202" t="s">
        <v>3287</v>
      </c>
      <c r="AB1202">
        <v>7152</v>
      </c>
    </row>
    <row r="1203" spans="16:28">
      <c r="P1203" t="str">
        <f>IFERROR(VLOOKUP(ROWS($P$2:P1203),$Q$2:$R$3007,2,0),"")</f>
        <v/>
      </c>
      <c r="Q1203" s="91">
        <f>IF(ISNUMBER(SEARCH(ETUD_SHEARCH_ECO_PREC,R1203)),MAX($Q$1:Q1202)+1,0)</f>
        <v>0</v>
      </c>
      <c r="R1203" t="s">
        <v>5244</v>
      </c>
      <c r="S1203">
        <v>8218</v>
      </c>
      <c r="Y1203" t="str">
        <f>IFERROR(VLOOKUP(ROWS($Y$2:Y1203),$Z$2:$AA$3007,2,0),"")</f>
        <v/>
      </c>
      <c r="Z1203" s="91">
        <f>IF(ISNUMBER(SEARCH(PROF_SEARCH_ECO_PREC,AA1203)),MAX($Z$1:Z1202)+1,0)</f>
        <v>0</v>
      </c>
      <c r="AA1203" t="s">
        <v>5244</v>
      </c>
      <c r="AB1203">
        <v>8218</v>
      </c>
    </row>
    <row r="1204" spans="16:28">
      <c r="P1204" t="str">
        <f>IFERROR(VLOOKUP(ROWS($P$2:P1204),$Q$2:$R$3007,2,0),"")</f>
        <v/>
      </c>
      <c r="Q1204" s="91">
        <f>IF(ISNUMBER(SEARCH(ETUD_SHEARCH_ECO_PREC,R1204)),MAX($Q$1:Q1203)+1,0)</f>
        <v>0</v>
      </c>
      <c r="R1204" t="s">
        <v>5893</v>
      </c>
      <c r="S1204">
        <v>8075</v>
      </c>
      <c r="Y1204" t="str">
        <f>IFERROR(VLOOKUP(ROWS($Y$2:Y1204),$Z$2:$AA$3007,2,0),"")</f>
        <v/>
      </c>
      <c r="Z1204" s="91">
        <f>IF(ISNUMBER(SEARCH(PROF_SEARCH_ECO_PREC,AA1204)),MAX($Z$1:Z1203)+1,0)</f>
        <v>0</v>
      </c>
      <c r="AA1204" t="s">
        <v>5893</v>
      </c>
      <c r="AB1204">
        <v>8075</v>
      </c>
    </row>
    <row r="1205" spans="16:28">
      <c r="P1205" t="str">
        <f>IFERROR(VLOOKUP(ROWS($P$2:P1205),$Q$2:$R$3007,2,0),"")</f>
        <v/>
      </c>
      <c r="Q1205" s="91">
        <f>IF(ISNUMBER(SEARCH(ETUD_SHEARCH_ECO_PREC,R1205)),MAX($Q$1:Q1204)+1,0)</f>
        <v>0</v>
      </c>
      <c r="R1205" t="s">
        <v>4513</v>
      </c>
      <c r="S1205">
        <v>7214</v>
      </c>
      <c r="Y1205" t="str">
        <f>IFERROR(VLOOKUP(ROWS($Y$2:Y1205),$Z$2:$AA$3007,2,0),"")</f>
        <v/>
      </c>
      <c r="Z1205" s="91">
        <f>IF(ISNUMBER(SEARCH(PROF_SEARCH_ECO_PREC,AA1205)),MAX($Z$1:Z1204)+1,0)</f>
        <v>0</v>
      </c>
      <c r="AA1205" t="s">
        <v>4513</v>
      </c>
      <c r="AB1205">
        <v>7214</v>
      </c>
    </row>
    <row r="1206" spans="16:28">
      <c r="P1206" t="str">
        <f>IFERROR(VLOOKUP(ROWS($P$2:P1206),$Q$2:$R$3007,2,0),"")</f>
        <v/>
      </c>
      <c r="Q1206" s="91">
        <f>IF(ISNUMBER(SEARCH(ETUD_SHEARCH_ECO_PREC,R1206)),MAX($Q$1:Q1205)+1,0)</f>
        <v>0</v>
      </c>
      <c r="R1206" t="s">
        <v>3330</v>
      </c>
      <c r="S1206">
        <v>7173</v>
      </c>
      <c r="Y1206" t="str">
        <f>IFERROR(VLOOKUP(ROWS($Y$2:Y1206),$Z$2:$AA$3007,2,0),"")</f>
        <v/>
      </c>
      <c r="Z1206" s="91">
        <f>IF(ISNUMBER(SEARCH(PROF_SEARCH_ECO_PREC,AA1206)),MAX($Z$1:Z1205)+1,0)</f>
        <v>0</v>
      </c>
      <c r="AA1206" t="s">
        <v>3330</v>
      </c>
      <c r="AB1206">
        <v>7173</v>
      </c>
    </row>
    <row r="1207" spans="16:28">
      <c r="P1207" t="str">
        <f>IFERROR(VLOOKUP(ROWS($P$2:P1207),$Q$2:$R$3007,2,0),"")</f>
        <v/>
      </c>
      <c r="Q1207" s="91">
        <f>IF(ISNUMBER(SEARCH(ETUD_SHEARCH_ECO_PREC,R1207)),MAX($Q$1:Q1206)+1,0)</f>
        <v>0</v>
      </c>
      <c r="R1207" t="s">
        <v>5378</v>
      </c>
      <c r="S1207">
        <v>8666</v>
      </c>
      <c r="Y1207" t="str">
        <f>IFERROR(VLOOKUP(ROWS($Y$2:Y1207),$Z$2:$AA$3007,2,0),"")</f>
        <v/>
      </c>
      <c r="Z1207" s="91">
        <f>IF(ISNUMBER(SEARCH(PROF_SEARCH_ECO_PREC,AA1207)),MAX($Z$1:Z1206)+1,0)</f>
        <v>0</v>
      </c>
      <c r="AA1207" t="s">
        <v>5378</v>
      </c>
      <c r="AB1207">
        <v>8666</v>
      </c>
    </row>
    <row r="1208" spans="16:28">
      <c r="P1208" t="str">
        <f>IFERROR(VLOOKUP(ROWS($P$2:P1208),$Q$2:$R$3007,2,0),"")</f>
        <v/>
      </c>
      <c r="Q1208" s="91">
        <f>IF(ISNUMBER(SEARCH(ETUD_SHEARCH_ECO_PREC,R1208)),MAX($Q$1:Q1207)+1,0)</f>
        <v>0</v>
      </c>
      <c r="R1208" t="s">
        <v>4387</v>
      </c>
      <c r="S1208">
        <v>7969</v>
      </c>
      <c r="Y1208" t="str">
        <f>IFERROR(VLOOKUP(ROWS($Y$2:Y1208),$Z$2:$AA$3007,2,0),"")</f>
        <v/>
      </c>
      <c r="Z1208" s="91">
        <f>IF(ISNUMBER(SEARCH(PROF_SEARCH_ECO_PREC,AA1208)),MAX($Z$1:Z1207)+1,0)</f>
        <v>0</v>
      </c>
      <c r="AA1208" t="s">
        <v>4387</v>
      </c>
      <c r="AB1208">
        <v>7969</v>
      </c>
    </row>
    <row r="1209" spans="16:28">
      <c r="P1209" t="str">
        <f>IFERROR(VLOOKUP(ROWS($P$2:P1209),$Q$2:$R$3007,2,0),"")</f>
        <v/>
      </c>
      <c r="Q1209" s="91">
        <f>IF(ISNUMBER(SEARCH(ETUD_SHEARCH_ECO_PREC,R1209)),MAX($Q$1:Q1208)+1,0)</f>
        <v>0</v>
      </c>
      <c r="R1209" t="s">
        <v>3321</v>
      </c>
      <c r="S1209">
        <v>8609</v>
      </c>
      <c r="Y1209" t="str">
        <f>IFERROR(VLOOKUP(ROWS($Y$2:Y1209),$Z$2:$AA$3007,2,0),"")</f>
        <v/>
      </c>
      <c r="Z1209" s="91">
        <f>IF(ISNUMBER(SEARCH(PROF_SEARCH_ECO_PREC,AA1209)),MAX($Z$1:Z1208)+1,0)</f>
        <v>0</v>
      </c>
      <c r="AA1209" t="s">
        <v>3321</v>
      </c>
      <c r="AB1209">
        <v>8609</v>
      </c>
    </row>
    <row r="1210" spans="16:28">
      <c r="P1210" t="str">
        <f>IFERROR(VLOOKUP(ROWS($P$2:P1210),$Q$2:$R$3007,2,0),"")</f>
        <v/>
      </c>
      <c r="Q1210" s="91">
        <f>IF(ISNUMBER(SEARCH(ETUD_SHEARCH_ECO_PREC,R1210)),MAX($Q$1:Q1209)+1,0)</f>
        <v>0</v>
      </c>
      <c r="R1210" t="s">
        <v>5039</v>
      </c>
      <c r="S1210">
        <v>9543</v>
      </c>
      <c r="Y1210" t="str">
        <f>IFERROR(VLOOKUP(ROWS($Y$2:Y1210),$Z$2:$AA$3007,2,0),"")</f>
        <v/>
      </c>
      <c r="Z1210" s="91">
        <f>IF(ISNUMBER(SEARCH(PROF_SEARCH_ECO_PREC,AA1210)),MAX($Z$1:Z1209)+1,0)</f>
        <v>0</v>
      </c>
      <c r="AA1210" t="s">
        <v>5039</v>
      </c>
      <c r="AB1210">
        <v>9543</v>
      </c>
    </row>
    <row r="1211" spans="16:28">
      <c r="P1211" t="str">
        <f>IFERROR(VLOOKUP(ROWS($P$2:P1211),$Q$2:$R$3007,2,0),"")</f>
        <v/>
      </c>
      <c r="Q1211" s="91">
        <f>IF(ISNUMBER(SEARCH(ETUD_SHEARCH_ECO_PREC,R1211)),MAX($Q$1:Q1210)+1,0)</f>
        <v>0</v>
      </c>
      <c r="R1211" t="s">
        <v>3160</v>
      </c>
      <c r="S1211">
        <v>9508</v>
      </c>
      <c r="Y1211" t="str">
        <f>IFERROR(VLOOKUP(ROWS($Y$2:Y1211),$Z$2:$AA$3007,2,0),"")</f>
        <v/>
      </c>
      <c r="Z1211" s="91">
        <f>IF(ISNUMBER(SEARCH(PROF_SEARCH_ECO_PREC,AA1211)),MAX($Z$1:Z1210)+1,0)</f>
        <v>0</v>
      </c>
      <c r="AA1211" t="s">
        <v>3160</v>
      </c>
      <c r="AB1211">
        <v>9508</v>
      </c>
    </row>
    <row r="1212" spans="16:28">
      <c r="P1212" t="str">
        <f>IFERROR(VLOOKUP(ROWS($P$2:P1212),$Q$2:$R$3007,2,0),"")</f>
        <v/>
      </c>
      <c r="Q1212" s="91">
        <f>IF(ISNUMBER(SEARCH(ETUD_SHEARCH_ECO_PREC,R1212)),MAX($Q$1:Q1211)+1,0)</f>
        <v>0</v>
      </c>
      <c r="R1212" t="s">
        <v>4325</v>
      </c>
      <c r="S1212">
        <v>7586</v>
      </c>
      <c r="Y1212" t="str">
        <f>IFERROR(VLOOKUP(ROWS($Y$2:Y1212),$Z$2:$AA$3007,2,0),"")</f>
        <v/>
      </c>
      <c r="Z1212" s="91">
        <f>IF(ISNUMBER(SEARCH(PROF_SEARCH_ECO_PREC,AA1212)),MAX($Z$1:Z1211)+1,0)</f>
        <v>0</v>
      </c>
      <c r="AA1212" t="s">
        <v>4325</v>
      </c>
      <c r="AB1212">
        <v>7586</v>
      </c>
    </row>
    <row r="1213" spans="16:28">
      <c r="P1213" t="str">
        <f>IFERROR(VLOOKUP(ROWS($P$2:P1213),$Q$2:$R$3007,2,0),"")</f>
        <v/>
      </c>
      <c r="Q1213" s="91">
        <f>IF(ISNUMBER(SEARCH(ETUD_SHEARCH_ECO_PREC,R1213)),MAX($Q$1:Q1212)+1,0)</f>
        <v>0</v>
      </c>
      <c r="R1213" t="s">
        <v>5529</v>
      </c>
      <c r="S1213">
        <v>7851</v>
      </c>
      <c r="Y1213" t="str">
        <f>IFERROR(VLOOKUP(ROWS($Y$2:Y1213),$Z$2:$AA$3007,2,0),"")</f>
        <v/>
      </c>
      <c r="Z1213" s="91">
        <f>IF(ISNUMBER(SEARCH(PROF_SEARCH_ECO_PREC,AA1213)),MAX($Z$1:Z1212)+1,0)</f>
        <v>0</v>
      </c>
      <c r="AA1213" t="s">
        <v>5529</v>
      </c>
      <c r="AB1213">
        <v>7851</v>
      </c>
    </row>
    <row r="1214" spans="16:28">
      <c r="P1214" t="str">
        <f>IFERROR(VLOOKUP(ROWS($P$2:P1214),$Q$2:$R$3007,2,0),"")</f>
        <v/>
      </c>
      <c r="Q1214" s="91">
        <f>IF(ISNUMBER(SEARCH(ETUD_SHEARCH_ECO_PREC,R1214)),MAX($Q$1:Q1213)+1,0)</f>
        <v>0</v>
      </c>
      <c r="R1214" t="s">
        <v>3798</v>
      </c>
      <c r="S1214">
        <v>8016</v>
      </c>
      <c r="Y1214" t="str">
        <f>IFERROR(VLOOKUP(ROWS($Y$2:Y1214),$Z$2:$AA$3007,2,0),"")</f>
        <v/>
      </c>
      <c r="Z1214" s="91">
        <f>IF(ISNUMBER(SEARCH(PROF_SEARCH_ECO_PREC,AA1214)),MAX($Z$1:Z1213)+1,0)</f>
        <v>0</v>
      </c>
      <c r="AA1214" t="s">
        <v>3798</v>
      </c>
      <c r="AB1214">
        <v>8016</v>
      </c>
    </row>
    <row r="1215" spans="16:28">
      <c r="P1215" t="str">
        <f>IFERROR(VLOOKUP(ROWS($P$2:P1215),$Q$2:$R$3007,2,0),"")</f>
        <v/>
      </c>
      <c r="Q1215" s="91">
        <f>IF(ISNUMBER(SEARCH(ETUD_SHEARCH_ECO_PREC,R1215)),MAX($Q$1:Q1214)+1,0)</f>
        <v>0</v>
      </c>
      <c r="R1215" t="s">
        <v>3465</v>
      </c>
      <c r="S1215">
        <v>106</v>
      </c>
      <c r="Y1215" t="str">
        <f>IFERROR(VLOOKUP(ROWS($Y$2:Y1215),$Z$2:$AA$3007,2,0),"")</f>
        <v/>
      </c>
      <c r="Z1215" s="91">
        <f>IF(ISNUMBER(SEARCH(PROF_SEARCH_ECO_PREC,AA1215)),MAX($Z$1:Z1214)+1,0)</f>
        <v>0</v>
      </c>
      <c r="AA1215" t="s">
        <v>3465</v>
      </c>
      <c r="AB1215">
        <v>106</v>
      </c>
    </row>
    <row r="1216" spans="16:28">
      <c r="P1216" t="str">
        <f>IFERROR(VLOOKUP(ROWS($P$2:P1216),$Q$2:$R$3007,2,0),"")</f>
        <v/>
      </c>
      <c r="Q1216" s="91">
        <f>IF(ISNUMBER(SEARCH(ETUD_SHEARCH_ECO_PREC,R1216)),MAX($Q$1:Q1215)+1,0)</f>
        <v>0</v>
      </c>
      <c r="R1216" t="s">
        <v>3131</v>
      </c>
      <c r="S1216">
        <v>7033</v>
      </c>
      <c r="Y1216" t="str">
        <f>IFERROR(VLOOKUP(ROWS($Y$2:Y1216),$Z$2:$AA$3007,2,0),"")</f>
        <v/>
      </c>
      <c r="Z1216" s="91">
        <f>IF(ISNUMBER(SEARCH(PROF_SEARCH_ECO_PREC,AA1216)),MAX($Z$1:Z1215)+1,0)</f>
        <v>0</v>
      </c>
      <c r="AA1216" t="s">
        <v>3131</v>
      </c>
      <c r="AB1216">
        <v>7033</v>
      </c>
    </row>
    <row r="1217" spans="16:28">
      <c r="P1217" t="str">
        <f>IFERROR(VLOOKUP(ROWS($P$2:P1217),$Q$2:$R$3007,2,0),"")</f>
        <v/>
      </c>
      <c r="Q1217" s="91">
        <f>IF(ISNUMBER(SEARCH(ETUD_SHEARCH_ECO_PREC,R1217)),MAX($Q$1:Q1216)+1,0)</f>
        <v>0</v>
      </c>
      <c r="R1217" t="s">
        <v>6044</v>
      </c>
      <c r="S1217">
        <v>7914</v>
      </c>
      <c r="Y1217" t="str">
        <f>IFERROR(VLOOKUP(ROWS($Y$2:Y1217),$Z$2:$AA$3007,2,0),"")</f>
        <v/>
      </c>
      <c r="Z1217" s="91">
        <f>IF(ISNUMBER(SEARCH(PROF_SEARCH_ECO_PREC,AA1217)),MAX($Z$1:Z1216)+1,0)</f>
        <v>0</v>
      </c>
      <c r="AA1217" t="s">
        <v>6044</v>
      </c>
      <c r="AB1217">
        <v>7914</v>
      </c>
    </row>
    <row r="1218" spans="16:28">
      <c r="P1218" t="str">
        <f>IFERROR(VLOOKUP(ROWS($P$2:P1218),$Q$2:$R$3007,2,0),"")</f>
        <v/>
      </c>
      <c r="Q1218" s="91">
        <f>IF(ISNUMBER(SEARCH(ETUD_SHEARCH_ECO_PREC,R1218)),MAX($Q$1:Q1217)+1,0)</f>
        <v>0</v>
      </c>
      <c r="R1218" t="s">
        <v>5651</v>
      </c>
      <c r="S1218">
        <v>8521</v>
      </c>
      <c r="Y1218" t="str">
        <f>IFERROR(VLOOKUP(ROWS($Y$2:Y1218),$Z$2:$AA$3007,2,0),"")</f>
        <v/>
      </c>
      <c r="Z1218" s="91">
        <f>IF(ISNUMBER(SEARCH(PROF_SEARCH_ECO_PREC,AA1218)),MAX($Z$1:Z1217)+1,0)</f>
        <v>0</v>
      </c>
      <c r="AA1218" t="s">
        <v>5651</v>
      </c>
      <c r="AB1218">
        <v>8521</v>
      </c>
    </row>
    <row r="1219" spans="16:28">
      <c r="P1219" t="str">
        <f>IFERROR(VLOOKUP(ROWS($P$2:P1219),$Q$2:$R$3007,2,0),"")</f>
        <v/>
      </c>
      <c r="Q1219" s="91">
        <f>IF(ISNUMBER(SEARCH(ETUD_SHEARCH_ECO_PREC,R1219)),MAX($Q$1:Q1218)+1,0)</f>
        <v>0</v>
      </c>
      <c r="R1219" t="s">
        <v>5288</v>
      </c>
      <c r="S1219">
        <v>8634</v>
      </c>
      <c r="Y1219" t="str">
        <f>IFERROR(VLOOKUP(ROWS($Y$2:Y1219),$Z$2:$AA$3007,2,0),"")</f>
        <v/>
      </c>
      <c r="Z1219" s="91">
        <f>IF(ISNUMBER(SEARCH(PROF_SEARCH_ECO_PREC,AA1219)),MAX($Z$1:Z1218)+1,0)</f>
        <v>0</v>
      </c>
      <c r="AA1219" t="s">
        <v>5288</v>
      </c>
      <c r="AB1219">
        <v>8634</v>
      </c>
    </row>
    <row r="1220" spans="16:28">
      <c r="P1220" t="str">
        <f>IFERROR(VLOOKUP(ROWS($P$2:P1220),$Q$2:$R$3007,2,0),"")</f>
        <v/>
      </c>
      <c r="Q1220" s="91">
        <f>IF(ISNUMBER(SEARCH(ETUD_SHEARCH_ECO_PREC,R1220)),MAX($Q$1:Q1219)+1,0)</f>
        <v>0</v>
      </c>
      <c r="R1220" t="s">
        <v>5298</v>
      </c>
      <c r="S1220">
        <v>7796</v>
      </c>
      <c r="Y1220" t="str">
        <f>IFERROR(VLOOKUP(ROWS($Y$2:Y1220),$Z$2:$AA$3007,2,0),"")</f>
        <v/>
      </c>
      <c r="Z1220" s="91">
        <f>IF(ISNUMBER(SEARCH(PROF_SEARCH_ECO_PREC,AA1220)),MAX($Z$1:Z1219)+1,0)</f>
        <v>0</v>
      </c>
      <c r="AA1220" t="s">
        <v>5298</v>
      </c>
      <c r="AB1220">
        <v>7796</v>
      </c>
    </row>
    <row r="1221" spans="16:28">
      <c r="P1221" t="str">
        <f>IFERROR(VLOOKUP(ROWS($P$2:P1221),$Q$2:$R$3007,2,0),"")</f>
        <v/>
      </c>
      <c r="Q1221" s="91">
        <f>IF(ISNUMBER(SEARCH(ETUD_SHEARCH_ECO_PREC,R1221)),MAX($Q$1:Q1220)+1,0)</f>
        <v>0</v>
      </c>
      <c r="R1221" t="s">
        <v>4525</v>
      </c>
      <c r="S1221">
        <v>1435</v>
      </c>
      <c r="Y1221" t="str">
        <f>IFERROR(VLOOKUP(ROWS($Y$2:Y1221),$Z$2:$AA$3007,2,0),"")</f>
        <v/>
      </c>
      <c r="Z1221" s="91">
        <f>IF(ISNUMBER(SEARCH(PROF_SEARCH_ECO_PREC,AA1221)),MAX($Z$1:Z1220)+1,0)</f>
        <v>0</v>
      </c>
      <c r="AA1221" t="s">
        <v>4525</v>
      </c>
      <c r="AB1221">
        <v>1435</v>
      </c>
    </row>
    <row r="1222" spans="16:28">
      <c r="P1222" t="str">
        <f>IFERROR(VLOOKUP(ROWS($P$2:P1222),$Q$2:$R$3007,2,0),"")</f>
        <v/>
      </c>
      <c r="Q1222" s="91">
        <f>IF(ISNUMBER(SEARCH(ETUD_SHEARCH_ECO_PREC,R1222)),MAX($Q$1:Q1221)+1,0)</f>
        <v>0</v>
      </c>
      <c r="R1222" t="s">
        <v>6048</v>
      </c>
      <c r="S1222">
        <v>1202</v>
      </c>
      <c r="Y1222" t="str">
        <f>IFERROR(VLOOKUP(ROWS($Y$2:Y1222),$Z$2:$AA$3007,2,0),"")</f>
        <v/>
      </c>
      <c r="Z1222" s="91">
        <f>IF(ISNUMBER(SEARCH(PROF_SEARCH_ECO_PREC,AA1222)),MAX($Z$1:Z1221)+1,0)</f>
        <v>0</v>
      </c>
      <c r="AA1222" t="s">
        <v>6048</v>
      </c>
      <c r="AB1222">
        <v>1202</v>
      </c>
    </row>
    <row r="1223" spans="16:28">
      <c r="P1223" t="str">
        <f>IFERROR(VLOOKUP(ROWS($P$2:P1223),$Q$2:$R$3007,2,0),"")</f>
        <v/>
      </c>
      <c r="Q1223" s="91">
        <f>IF(ISNUMBER(SEARCH(ETUD_SHEARCH_ECO_PREC,R1223)),MAX($Q$1:Q1222)+1,0)</f>
        <v>0</v>
      </c>
      <c r="R1223" t="s">
        <v>3819</v>
      </c>
      <c r="S1223">
        <v>1452</v>
      </c>
      <c r="Y1223" t="str">
        <f>IFERROR(VLOOKUP(ROWS($Y$2:Y1223),$Z$2:$AA$3007,2,0),"")</f>
        <v/>
      </c>
      <c r="Z1223" s="91">
        <f>IF(ISNUMBER(SEARCH(PROF_SEARCH_ECO_PREC,AA1223)),MAX($Z$1:Z1222)+1,0)</f>
        <v>0</v>
      </c>
      <c r="AA1223" t="s">
        <v>3819</v>
      </c>
      <c r="AB1223">
        <v>1452</v>
      </c>
    </row>
    <row r="1224" spans="16:28">
      <c r="P1224" t="str">
        <f>IFERROR(VLOOKUP(ROWS($P$2:P1224),$Q$2:$R$3007,2,0),"")</f>
        <v/>
      </c>
      <c r="Q1224" s="91">
        <f>IF(ISNUMBER(SEARCH(ETUD_SHEARCH_ECO_PREC,R1224)),MAX($Q$1:Q1223)+1,0)</f>
        <v>0</v>
      </c>
      <c r="R1224" t="s">
        <v>3265</v>
      </c>
      <c r="S1224">
        <v>57</v>
      </c>
      <c r="Y1224" t="str">
        <f>IFERROR(VLOOKUP(ROWS($Y$2:Y1224),$Z$2:$AA$3007,2,0),"")</f>
        <v/>
      </c>
      <c r="Z1224" s="91">
        <f>IF(ISNUMBER(SEARCH(PROF_SEARCH_ECO_PREC,AA1224)),MAX($Z$1:Z1223)+1,0)</f>
        <v>0</v>
      </c>
      <c r="AA1224" t="s">
        <v>3265</v>
      </c>
      <c r="AB1224">
        <v>57</v>
      </c>
    </row>
    <row r="1225" spans="16:28">
      <c r="P1225" t="str">
        <f>IFERROR(VLOOKUP(ROWS($P$2:P1225),$Q$2:$R$3007,2,0),"")</f>
        <v/>
      </c>
      <c r="Q1225" s="91">
        <f>IF(ISNUMBER(SEARCH(ETUD_SHEARCH_ECO_PREC,R1225)),MAX($Q$1:Q1224)+1,0)</f>
        <v>0</v>
      </c>
      <c r="R1225" t="s">
        <v>5524</v>
      </c>
      <c r="S1225">
        <v>1499</v>
      </c>
      <c r="Y1225" t="str">
        <f>IFERROR(VLOOKUP(ROWS($Y$2:Y1225),$Z$2:$AA$3007,2,0),"")</f>
        <v/>
      </c>
      <c r="Z1225" s="91">
        <f>IF(ISNUMBER(SEARCH(PROF_SEARCH_ECO_PREC,AA1225)),MAX($Z$1:Z1224)+1,0)</f>
        <v>0</v>
      </c>
      <c r="AA1225" t="s">
        <v>5524</v>
      </c>
      <c r="AB1225">
        <v>1499</v>
      </c>
    </row>
    <row r="1226" spans="16:28">
      <c r="P1226" t="str">
        <f>IFERROR(VLOOKUP(ROWS($P$2:P1226),$Q$2:$R$3007,2,0),"")</f>
        <v/>
      </c>
      <c r="Q1226" s="91">
        <f>IF(ISNUMBER(SEARCH(ETUD_SHEARCH_ECO_PREC,R1226)),MAX($Q$1:Q1225)+1,0)</f>
        <v>0</v>
      </c>
      <c r="R1226" t="s">
        <v>3269</v>
      </c>
      <c r="S1226">
        <v>60</v>
      </c>
      <c r="Y1226" t="str">
        <f>IFERROR(VLOOKUP(ROWS($Y$2:Y1226),$Z$2:$AA$3007,2,0),"")</f>
        <v/>
      </c>
      <c r="Z1226" s="91">
        <f>IF(ISNUMBER(SEARCH(PROF_SEARCH_ECO_PREC,AA1226)),MAX($Z$1:Z1225)+1,0)</f>
        <v>0</v>
      </c>
      <c r="AA1226" t="s">
        <v>3269</v>
      </c>
      <c r="AB1226">
        <v>60</v>
      </c>
    </row>
    <row r="1227" spans="16:28">
      <c r="P1227" t="str">
        <f>IFERROR(VLOOKUP(ROWS($P$2:P1227),$Q$2:$R$3007,2,0),"")</f>
        <v/>
      </c>
      <c r="Q1227" s="91">
        <f>IF(ISNUMBER(SEARCH(ETUD_SHEARCH_ECO_PREC,R1227)),MAX($Q$1:Q1226)+1,0)</f>
        <v>0</v>
      </c>
      <c r="R1227" t="s">
        <v>3440</v>
      </c>
      <c r="S1227">
        <v>99</v>
      </c>
      <c r="Y1227" t="str">
        <f>IFERROR(VLOOKUP(ROWS($Y$2:Y1227),$Z$2:$AA$3007,2,0),"")</f>
        <v/>
      </c>
      <c r="Z1227" s="91">
        <f>IF(ISNUMBER(SEARCH(PROF_SEARCH_ECO_PREC,AA1227)),MAX($Z$1:Z1226)+1,0)</f>
        <v>0</v>
      </c>
      <c r="AA1227" t="s">
        <v>3440</v>
      </c>
      <c r="AB1227">
        <v>99</v>
      </c>
    </row>
    <row r="1228" spans="16:28">
      <c r="P1228" t="str">
        <f>IFERROR(VLOOKUP(ROWS($P$2:P1228),$Q$2:$R$3007,2,0),"")</f>
        <v/>
      </c>
      <c r="Q1228" s="91">
        <f>IF(ISNUMBER(SEARCH(ETUD_SHEARCH_ECO_PREC,R1228)),MAX($Q$1:Q1227)+1,0)</f>
        <v>0</v>
      </c>
      <c r="R1228" t="s">
        <v>3264</v>
      </c>
      <c r="S1228">
        <v>56</v>
      </c>
      <c r="Y1228" t="str">
        <f>IFERROR(VLOOKUP(ROWS($Y$2:Y1228),$Z$2:$AA$3007,2,0),"")</f>
        <v/>
      </c>
      <c r="Z1228" s="91">
        <f>IF(ISNUMBER(SEARCH(PROF_SEARCH_ECO_PREC,AA1228)),MAX($Z$1:Z1227)+1,0)</f>
        <v>0</v>
      </c>
      <c r="AA1228" t="s">
        <v>3264</v>
      </c>
      <c r="AB1228">
        <v>56</v>
      </c>
    </row>
    <row r="1229" spans="16:28">
      <c r="P1229" t="str">
        <f>IFERROR(VLOOKUP(ROWS($P$2:P1229),$Q$2:$R$3007,2,0),"")</f>
        <v/>
      </c>
      <c r="Q1229" s="91">
        <f>IF(ISNUMBER(SEARCH(ETUD_SHEARCH_ECO_PREC,R1229)),MAX($Q$1:Q1228)+1,0)</f>
        <v>0</v>
      </c>
      <c r="R1229" t="s">
        <v>3576</v>
      </c>
      <c r="S1229">
        <v>8140</v>
      </c>
      <c r="Y1229" t="str">
        <f>IFERROR(VLOOKUP(ROWS($Y$2:Y1229),$Z$2:$AA$3007,2,0),"")</f>
        <v/>
      </c>
      <c r="Z1229" s="91">
        <f>IF(ISNUMBER(SEARCH(PROF_SEARCH_ECO_PREC,AA1229)),MAX($Z$1:Z1228)+1,0)</f>
        <v>0</v>
      </c>
      <c r="AA1229" t="s">
        <v>3576</v>
      </c>
      <c r="AB1229">
        <v>8140</v>
      </c>
    </row>
    <row r="1230" spans="16:28">
      <c r="P1230" t="str">
        <f>IFERROR(VLOOKUP(ROWS($P$2:P1230),$Q$2:$R$3007,2,0),"")</f>
        <v/>
      </c>
      <c r="Q1230" s="91">
        <f>IF(ISNUMBER(SEARCH(ETUD_SHEARCH_ECO_PREC,R1230)),MAX($Q$1:Q1229)+1,0)</f>
        <v>0</v>
      </c>
      <c r="R1230" t="s">
        <v>3576</v>
      </c>
      <c r="S1230">
        <v>7326</v>
      </c>
      <c r="Y1230" t="str">
        <f>IFERROR(VLOOKUP(ROWS($Y$2:Y1230),$Z$2:$AA$3007,2,0),"")</f>
        <v/>
      </c>
      <c r="Z1230" s="91">
        <f>IF(ISNUMBER(SEARCH(PROF_SEARCH_ECO_PREC,AA1230)),MAX($Z$1:Z1229)+1,0)</f>
        <v>0</v>
      </c>
      <c r="AA1230" t="s">
        <v>3576</v>
      </c>
      <c r="AB1230">
        <v>7326</v>
      </c>
    </row>
    <row r="1231" spans="16:28">
      <c r="P1231" t="str">
        <f>IFERROR(VLOOKUP(ROWS($P$2:P1231),$Q$2:$R$3007,2,0),"")</f>
        <v/>
      </c>
      <c r="Q1231" s="91">
        <f>IF(ISNUMBER(SEARCH(ETUD_SHEARCH_ECO_PREC,R1231)),MAX($Q$1:Q1230)+1,0)</f>
        <v>0</v>
      </c>
      <c r="R1231" t="s">
        <v>5874</v>
      </c>
      <c r="S1231">
        <v>8133</v>
      </c>
      <c r="Y1231" t="str">
        <f>IFERROR(VLOOKUP(ROWS($Y$2:Y1231),$Z$2:$AA$3007,2,0),"")</f>
        <v/>
      </c>
      <c r="Z1231" s="91">
        <f>IF(ISNUMBER(SEARCH(PROF_SEARCH_ECO_PREC,AA1231)),MAX($Z$1:Z1230)+1,0)</f>
        <v>0</v>
      </c>
      <c r="AA1231" t="s">
        <v>5874</v>
      </c>
      <c r="AB1231">
        <v>8133</v>
      </c>
    </row>
    <row r="1232" spans="16:28">
      <c r="P1232" t="str">
        <f>IFERROR(VLOOKUP(ROWS($P$2:P1232),$Q$2:$R$3007,2,0),"")</f>
        <v/>
      </c>
      <c r="Q1232" s="91">
        <f>IF(ISNUMBER(SEARCH(ETUD_SHEARCH_ECO_PREC,R1232)),MAX($Q$1:Q1231)+1,0)</f>
        <v>0</v>
      </c>
      <c r="R1232" t="s">
        <v>4375</v>
      </c>
      <c r="S1232">
        <v>7593</v>
      </c>
      <c r="Y1232" t="str">
        <f>IFERROR(VLOOKUP(ROWS($Y$2:Y1232),$Z$2:$AA$3007,2,0),"")</f>
        <v/>
      </c>
      <c r="Z1232" s="91">
        <f>IF(ISNUMBER(SEARCH(PROF_SEARCH_ECO_PREC,AA1232)),MAX($Z$1:Z1231)+1,0)</f>
        <v>0</v>
      </c>
      <c r="AA1232" t="s">
        <v>4375</v>
      </c>
      <c r="AB1232">
        <v>7593</v>
      </c>
    </row>
    <row r="1233" spans="16:28">
      <c r="P1233" t="str">
        <f>IFERROR(VLOOKUP(ROWS($P$2:P1233),$Q$2:$R$3007,2,0),"")</f>
        <v/>
      </c>
      <c r="Q1233" s="91">
        <f>IF(ISNUMBER(SEARCH(ETUD_SHEARCH_ECO_PREC,R1233)),MAX($Q$1:Q1232)+1,0)</f>
        <v>0</v>
      </c>
      <c r="R1233" t="s">
        <v>3123</v>
      </c>
      <c r="S1233">
        <v>7060</v>
      </c>
      <c r="Y1233" t="str">
        <f>IFERROR(VLOOKUP(ROWS($Y$2:Y1233),$Z$2:$AA$3007,2,0),"")</f>
        <v/>
      </c>
      <c r="Z1233" s="91">
        <f>IF(ISNUMBER(SEARCH(PROF_SEARCH_ECO_PREC,AA1233)),MAX($Z$1:Z1232)+1,0)</f>
        <v>0</v>
      </c>
      <c r="AA1233" t="s">
        <v>3123</v>
      </c>
      <c r="AB1233">
        <v>7060</v>
      </c>
    </row>
    <row r="1234" spans="16:28">
      <c r="P1234" t="str">
        <f>IFERROR(VLOOKUP(ROWS($P$2:P1234),$Q$2:$R$3007,2,0),"")</f>
        <v/>
      </c>
      <c r="Q1234" s="91">
        <f>IF(ISNUMBER(SEARCH(ETUD_SHEARCH_ECO_PREC,R1234)),MAX($Q$1:Q1233)+1,0)</f>
        <v>0</v>
      </c>
      <c r="R1234" t="s">
        <v>4265</v>
      </c>
      <c r="S1234">
        <v>7569</v>
      </c>
      <c r="Y1234" t="str">
        <f>IFERROR(VLOOKUP(ROWS($Y$2:Y1234),$Z$2:$AA$3007,2,0),"")</f>
        <v/>
      </c>
      <c r="Z1234" s="91">
        <f>IF(ISNUMBER(SEARCH(PROF_SEARCH_ECO_PREC,AA1234)),MAX($Z$1:Z1233)+1,0)</f>
        <v>0</v>
      </c>
      <c r="AA1234" t="s">
        <v>4265</v>
      </c>
      <c r="AB1234">
        <v>7569</v>
      </c>
    </row>
    <row r="1235" spans="16:28">
      <c r="P1235" t="str">
        <f>IFERROR(VLOOKUP(ROWS($P$2:P1235),$Q$2:$R$3007,2,0),"")</f>
        <v/>
      </c>
      <c r="Q1235" s="91">
        <f>IF(ISNUMBER(SEARCH(ETUD_SHEARCH_ECO_PREC,R1235)),MAX($Q$1:Q1234)+1,0)</f>
        <v>0</v>
      </c>
      <c r="R1235" t="s">
        <v>5764</v>
      </c>
      <c r="S1235">
        <v>7946</v>
      </c>
      <c r="Y1235" t="str">
        <f>IFERROR(VLOOKUP(ROWS($Y$2:Y1235),$Z$2:$AA$3007,2,0),"")</f>
        <v/>
      </c>
      <c r="Z1235" s="91">
        <f>IF(ISNUMBER(SEARCH(PROF_SEARCH_ECO_PREC,AA1235)),MAX($Z$1:Z1234)+1,0)</f>
        <v>0</v>
      </c>
      <c r="AA1235" t="s">
        <v>5764</v>
      </c>
      <c r="AB1235">
        <v>7946</v>
      </c>
    </row>
    <row r="1236" spans="16:28">
      <c r="P1236" t="str">
        <f>IFERROR(VLOOKUP(ROWS($P$2:P1236),$Q$2:$R$3007,2,0),"")</f>
        <v/>
      </c>
      <c r="Q1236" s="91">
        <f>IF(ISNUMBER(SEARCH(ETUD_SHEARCH_ECO_PREC,R1236)),MAX($Q$1:Q1235)+1,0)</f>
        <v>0</v>
      </c>
      <c r="R1236" t="s">
        <v>5870</v>
      </c>
      <c r="S1236">
        <v>8259</v>
      </c>
      <c r="Y1236" t="str">
        <f>IFERROR(VLOOKUP(ROWS($Y$2:Y1236),$Z$2:$AA$3007,2,0),"")</f>
        <v/>
      </c>
      <c r="Z1236" s="91">
        <f>IF(ISNUMBER(SEARCH(PROF_SEARCH_ECO_PREC,AA1236)),MAX($Z$1:Z1235)+1,0)</f>
        <v>0</v>
      </c>
      <c r="AA1236" t="s">
        <v>5870</v>
      </c>
      <c r="AB1236">
        <v>8259</v>
      </c>
    </row>
    <row r="1237" spans="16:28">
      <c r="P1237" t="str">
        <f>IFERROR(VLOOKUP(ROWS($P$2:P1237),$Q$2:$R$3007,2,0),"")</f>
        <v/>
      </c>
      <c r="Q1237" s="91">
        <f>IF(ISNUMBER(SEARCH(ETUD_SHEARCH_ECO_PREC,R1237)),MAX($Q$1:Q1236)+1,0)</f>
        <v>0</v>
      </c>
      <c r="R1237" t="s">
        <v>5461</v>
      </c>
      <c r="S1237">
        <v>1352</v>
      </c>
      <c r="Y1237" t="str">
        <f>IFERROR(VLOOKUP(ROWS($Y$2:Y1237),$Z$2:$AA$3007,2,0),"")</f>
        <v/>
      </c>
      <c r="Z1237" s="91">
        <f>IF(ISNUMBER(SEARCH(PROF_SEARCH_ECO_PREC,AA1237)),MAX($Z$1:Z1236)+1,0)</f>
        <v>0</v>
      </c>
      <c r="AA1237" t="s">
        <v>5461</v>
      </c>
      <c r="AB1237">
        <v>1352</v>
      </c>
    </row>
    <row r="1238" spans="16:28">
      <c r="P1238" t="str">
        <f>IFERROR(VLOOKUP(ROWS($P$2:P1238),$Q$2:$R$3007,2,0),"")</f>
        <v/>
      </c>
      <c r="Q1238" s="91">
        <f>IF(ISNUMBER(SEARCH(ETUD_SHEARCH_ECO_PREC,R1238)),MAX($Q$1:Q1237)+1,0)</f>
        <v>0</v>
      </c>
      <c r="R1238" t="s">
        <v>3701</v>
      </c>
      <c r="S1238">
        <v>7388</v>
      </c>
      <c r="Y1238" t="str">
        <f>IFERROR(VLOOKUP(ROWS($Y$2:Y1238),$Z$2:$AA$3007,2,0),"")</f>
        <v/>
      </c>
      <c r="Z1238" s="91">
        <f>IF(ISNUMBER(SEARCH(PROF_SEARCH_ECO_PREC,AA1238)),MAX($Z$1:Z1237)+1,0)</f>
        <v>0</v>
      </c>
      <c r="AA1238" t="s">
        <v>3701</v>
      </c>
      <c r="AB1238">
        <v>7388</v>
      </c>
    </row>
    <row r="1239" spans="16:28">
      <c r="P1239" t="str">
        <f>IFERROR(VLOOKUP(ROWS($P$2:P1239),$Q$2:$R$3007,2,0),"")</f>
        <v/>
      </c>
      <c r="Q1239" s="91">
        <f>IF(ISNUMBER(SEARCH(ETUD_SHEARCH_ECO_PREC,R1239)),MAX($Q$1:Q1238)+1,0)</f>
        <v>0</v>
      </c>
      <c r="R1239" t="s">
        <v>3530</v>
      </c>
      <c r="S1239">
        <v>8450</v>
      </c>
      <c r="Y1239" t="str">
        <f>IFERROR(VLOOKUP(ROWS($Y$2:Y1239),$Z$2:$AA$3007,2,0),"")</f>
        <v/>
      </c>
      <c r="Z1239" s="91">
        <f>IF(ISNUMBER(SEARCH(PROF_SEARCH_ECO_PREC,AA1239)),MAX($Z$1:Z1238)+1,0)</f>
        <v>0</v>
      </c>
      <c r="AA1239" t="s">
        <v>3530</v>
      </c>
      <c r="AB1239">
        <v>8450</v>
      </c>
    </row>
    <row r="1240" spans="16:28">
      <c r="P1240" t="str">
        <f>IFERROR(VLOOKUP(ROWS($P$2:P1240),$Q$2:$R$3007,2,0),"")</f>
        <v/>
      </c>
      <c r="Q1240" s="91">
        <f>IF(ISNUMBER(SEARCH(ETUD_SHEARCH_ECO_PREC,R1240)),MAX($Q$1:Q1239)+1,0)</f>
        <v>0</v>
      </c>
      <c r="R1240" t="s">
        <v>3782</v>
      </c>
      <c r="S1240">
        <v>8554</v>
      </c>
      <c r="Y1240" t="str">
        <f>IFERROR(VLOOKUP(ROWS($Y$2:Y1240),$Z$2:$AA$3007,2,0),"")</f>
        <v/>
      </c>
      <c r="Z1240" s="91">
        <f>IF(ISNUMBER(SEARCH(PROF_SEARCH_ECO_PREC,AA1240)),MAX($Z$1:Z1239)+1,0)</f>
        <v>0</v>
      </c>
      <c r="AA1240" t="s">
        <v>3782</v>
      </c>
      <c r="AB1240">
        <v>8554</v>
      </c>
    </row>
    <row r="1241" spans="16:28">
      <c r="P1241" t="str">
        <f>IFERROR(VLOOKUP(ROWS($P$2:P1241),$Q$2:$R$3007,2,0),"")</f>
        <v/>
      </c>
      <c r="Q1241" s="91">
        <f>IF(ISNUMBER(SEARCH(ETUD_SHEARCH_ECO_PREC,R1241)),MAX($Q$1:Q1240)+1,0)</f>
        <v>0</v>
      </c>
      <c r="R1241" t="s">
        <v>4687</v>
      </c>
      <c r="S1241">
        <v>8386</v>
      </c>
      <c r="Y1241" t="str">
        <f>IFERROR(VLOOKUP(ROWS($Y$2:Y1241),$Z$2:$AA$3007,2,0),"")</f>
        <v/>
      </c>
      <c r="Z1241" s="91">
        <f>IF(ISNUMBER(SEARCH(PROF_SEARCH_ECO_PREC,AA1241)),MAX($Z$1:Z1240)+1,0)</f>
        <v>0</v>
      </c>
      <c r="AA1241" t="s">
        <v>4687</v>
      </c>
      <c r="AB1241">
        <v>8386</v>
      </c>
    </row>
    <row r="1242" spans="16:28">
      <c r="P1242" t="str">
        <f>IFERROR(VLOOKUP(ROWS($P$2:P1242),$Q$2:$R$3007,2,0),"")</f>
        <v/>
      </c>
      <c r="Q1242" s="91">
        <f>IF(ISNUMBER(SEARCH(ETUD_SHEARCH_ECO_PREC,R1242)),MAX($Q$1:Q1241)+1,0)</f>
        <v>0</v>
      </c>
      <c r="R1242" t="s">
        <v>3720</v>
      </c>
      <c r="S1242">
        <v>148</v>
      </c>
      <c r="Y1242" t="str">
        <f>IFERROR(VLOOKUP(ROWS($Y$2:Y1242),$Z$2:$AA$3007,2,0),"")</f>
        <v/>
      </c>
      <c r="Z1242" s="91">
        <f>IF(ISNUMBER(SEARCH(PROF_SEARCH_ECO_PREC,AA1242)),MAX($Z$1:Z1241)+1,0)</f>
        <v>0</v>
      </c>
      <c r="AA1242" t="s">
        <v>3720</v>
      </c>
      <c r="AB1242">
        <v>148</v>
      </c>
    </row>
    <row r="1243" spans="16:28">
      <c r="P1243" t="str">
        <f>IFERROR(VLOOKUP(ROWS($P$2:P1243),$Q$2:$R$3007,2,0),"")</f>
        <v/>
      </c>
      <c r="Q1243" s="91">
        <f>IF(ISNUMBER(SEARCH(ETUD_SHEARCH_ECO_PREC,R1243)),MAX($Q$1:Q1242)+1,0)</f>
        <v>0</v>
      </c>
      <c r="R1243" t="s">
        <v>4327</v>
      </c>
      <c r="S1243">
        <v>7588</v>
      </c>
      <c r="Y1243" t="str">
        <f>IFERROR(VLOOKUP(ROWS($Y$2:Y1243),$Z$2:$AA$3007,2,0),"")</f>
        <v/>
      </c>
      <c r="Z1243" s="91">
        <f>IF(ISNUMBER(SEARCH(PROF_SEARCH_ECO_PREC,AA1243)),MAX($Z$1:Z1242)+1,0)</f>
        <v>0</v>
      </c>
      <c r="AA1243" t="s">
        <v>4327</v>
      </c>
      <c r="AB1243">
        <v>7588</v>
      </c>
    </row>
    <row r="1244" spans="16:28">
      <c r="P1244" t="str">
        <f>IFERROR(VLOOKUP(ROWS($P$2:P1244),$Q$2:$R$3007,2,0),"")</f>
        <v/>
      </c>
      <c r="Q1244" s="91">
        <f>IF(ISNUMBER(SEARCH(ETUD_SHEARCH_ECO_PREC,R1244)),MAX($Q$1:Q1243)+1,0)</f>
        <v>0</v>
      </c>
      <c r="R1244" t="s">
        <v>5699</v>
      </c>
      <c r="S1244">
        <v>8208</v>
      </c>
      <c r="Y1244" t="str">
        <f>IFERROR(VLOOKUP(ROWS($Y$2:Y1244),$Z$2:$AA$3007,2,0),"")</f>
        <v/>
      </c>
      <c r="Z1244" s="91">
        <f>IF(ISNUMBER(SEARCH(PROF_SEARCH_ECO_PREC,AA1244)),MAX($Z$1:Z1243)+1,0)</f>
        <v>0</v>
      </c>
      <c r="AA1244" t="s">
        <v>5699</v>
      </c>
      <c r="AB1244">
        <v>8208</v>
      </c>
    </row>
    <row r="1245" spans="16:28">
      <c r="P1245" t="str">
        <f>IFERROR(VLOOKUP(ROWS($P$2:P1245),$Q$2:$R$3007,2,0),"")</f>
        <v/>
      </c>
      <c r="Q1245" s="91">
        <f>IF(ISNUMBER(SEARCH(ETUD_SHEARCH_ECO_PREC,R1245)),MAX($Q$1:Q1244)+1,0)</f>
        <v>0</v>
      </c>
      <c r="R1245" t="s">
        <v>3563</v>
      </c>
      <c r="S1245">
        <v>7309</v>
      </c>
      <c r="Y1245" t="str">
        <f>IFERROR(VLOOKUP(ROWS($Y$2:Y1245),$Z$2:$AA$3007,2,0),"")</f>
        <v/>
      </c>
      <c r="Z1245" s="91">
        <f>IF(ISNUMBER(SEARCH(PROF_SEARCH_ECO_PREC,AA1245)),MAX($Z$1:Z1244)+1,0)</f>
        <v>0</v>
      </c>
      <c r="AA1245" t="s">
        <v>3563</v>
      </c>
      <c r="AB1245">
        <v>7309</v>
      </c>
    </row>
    <row r="1246" spans="16:28">
      <c r="P1246" t="str">
        <f>IFERROR(VLOOKUP(ROWS($P$2:P1246),$Q$2:$R$3007,2,0),"")</f>
        <v/>
      </c>
      <c r="Q1246" s="91">
        <f>IF(ISNUMBER(SEARCH(ETUD_SHEARCH_ECO_PREC,R1246)),MAX($Q$1:Q1245)+1,0)</f>
        <v>0</v>
      </c>
      <c r="R1246" t="s">
        <v>5784</v>
      </c>
      <c r="S1246">
        <v>8627</v>
      </c>
      <c r="Y1246" t="str">
        <f>IFERROR(VLOOKUP(ROWS($Y$2:Y1246),$Z$2:$AA$3007,2,0),"")</f>
        <v/>
      </c>
      <c r="Z1246" s="91">
        <f>IF(ISNUMBER(SEARCH(PROF_SEARCH_ECO_PREC,AA1246)),MAX($Z$1:Z1245)+1,0)</f>
        <v>0</v>
      </c>
      <c r="AA1246" t="s">
        <v>5784</v>
      </c>
      <c r="AB1246">
        <v>8627</v>
      </c>
    </row>
    <row r="1247" spans="16:28">
      <c r="P1247" t="str">
        <f>IFERROR(VLOOKUP(ROWS($P$2:P1247),$Q$2:$R$3007,2,0),"")</f>
        <v/>
      </c>
      <c r="Q1247" s="91">
        <f>IF(ISNUMBER(SEARCH(ETUD_SHEARCH_ECO_PREC,R1247)),MAX($Q$1:Q1246)+1,0)</f>
        <v>0</v>
      </c>
      <c r="R1247" t="s">
        <v>5774</v>
      </c>
      <c r="S1247">
        <v>8557</v>
      </c>
      <c r="Y1247" t="str">
        <f>IFERROR(VLOOKUP(ROWS($Y$2:Y1247),$Z$2:$AA$3007,2,0),"")</f>
        <v/>
      </c>
      <c r="Z1247" s="91">
        <f>IF(ISNUMBER(SEARCH(PROF_SEARCH_ECO_PREC,AA1247)),MAX($Z$1:Z1246)+1,0)</f>
        <v>0</v>
      </c>
      <c r="AA1247" t="s">
        <v>5774</v>
      </c>
      <c r="AB1247">
        <v>8557</v>
      </c>
    </row>
    <row r="1248" spans="16:28">
      <c r="P1248" t="str">
        <f>IFERROR(VLOOKUP(ROWS($P$2:P1248),$Q$2:$R$3007,2,0),"")</f>
        <v/>
      </c>
      <c r="Q1248" s="91">
        <f>IF(ISNUMBER(SEARCH(ETUD_SHEARCH_ECO_PREC,R1248)),MAX($Q$1:Q1247)+1,0)</f>
        <v>0</v>
      </c>
      <c r="R1248" t="s">
        <v>4439</v>
      </c>
      <c r="S1248">
        <v>1381</v>
      </c>
      <c r="Y1248" t="str">
        <f>IFERROR(VLOOKUP(ROWS($Y$2:Y1248),$Z$2:$AA$3007,2,0),"")</f>
        <v/>
      </c>
      <c r="Z1248" s="91">
        <f>IF(ISNUMBER(SEARCH(PROF_SEARCH_ECO_PREC,AA1248)),MAX($Z$1:Z1247)+1,0)</f>
        <v>0</v>
      </c>
      <c r="AA1248" t="s">
        <v>4439</v>
      </c>
      <c r="AB1248">
        <v>1381</v>
      </c>
    </row>
    <row r="1249" spans="16:28">
      <c r="P1249" t="str">
        <f>IFERROR(VLOOKUP(ROWS($P$2:P1249),$Q$2:$R$3007,2,0),"")</f>
        <v/>
      </c>
      <c r="Q1249" s="91">
        <f>IF(ISNUMBER(SEARCH(ETUD_SHEARCH_ECO_PREC,R1249)),MAX($Q$1:Q1248)+1,0)</f>
        <v>0</v>
      </c>
      <c r="R1249" t="s">
        <v>5611</v>
      </c>
      <c r="S1249">
        <v>1539</v>
      </c>
      <c r="Y1249" t="str">
        <f>IFERROR(VLOOKUP(ROWS($Y$2:Y1249),$Z$2:$AA$3007,2,0),"")</f>
        <v/>
      </c>
      <c r="Z1249" s="91">
        <f>IF(ISNUMBER(SEARCH(PROF_SEARCH_ECO_PREC,AA1249)),MAX($Z$1:Z1248)+1,0)</f>
        <v>0</v>
      </c>
      <c r="AA1249" t="s">
        <v>5611</v>
      </c>
      <c r="AB1249">
        <v>1539</v>
      </c>
    </row>
    <row r="1250" spans="16:28">
      <c r="P1250" t="str">
        <f>IFERROR(VLOOKUP(ROWS($P$2:P1250),$Q$2:$R$3007,2,0),"")</f>
        <v/>
      </c>
      <c r="Q1250" s="91">
        <f>IF(ISNUMBER(SEARCH(ETUD_SHEARCH_ECO_PREC,R1250)),MAX($Q$1:Q1249)+1,0)</f>
        <v>0</v>
      </c>
      <c r="R1250" t="s">
        <v>4815</v>
      </c>
      <c r="S1250">
        <v>8227</v>
      </c>
      <c r="Y1250" t="str">
        <f>IFERROR(VLOOKUP(ROWS($Y$2:Y1250),$Z$2:$AA$3007,2,0),"")</f>
        <v/>
      </c>
      <c r="Z1250" s="91">
        <f>IF(ISNUMBER(SEARCH(PROF_SEARCH_ECO_PREC,AA1250)),MAX($Z$1:Z1249)+1,0)</f>
        <v>0</v>
      </c>
      <c r="AA1250" t="s">
        <v>4815</v>
      </c>
      <c r="AB1250">
        <v>8227</v>
      </c>
    </row>
    <row r="1251" spans="16:28">
      <c r="P1251" t="str">
        <f>IFERROR(VLOOKUP(ROWS($P$2:P1251),$Q$2:$R$3007,2,0),"")</f>
        <v/>
      </c>
      <c r="Q1251" s="91">
        <f>IF(ISNUMBER(SEARCH(ETUD_SHEARCH_ECO_PREC,R1251)),MAX($Q$1:Q1250)+1,0)</f>
        <v>0</v>
      </c>
      <c r="R1251" t="s">
        <v>4092</v>
      </c>
      <c r="S1251">
        <v>7522</v>
      </c>
      <c r="Y1251" t="str">
        <f>IFERROR(VLOOKUP(ROWS($Y$2:Y1251),$Z$2:$AA$3007,2,0),"")</f>
        <v/>
      </c>
      <c r="Z1251" s="91">
        <f>IF(ISNUMBER(SEARCH(PROF_SEARCH_ECO_PREC,AA1251)),MAX($Z$1:Z1250)+1,0)</f>
        <v>0</v>
      </c>
      <c r="AA1251" t="s">
        <v>4092</v>
      </c>
      <c r="AB1251">
        <v>7522</v>
      </c>
    </row>
    <row r="1252" spans="16:28">
      <c r="P1252" t="str">
        <f>IFERROR(VLOOKUP(ROWS($P$2:P1252),$Q$2:$R$3007,2,0),"")</f>
        <v/>
      </c>
      <c r="Q1252" s="91">
        <f>IF(ISNUMBER(SEARCH(ETUD_SHEARCH_ECO_PREC,R1252)),MAX($Q$1:Q1251)+1,0)</f>
        <v>0</v>
      </c>
      <c r="R1252" t="s">
        <v>3633</v>
      </c>
      <c r="S1252">
        <v>8395</v>
      </c>
      <c r="Y1252" t="str">
        <f>IFERROR(VLOOKUP(ROWS($Y$2:Y1252),$Z$2:$AA$3007,2,0),"")</f>
        <v/>
      </c>
      <c r="Z1252" s="91">
        <f>IF(ISNUMBER(SEARCH(PROF_SEARCH_ECO_PREC,AA1252)),MAX($Z$1:Z1251)+1,0)</f>
        <v>0</v>
      </c>
      <c r="AA1252" t="s">
        <v>3633</v>
      </c>
      <c r="AB1252">
        <v>8395</v>
      </c>
    </row>
    <row r="1253" spans="16:28">
      <c r="P1253" t="str">
        <f>IFERROR(VLOOKUP(ROWS($P$2:P1253),$Q$2:$R$3007,2,0),"")</f>
        <v/>
      </c>
      <c r="Q1253" s="91">
        <f>IF(ISNUMBER(SEARCH(ETUD_SHEARCH_ECO_PREC,R1253)),MAX($Q$1:Q1252)+1,0)</f>
        <v>0</v>
      </c>
      <c r="R1253" t="s">
        <v>5950</v>
      </c>
      <c r="S1253">
        <v>1372</v>
      </c>
      <c r="Y1253" t="str">
        <f>IFERROR(VLOOKUP(ROWS($Y$2:Y1253),$Z$2:$AA$3007,2,0),"")</f>
        <v/>
      </c>
      <c r="Z1253" s="91">
        <f>IF(ISNUMBER(SEARCH(PROF_SEARCH_ECO_PREC,AA1253)),MAX($Z$1:Z1252)+1,0)</f>
        <v>0</v>
      </c>
      <c r="AA1253" t="s">
        <v>5950</v>
      </c>
      <c r="AB1253">
        <v>1372</v>
      </c>
    </row>
    <row r="1254" spans="16:28">
      <c r="P1254" t="str">
        <f>IFERROR(VLOOKUP(ROWS($P$2:P1254),$Q$2:$R$3007,2,0),"")</f>
        <v/>
      </c>
      <c r="Q1254" s="91">
        <f>IF(ISNUMBER(SEARCH(ETUD_SHEARCH_ECO_PREC,R1254)),MAX($Q$1:Q1253)+1,0)</f>
        <v>0</v>
      </c>
      <c r="R1254" t="s">
        <v>3243</v>
      </c>
      <c r="S1254">
        <v>7112</v>
      </c>
      <c r="Y1254" t="str">
        <f>IFERROR(VLOOKUP(ROWS($Y$2:Y1254),$Z$2:$AA$3007,2,0),"")</f>
        <v/>
      </c>
      <c r="Z1254" s="91">
        <f>IF(ISNUMBER(SEARCH(PROF_SEARCH_ECO_PREC,AA1254)),MAX($Z$1:Z1253)+1,0)</f>
        <v>0</v>
      </c>
      <c r="AA1254" t="s">
        <v>3243</v>
      </c>
      <c r="AB1254">
        <v>7112</v>
      </c>
    </row>
    <row r="1255" spans="16:28">
      <c r="P1255" t="str">
        <f>IFERROR(VLOOKUP(ROWS($P$2:P1255),$Q$2:$R$3007,2,0),"")</f>
        <v/>
      </c>
      <c r="Q1255" s="91">
        <f>IF(ISNUMBER(SEARCH(ETUD_SHEARCH_ECO_PREC,R1255)),MAX($Q$1:Q1254)+1,0)</f>
        <v>0</v>
      </c>
      <c r="R1255" t="s">
        <v>3514</v>
      </c>
      <c r="S1255">
        <v>8590</v>
      </c>
      <c r="Y1255" t="str">
        <f>IFERROR(VLOOKUP(ROWS($Y$2:Y1255),$Z$2:$AA$3007,2,0),"")</f>
        <v/>
      </c>
      <c r="Z1255" s="91">
        <f>IF(ISNUMBER(SEARCH(PROF_SEARCH_ECO_PREC,AA1255)),MAX($Z$1:Z1254)+1,0)</f>
        <v>0</v>
      </c>
      <c r="AA1255" t="s">
        <v>3514</v>
      </c>
      <c r="AB1255">
        <v>8590</v>
      </c>
    </row>
    <row r="1256" spans="16:28">
      <c r="P1256" t="str">
        <f>IFERROR(VLOOKUP(ROWS($P$2:P1256),$Q$2:$R$3007,2,0),"")</f>
        <v/>
      </c>
      <c r="Q1256" s="91">
        <f>IF(ISNUMBER(SEARCH(ETUD_SHEARCH_ECO_PREC,R1256)),MAX($Q$1:Q1255)+1,0)</f>
        <v>0</v>
      </c>
      <c r="R1256" t="s">
        <v>3475</v>
      </c>
      <c r="S1256">
        <v>7272</v>
      </c>
      <c r="Y1256" t="str">
        <f>IFERROR(VLOOKUP(ROWS($Y$2:Y1256),$Z$2:$AA$3007,2,0),"")</f>
        <v/>
      </c>
      <c r="Z1256" s="91">
        <f>IF(ISNUMBER(SEARCH(PROF_SEARCH_ECO_PREC,AA1256)),MAX($Z$1:Z1255)+1,0)</f>
        <v>0</v>
      </c>
      <c r="AA1256" t="s">
        <v>3475</v>
      </c>
      <c r="AB1256">
        <v>7272</v>
      </c>
    </row>
    <row r="1257" spans="16:28">
      <c r="P1257" t="str">
        <f>IFERROR(VLOOKUP(ROWS($P$2:P1257),$Q$2:$R$3007,2,0),"")</f>
        <v/>
      </c>
      <c r="Q1257" s="91">
        <f>IF(ISNUMBER(SEARCH(ETUD_SHEARCH_ECO_PREC,R1257)),MAX($Q$1:Q1256)+1,0)</f>
        <v>0</v>
      </c>
      <c r="R1257" t="s">
        <v>5857</v>
      </c>
      <c r="S1257">
        <v>7889</v>
      </c>
      <c r="Y1257" t="str">
        <f>IFERROR(VLOOKUP(ROWS($Y$2:Y1257),$Z$2:$AA$3007,2,0),"")</f>
        <v/>
      </c>
      <c r="Z1257" s="91">
        <f>IF(ISNUMBER(SEARCH(PROF_SEARCH_ECO_PREC,AA1257)),MAX($Z$1:Z1256)+1,0)</f>
        <v>0</v>
      </c>
      <c r="AA1257" t="s">
        <v>5857</v>
      </c>
      <c r="AB1257">
        <v>7889</v>
      </c>
    </row>
    <row r="1258" spans="16:28">
      <c r="P1258" t="str">
        <f>IFERROR(VLOOKUP(ROWS($P$2:P1258),$Q$2:$R$3007,2,0),"")</f>
        <v/>
      </c>
      <c r="Q1258" s="91">
        <f>IF(ISNUMBER(SEARCH(ETUD_SHEARCH_ECO_PREC,R1258)),MAX($Q$1:Q1257)+1,0)</f>
        <v>0</v>
      </c>
      <c r="R1258" t="s">
        <v>5527</v>
      </c>
      <c r="S1258">
        <v>7848</v>
      </c>
      <c r="Y1258" t="str">
        <f>IFERROR(VLOOKUP(ROWS($Y$2:Y1258),$Z$2:$AA$3007,2,0),"")</f>
        <v/>
      </c>
      <c r="Z1258" s="91">
        <f>IF(ISNUMBER(SEARCH(PROF_SEARCH_ECO_PREC,AA1258)),MAX($Z$1:Z1257)+1,0)</f>
        <v>0</v>
      </c>
      <c r="AA1258" t="s">
        <v>5527</v>
      </c>
      <c r="AB1258">
        <v>7848</v>
      </c>
    </row>
    <row r="1259" spans="16:28">
      <c r="P1259" t="str">
        <f>IFERROR(VLOOKUP(ROWS($P$2:P1259),$Q$2:$R$3007,2,0),"")</f>
        <v/>
      </c>
      <c r="Q1259" s="91">
        <f>IF(ISNUMBER(SEARCH(ETUD_SHEARCH_ECO_PREC,R1259)),MAX($Q$1:Q1258)+1,0)</f>
        <v>0</v>
      </c>
      <c r="R1259" t="s">
        <v>3764</v>
      </c>
      <c r="S1259">
        <v>7419</v>
      </c>
      <c r="Y1259" t="str">
        <f>IFERROR(VLOOKUP(ROWS($Y$2:Y1259),$Z$2:$AA$3007,2,0),"")</f>
        <v/>
      </c>
      <c r="Z1259" s="91">
        <f>IF(ISNUMBER(SEARCH(PROF_SEARCH_ECO_PREC,AA1259)),MAX($Z$1:Z1258)+1,0)</f>
        <v>0</v>
      </c>
      <c r="AA1259" t="s">
        <v>3764</v>
      </c>
      <c r="AB1259">
        <v>7419</v>
      </c>
    </row>
    <row r="1260" spans="16:28">
      <c r="P1260" t="str">
        <f>IFERROR(VLOOKUP(ROWS($P$2:P1260),$Q$2:$R$3007,2,0),"")</f>
        <v/>
      </c>
      <c r="Q1260" s="91">
        <f>IF(ISNUMBER(SEARCH(ETUD_SHEARCH_ECO_PREC,R1260)),MAX($Q$1:Q1259)+1,0)</f>
        <v>0</v>
      </c>
      <c r="R1260" t="s">
        <v>4104</v>
      </c>
      <c r="S1260">
        <v>8113</v>
      </c>
      <c r="Y1260" t="str">
        <f>IFERROR(VLOOKUP(ROWS($Y$2:Y1260),$Z$2:$AA$3007,2,0),"")</f>
        <v/>
      </c>
      <c r="Z1260" s="91">
        <f>IF(ISNUMBER(SEARCH(PROF_SEARCH_ECO_PREC,AA1260)),MAX($Z$1:Z1259)+1,0)</f>
        <v>0</v>
      </c>
      <c r="AA1260" t="s">
        <v>4104</v>
      </c>
      <c r="AB1260">
        <v>8113</v>
      </c>
    </row>
    <row r="1261" spans="16:28">
      <c r="P1261" t="str">
        <f>IFERROR(VLOOKUP(ROWS($P$2:P1261),$Q$2:$R$3007,2,0),"")</f>
        <v/>
      </c>
      <c r="Q1261" s="91">
        <f>IF(ISNUMBER(SEARCH(ETUD_SHEARCH_ECO_PREC,R1261)),MAX($Q$1:Q1260)+1,0)</f>
        <v>0</v>
      </c>
      <c r="R1261" t="s">
        <v>5641</v>
      </c>
      <c r="S1261">
        <v>7877</v>
      </c>
      <c r="Y1261" t="str">
        <f>IFERROR(VLOOKUP(ROWS($Y$2:Y1261),$Z$2:$AA$3007,2,0),"")</f>
        <v/>
      </c>
      <c r="Z1261" s="91">
        <f>IF(ISNUMBER(SEARCH(PROF_SEARCH_ECO_PREC,AA1261)),MAX($Z$1:Z1260)+1,0)</f>
        <v>0</v>
      </c>
      <c r="AA1261" t="s">
        <v>5641</v>
      </c>
      <c r="AB1261">
        <v>7877</v>
      </c>
    </row>
    <row r="1262" spans="16:28">
      <c r="P1262" t="str">
        <f>IFERROR(VLOOKUP(ROWS($P$2:P1262),$Q$2:$R$3007,2,0),"")</f>
        <v/>
      </c>
      <c r="Q1262" s="91">
        <f>IF(ISNUMBER(SEARCH(ETUD_SHEARCH_ECO_PREC,R1262)),MAX($Q$1:Q1261)+1,0)</f>
        <v>0</v>
      </c>
      <c r="R1262" t="s">
        <v>4261</v>
      </c>
      <c r="S1262">
        <v>7567</v>
      </c>
      <c r="Y1262" t="str">
        <f>IFERROR(VLOOKUP(ROWS($Y$2:Y1262),$Z$2:$AA$3007,2,0),"")</f>
        <v/>
      </c>
      <c r="Z1262" s="91">
        <f>IF(ISNUMBER(SEARCH(PROF_SEARCH_ECO_PREC,AA1262)),MAX($Z$1:Z1261)+1,0)</f>
        <v>0</v>
      </c>
      <c r="AA1262" t="s">
        <v>4261</v>
      </c>
      <c r="AB1262">
        <v>7567</v>
      </c>
    </row>
    <row r="1263" spans="16:28">
      <c r="P1263" t="str">
        <f>IFERROR(VLOOKUP(ROWS($P$2:P1263),$Q$2:$R$3007,2,0),"")</f>
        <v/>
      </c>
      <c r="Q1263" s="91">
        <f>IF(ISNUMBER(SEARCH(ETUD_SHEARCH_ECO_PREC,R1263)),MAX($Q$1:Q1262)+1,0)</f>
        <v>0</v>
      </c>
      <c r="R1263" t="s">
        <v>5761</v>
      </c>
      <c r="S1263">
        <v>1431</v>
      </c>
      <c r="Y1263" t="str">
        <f>IFERROR(VLOOKUP(ROWS($Y$2:Y1263),$Z$2:$AA$3007,2,0),"")</f>
        <v/>
      </c>
      <c r="Z1263" s="91">
        <f>IF(ISNUMBER(SEARCH(PROF_SEARCH_ECO_PREC,AA1263)),MAX($Z$1:Z1262)+1,0)</f>
        <v>0</v>
      </c>
      <c r="AA1263" t="s">
        <v>5761</v>
      </c>
      <c r="AB1263">
        <v>1431</v>
      </c>
    </row>
    <row r="1264" spans="16:28">
      <c r="P1264" t="str">
        <f>IFERROR(VLOOKUP(ROWS($P$2:P1264),$Q$2:$R$3007,2,0),"")</f>
        <v/>
      </c>
      <c r="Q1264" s="91">
        <f>IF(ISNUMBER(SEARCH(ETUD_SHEARCH_ECO_PREC,R1264)),MAX($Q$1:Q1263)+1,0)</f>
        <v>0</v>
      </c>
      <c r="R1264" t="s">
        <v>5936</v>
      </c>
      <c r="S1264">
        <v>7955</v>
      </c>
      <c r="Y1264" t="str">
        <f>IFERROR(VLOOKUP(ROWS($Y$2:Y1264),$Z$2:$AA$3007,2,0),"")</f>
        <v/>
      </c>
      <c r="Z1264" s="91">
        <f>IF(ISNUMBER(SEARCH(PROF_SEARCH_ECO_PREC,AA1264)),MAX($Z$1:Z1263)+1,0)</f>
        <v>0</v>
      </c>
      <c r="AA1264" t="s">
        <v>5936</v>
      </c>
      <c r="AB1264">
        <v>7955</v>
      </c>
    </row>
    <row r="1265" spans="16:28">
      <c r="P1265" t="str">
        <f>IFERROR(VLOOKUP(ROWS($P$2:P1265),$Q$2:$R$3007,2,0),"")</f>
        <v/>
      </c>
      <c r="Q1265" s="91">
        <f>IF(ISNUMBER(SEARCH(ETUD_SHEARCH_ECO_PREC,R1265)),MAX($Q$1:Q1264)+1,0)</f>
        <v>0</v>
      </c>
      <c r="R1265" t="s">
        <v>5273</v>
      </c>
      <c r="S1265">
        <v>8192</v>
      </c>
      <c r="Y1265" t="str">
        <f>IFERROR(VLOOKUP(ROWS($Y$2:Y1265),$Z$2:$AA$3007,2,0),"")</f>
        <v/>
      </c>
      <c r="Z1265" s="91">
        <f>IF(ISNUMBER(SEARCH(PROF_SEARCH_ECO_PREC,AA1265)),MAX($Z$1:Z1264)+1,0)</f>
        <v>0</v>
      </c>
      <c r="AA1265" t="s">
        <v>5273</v>
      </c>
      <c r="AB1265">
        <v>8192</v>
      </c>
    </row>
    <row r="1266" spans="16:28">
      <c r="P1266" t="str">
        <f>IFERROR(VLOOKUP(ROWS($P$2:P1266),$Q$2:$R$3007,2,0),"")</f>
        <v/>
      </c>
      <c r="Q1266" s="91">
        <f>IF(ISNUMBER(SEARCH(ETUD_SHEARCH_ECO_PREC,R1266)),MAX($Q$1:Q1265)+1,0)</f>
        <v>0</v>
      </c>
      <c r="R1266" t="s">
        <v>4512</v>
      </c>
      <c r="S1266">
        <v>7615</v>
      </c>
      <c r="Y1266" t="str">
        <f>IFERROR(VLOOKUP(ROWS($Y$2:Y1266),$Z$2:$AA$3007,2,0),"")</f>
        <v/>
      </c>
      <c r="Z1266" s="91">
        <f>IF(ISNUMBER(SEARCH(PROF_SEARCH_ECO_PREC,AA1266)),MAX($Z$1:Z1265)+1,0)</f>
        <v>0</v>
      </c>
      <c r="AA1266" t="s">
        <v>4512</v>
      </c>
      <c r="AB1266">
        <v>7615</v>
      </c>
    </row>
    <row r="1267" spans="16:28">
      <c r="P1267" t="str">
        <f>IFERROR(VLOOKUP(ROWS($P$2:P1267),$Q$2:$R$3007,2,0),"")</f>
        <v/>
      </c>
      <c r="Q1267" s="91">
        <f>IF(ISNUMBER(SEARCH(ETUD_SHEARCH_ECO_PREC,R1267)),MAX($Q$1:Q1266)+1,0)</f>
        <v>0</v>
      </c>
      <c r="R1267" t="s">
        <v>5875</v>
      </c>
      <c r="S1267">
        <v>7891</v>
      </c>
      <c r="Y1267" t="str">
        <f>IFERROR(VLOOKUP(ROWS($Y$2:Y1267),$Z$2:$AA$3007,2,0),"")</f>
        <v/>
      </c>
      <c r="Z1267" s="91">
        <f>IF(ISNUMBER(SEARCH(PROF_SEARCH_ECO_PREC,AA1267)),MAX($Z$1:Z1266)+1,0)</f>
        <v>0</v>
      </c>
      <c r="AA1267" t="s">
        <v>5875</v>
      </c>
      <c r="AB1267">
        <v>7891</v>
      </c>
    </row>
    <row r="1268" spans="16:28">
      <c r="P1268" t="str">
        <f>IFERROR(VLOOKUP(ROWS($P$2:P1268),$Q$2:$R$3007,2,0),"")</f>
        <v/>
      </c>
      <c r="Q1268" s="91">
        <f>IF(ISNUMBER(SEARCH(ETUD_SHEARCH_ECO_PREC,R1268)),MAX($Q$1:Q1267)+1,0)</f>
        <v>0</v>
      </c>
      <c r="R1268" t="s">
        <v>5754</v>
      </c>
      <c r="S1268">
        <v>1255</v>
      </c>
      <c r="Y1268" t="str">
        <f>IFERROR(VLOOKUP(ROWS($Y$2:Y1268),$Z$2:$AA$3007,2,0),"")</f>
        <v/>
      </c>
      <c r="Z1268" s="91">
        <f>IF(ISNUMBER(SEARCH(PROF_SEARCH_ECO_PREC,AA1268)),MAX($Z$1:Z1267)+1,0)</f>
        <v>0</v>
      </c>
      <c r="AA1268" t="s">
        <v>5754</v>
      </c>
      <c r="AB1268">
        <v>1255</v>
      </c>
    </row>
    <row r="1269" spans="16:28">
      <c r="P1269" t="str">
        <f>IFERROR(VLOOKUP(ROWS($P$2:P1269),$Q$2:$R$3007,2,0),"")</f>
        <v/>
      </c>
      <c r="Q1269" s="91">
        <f>IF(ISNUMBER(SEARCH(ETUD_SHEARCH_ECO_PREC,R1269)),MAX($Q$1:Q1268)+1,0)</f>
        <v>0</v>
      </c>
      <c r="R1269" t="s">
        <v>4590</v>
      </c>
      <c r="S1269">
        <v>554</v>
      </c>
      <c r="Y1269" t="str">
        <f>IFERROR(VLOOKUP(ROWS($Y$2:Y1269),$Z$2:$AA$3007,2,0),"")</f>
        <v/>
      </c>
      <c r="Z1269" s="91">
        <f>IF(ISNUMBER(SEARCH(PROF_SEARCH_ECO_PREC,AA1269)),MAX($Z$1:Z1268)+1,0)</f>
        <v>0</v>
      </c>
      <c r="AA1269" t="s">
        <v>4590</v>
      </c>
      <c r="AB1269">
        <v>554</v>
      </c>
    </row>
    <row r="1270" spans="16:28">
      <c r="P1270" t="str">
        <f>IFERROR(VLOOKUP(ROWS($P$2:P1270),$Q$2:$R$3007,2,0),"")</f>
        <v/>
      </c>
      <c r="Q1270" s="91">
        <f>IF(ISNUMBER(SEARCH(ETUD_SHEARCH_ECO_PREC,R1270)),MAX($Q$1:Q1269)+1,0)</f>
        <v>0</v>
      </c>
      <c r="R1270" t="s">
        <v>3830</v>
      </c>
      <c r="S1270">
        <v>164</v>
      </c>
      <c r="Y1270" t="str">
        <f>IFERROR(VLOOKUP(ROWS($Y$2:Y1270),$Z$2:$AA$3007,2,0),"")</f>
        <v/>
      </c>
      <c r="Z1270" s="91">
        <f>IF(ISNUMBER(SEARCH(PROF_SEARCH_ECO_PREC,AA1270)),MAX($Z$1:Z1269)+1,0)</f>
        <v>0</v>
      </c>
      <c r="AA1270" t="s">
        <v>3830</v>
      </c>
      <c r="AB1270">
        <v>164</v>
      </c>
    </row>
    <row r="1271" spans="16:28">
      <c r="P1271" t="str">
        <f>IFERROR(VLOOKUP(ROWS($P$2:P1271),$Q$2:$R$3007,2,0),"")</f>
        <v/>
      </c>
      <c r="Q1271" s="91">
        <f>IF(ISNUMBER(SEARCH(ETUD_SHEARCH_ECO_PREC,R1271)),MAX($Q$1:Q1270)+1,0)</f>
        <v>0</v>
      </c>
      <c r="R1271" t="s">
        <v>5711</v>
      </c>
      <c r="S1271">
        <v>7934</v>
      </c>
      <c r="Y1271" t="str">
        <f>IFERROR(VLOOKUP(ROWS($Y$2:Y1271),$Z$2:$AA$3007,2,0),"")</f>
        <v/>
      </c>
      <c r="Z1271" s="91">
        <f>IF(ISNUMBER(SEARCH(PROF_SEARCH_ECO_PREC,AA1271)),MAX($Z$1:Z1270)+1,0)</f>
        <v>0</v>
      </c>
      <c r="AA1271" t="s">
        <v>5711</v>
      </c>
      <c r="AB1271">
        <v>7934</v>
      </c>
    </row>
    <row r="1272" spans="16:28">
      <c r="P1272" t="str">
        <f>IFERROR(VLOOKUP(ROWS($P$2:P1272),$Q$2:$R$3007,2,0),"")</f>
        <v/>
      </c>
      <c r="Q1272" s="91">
        <f>IF(ISNUMBER(SEARCH(ETUD_SHEARCH_ECO_PREC,R1272)),MAX($Q$1:Q1271)+1,0)</f>
        <v>0</v>
      </c>
      <c r="R1272" t="s">
        <v>5629</v>
      </c>
      <c r="S1272">
        <v>7874</v>
      </c>
      <c r="Y1272" t="str">
        <f>IFERROR(VLOOKUP(ROWS($Y$2:Y1272),$Z$2:$AA$3007,2,0),"")</f>
        <v/>
      </c>
      <c r="Z1272" s="91">
        <f>IF(ISNUMBER(SEARCH(PROF_SEARCH_ECO_PREC,AA1272)),MAX($Z$1:Z1271)+1,0)</f>
        <v>0</v>
      </c>
      <c r="AA1272" t="s">
        <v>5629</v>
      </c>
      <c r="AB1272">
        <v>7874</v>
      </c>
    </row>
    <row r="1273" spans="16:28">
      <c r="P1273" t="str">
        <f>IFERROR(VLOOKUP(ROWS($P$2:P1273),$Q$2:$R$3007,2,0),"")</f>
        <v/>
      </c>
      <c r="Q1273" s="91">
        <f>IF(ISNUMBER(SEARCH(ETUD_SHEARCH_ECO_PREC,R1273)),MAX($Q$1:Q1272)+1,0)</f>
        <v>0</v>
      </c>
      <c r="R1273" t="s">
        <v>5640</v>
      </c>
      <c r="S1273">
        <v>1104</v>
      </c>
      <c r="Y1273" t="str">
        <f>IFERROR(VLOOKUP(ROWS($Y$2:Y1273),$Z$2:$AA$3007,2,0),"")</f>
        <v/>
      </c>
      <c r="Z1273" s="91">
        <f>IF(ISNUMBER(SEARCH(PROF_SEARCH_ECO_PREC,AA1273)),MAX($Z$1:Z1272)+1,0)</f>
        <v>0</v>
      </c>
      <c r="AA1273" t="s">
        <v>5640</v>
      </c>
      <c r="AB1273">
        <v>1104</v>
      </c>
    </row>
    <row r="1274" spans="16:28">
      <c r="P1274" t="str">
        <f>IFERROR(VLOOKUP(ROWS($P$2:P1274),$Q$2:$R$3007,2,0),"")</f>
        <v/>
      </c>
      <c r="Q1274" s="91">
        <f>IF(ISNUMBER(SEARCH(ETUD_SHEARCH_ECO_PREC,R1274)),MAX($Q$1:Q1273)+1,0)</f>
        <v>0</v>
      </c>
      <c r="R1274" t="s">
        <v>4787</v>
      </c>
      <c r="S1274">
        <v>1572</v>
      </c>
      <c r="Y1274" t="str">
        <f>IFERROR(VLOOKUP(ROWS($Y$2:Y1274),$Z$2:$AA$3007,2,0),"")</f>
        <v/>
      </c>
      <c r="Z1274" s="91">
        <f>IF(ISNUMBER(SEARCH(PROF_SEARCH_ECO_PREC,AA1274)),MAX($Z$1:Z1273)+1,0)</f>
        <v>0</v>
      </c>
      <c r="AA1274" t="s">
        <v>4787</v>
      </c>
      <c r="AB1274">
        <v>1572</v>
      </c>
    </row>
    <row r="1275" spans="16:28">
      <c r="P1275" t="str">
        <f>IFERROR(VLOOKUP(ROWS($P$2:P1275),$Q$2:$R$3007,2,0),"")</f>
        <v/>
      </c>
      <c r="Q1275" s="91">
        <f>IF(ISNUMBER(SEARCH(ETUD_SHEARCH_ECO_PREC,R1275)),MAX($Q$1:Q1274)+1,0)</f>
        <v>0</v>
      </c>
      <c r="R1275" t="s">
        <v>3752</v>
      </c>
      <c r="S1275">
        <v>155</v>
      </c>
      <c r="Y1275" t="str">
        <f>IFERROR(VLOOKUP(ROWS($Y$2:Y1275),$Z$2:$AA$3007,2,0),"")</f>
        <v/>
      </c>
      <c r="Z1275" s="91">
        <f>IF(ISNUMBER(SEARCH(PROF_SEARCH_ECO_PREC,AA1275)),MAX($Z$1:Z1274)+1,0)</f>
        <v>0</v>
      </c>
      <c r="AA1275" t="s">
        <v>3752</v>
      </c>
      <c r="AB1275">
        <v>155</v>
      </c>
    </row>
    <row r="1276" spans="16:28">
      <c r="P1276" t="str">
        <f>IFERROR(VLOOKUP(ROWS($P$2:P1276),$Q$2:$R$3007,2,0),"")</f>
        <v/>
      </c>
      <c r="Q1276" s="91">
        <f>IF(ISNUMBER(SEARCH(ETUD_SHEARCH_ECO_PREC,R1276)),MAX($Q$1:Q1275)+1,0)</f>
        <v>0</v>
      </c>
      <c r="R1276" t="s">
        <v>4825</v>
      </c>
      <c r="S1276">
        <v>1575</v>
      </c>
      <c r="Y1276" t="str">
        <f>IFERROR(VLOOKUP(ROWS($Y$2:Y1276),$Z$2:$AA$3007,2,0),"")</f>
        <v/>
      </c>
      <c r="Z1276" s="91">
        <f>IF(ISNUMBER(SEARCH(PROF_SEARCH_ECO_PREC,AA1276)),MAX($Z$1:Z1275)+1,0)</f>
        <v>0</v>
      </c>
      <c r="AA1276" t="s">
        <v>4825</v>
      </c>
      <c r="AB1276">
        <v>1575</v>
      </c>
    </row>
    <row r="1277" spans="16:28">
      <c r="P1277" t="str">
        <f>IFERROR(VLOOKUP(ROWS($P$2:P1277),$Q$2:$R$3007,2,0),"")</f>
        <v/>
      </c>
      <c r="Q1277" s="91">
        <f>IF(ISNUMBER(SEARCH(ETUD_SHEARCH_ECO_PREC,R1277)),MAX($Q$1:Q1276)+1,0)</f>
        <v>0</v>
      </c>
      <c r="R1277" t="s">
        <v>5355</v>
      </c>
      <c r="S1277">
        <v>8065</v>
      </c>
      <c r="Y1277" t="str">
        <f>IFERROR(VLOOKUP(ROWS($Y$2:Y1277),$Z$2:$AA$3007,2,0),"")</f>
        <v/>
      </c>
      <c r="Z1277" s="91">
        <f>IF(ISNUMBER(SEARCH(PROF_SEARCH_ECO_PREC,AA1277)),MAX($Z$1:Z1276)+1,0)</f>
        <v>0</v>
      </c>
      <c r="AA1277" t="s">
        <v>5355</v>
      </c>
      <c r="AB1277">
        <v>8065</v>
      </c>
    </row>
    <row r="1278" spans="16:28">
      <c r="P1278" t="str">
        <f>IFERROR(VLOOKUP(ROWS($P$2:P1278),$Q$2:$R$3007,2,0),"")</f>
        <v/>
      </c>
      <c r="Q1278" s="91">
        <f>IF(ISNUMBER(SEARCH(ETUD_SHEARCH_ECO_PREC,R1278)),MAX($Q$1:Q1277)+1,0)</f>
        <v>0</v>
      </c>
      <c r="R1278" t="s">
        <v>3616</v>
      </c>
      <c r="S1278">
        <v>7339</v>
      </c>
      <c r="Y1278" t="str">
        <f>IFERROR(VLOOKUP(ROWS($Y$2:Y1278),$Z$2:$AA$3007,2,0),"")</f>
        <v/>
      </c>
      <c r="Z1278" s="91">
        <f>IF(ISNUMBER(SEARCH(PROF_SEARCH_ECO_PREC,AA1278)),MAX($Z$1:Z1277)+1,0)</f>
        <v>0</v>
      </c>
      <c r="AA1278" t="s">
        <v>3616</v>
      </c>
      <c r="AB1278">
        <v>7339</v>
      </c>
    </row>
    <row r="1279" spans="16:28">
      <c r="P1279" t="str">
        <f>IFERROR(VLOOKUP(ROWS($P$2:P1279),$Q$2:$R$3007,2,0),"")</f>
        <v/>
      </c>
      <c r="Q1279" s="91">
        <f>IF(ISNUMBER(SEARCH(ETUD_SHEARCH_ECO_PREC,R1279)),MAX($Q$1:Q1278)+1,0)</f>
        <v>0</v>
      </c>
      <c r="R1279" t="s">
        <v>5959</v>
      </c>
      <c r="S1279">
        <v>8083</v>
      </c>
      <c r="Y1279" t="str">
        <f>IFERROR(VLOOKUP(ROWS($Y$2:Y1279),$Z$2:$AA$3007,2,0),"")</f>
        <v/>
      </c>
      <c r="Z1279" s="91">
        <f>IF(ISNUMBER(SEARCH(PROF_SEARCH_ECO_PREC,AA1279)),MAX($Z$1:Z1278)+1,0)</f>
        <v>0</v>
      </c>
      <c r="AA1279" t="s">
        <v>5959</v>
      </c>
      <c r="AB1279">
        <v>8083</v>
      </c>
    </row>
    <row r="1280" spans="16:28">
      <c r="P1280" t="str">
        <f>IFERROR(VLOOKUP(ROWS($P$2:P1280),$Q$2:$R$3007,2,0),"")</f>
        <v/>
      </c>
      <c r="Q1280" s="91">
        <f>IF(ISNUMBER(SEARCH(ETUD_SHEARCH_ECO_PREC,R1280)),MAX($Q$1:Q1279)+1,0)</f>
        <v>0</v>
      </c>
      <c r="R1280" t="s">
        <v>4017</v>
      </c>
      <c r="S1280">
        <v>7495</v>
      </c>
      <c r="Y1280" t="str">
        <f>IFERROR(VLOOKUP(ROWS($Y$2:Y1280),$Z$2:$AA$3007,2,0),"")</f>
        <v/>
      </c>
      <c r="Z1280" s="91">
        <f>IF(ISNUMBER(SEARCH(PROF_SEARCH_ECO_PREC,AA1280)),MAX($Z$1:Z1279)+1,0)</f>
        <v>0</v>
      </c>
      <c r="AA1280" t="s">
        <v>4017</v>
      </c>
      <c r="AB1280">
        <v>7495</v>
      </c>
    </row>
    <row r="1281" spans="16:28">
      <c r="P1281" t="str">
        <f>IFERROR(VLOOKUP(ROWS($P$2:P1281),$Q$2:$R$3007,2,0),"")</f>
        <v/>
      </c>
      <c r="Q1281" s="91">
        <f>IF(ISNUMBER(SEARCH(ETUD_SHEARCH_ECO_PREC,R1281)),MAX($Q$1:Q1280)+1,0)</f>
        <v>0</v>
      </c>
      <c r="R1281" t="s">
        <v>5623</v>
      </c>
      <c r="S1281">
        <v>1410</v>
      </c>
      <c r="Y1281" t="str">
        <f>IFERROR(VLOOKUP(ROWS($Y$2:Y1281),$Z$2:$AA$3007,2,0),"")</f>
        <v/>
      </c>
      <c r="Z1281" s="91">
        <f>IF(ISNUMBER(SEARCH(PROF_SEARCH_ECO_PREC,AA1281)),MAX($Z$1:Z1280)+1,0)</f>
        <v>0</v>
      </c>
      <c r="AA1281" t="s">
        <v>5623</v>
      </c>
      <c r="AB1281">
        <v>1410</v>
      </c>
    </row>
    <row r="1282" spans="16:28">
      <c r="P1282" t="str">
        <f>IFERROR(VLOOKUP(ROWS($P$2:P1282),$Q$2:$R$3007,2,0),"")</f>
        <v/>
      </c>
      <c r="Q1282" s="91">
        <f>IF(ISNUMBER(SEARCH(ETUD_SHEARCH_ECO_PREC,R1282)),MAX($Q$1:Q1281)+1,0)</f>
        <v>0</v>
      </c>
      <c r="R1282" t="s">
        <v>3658</v>
      </c>
      <c r="S1282">
        <v>130</v>
      </c>
      <c r="Y1282" t="str">
        <f>IFERROR(VLOOKUP(ROWS($Y$2:Y1282),$Z$2:$AA$3007,2,0),"")</f>
        <v/>
      </c>
      <c r="Z1282" s="91">
        <f>IF(ISNUMBER(SEARCH(PROF_SEARCH_ECO_PREC,AA1282)),MAX($Z$1:Z1281)+1,0)</f>
        <v>0</v>
      </c>
      <c r="AA1282" t="s">
        <v>3658</v>
      </c>
      <c r="AB1282">
        <v>130</v>
      </c>
    </row>
    <row r="1283" spans="16:28">
      <c r="P1283" t="str">
        <f>IFERROR(VLOOKUP(ROWS($P$2:P1283),$Q$2:$R$3007,2,0),"")</f>
        <v/>
      </c>
      <c r="Q1283" s="91">
        <f>IF(ISNUMBER(SEARCH(ETUD_SHEARCH_ECO_PREC,R1283)),MAX($Q$1:Q1282)+1,0)</f>
        <v>0</v>
      </c>
      <c r="R1283" t="s">
        <v>5285</v>
      </c>
      <c r="S1283">
        <v>7794</v>
      </c>
      <c r="Y1283" t="str">
        <f>IFERROR(VLOOKUP(ROWS($Y$2:Y1283),$Z$2:$AA$3007,2,0),"")</f>
        <v/>
      </c>
      <c r="Z1283" s="91">
        <f>IF(ISNUMBER(SEARCH(PROF_SEARCH_ECO_PREC,AA1283)),MAX($Z$1:Z1282)+1,0)</f>
        <v>0</v>
      </c>
      <c r="AA1283" t="s">
        <v>5285</v>
      </c>
      <c r="AB1283">
        <v>7794</v>
      </c>
    </row>
    <row r="1284" spans="16:28">
      <c r="P1284" t="str">
        <f>IFERROR(VLOOKUP(ROWS($P$2:P1284),$Q$2:$R$3007,2,0),"")</f>
        <v/>
      </c>
      <c r="Q1284" s="91">
        <f>IF(ISNUMBER(SEARCH(ETUD_SHEARCH_ECO_PREC,R1284)),MAX($Q$1:Q1283)+1,0)</f>
        <v>0</v>
      </c>
      <c r="R1284" t="s">
        <v>3354</v>
      </c>
      <c r="S1284">
        <v>7206</v>
      </c>
      <c r="Y1284" t="str">
        <f>IFERROR(VLOOKUP(ROWS($Y$2:Y1284),$Z$2:$AA$3007,2,0),"")</f>
        <v/>
      </c>
      <c r="Z1284" s="91">
        <f>IF(ISNUMBER(SEARCH(PROF_SEARCH_ECO_PREC,AA1284)),MAX($Z$1:Z1283)+1,0)</f>
        <v>0</v>
      </c>
      <c r="AA1284" t="s">
        <v>3354</v>
      </c>
      <c r="AB1284">
        <v>7206</v>
      </c>
    </row>
    <row r="1285" spans="16:28">
      <c r="P1285" t="str">
        <f>IFERROR(VLOOKUP(ROWS($P$2:P1285),$Q$2:$R$3007,2,0),"")</f>
        <v/>
      </c>
      <c r="Q1285" s="91">
        <f>IF(ISNUMBER(SEARCH(ETUD_SHEARCH_ECO_PREC,R1285)),MAX($Q$1:Q1284)+1,0)</f>
        <v>0</v>
      </c>
      <c r="R1285" t="s">
        <v>5419</v>
      </c>
      <c r="S1285">
        <v>8085</v>
      </c>
      <c r="Y1285" t="str">
        <f>IFERROR(VLOOKUP(ROWS($Y$2:Y1285),$Z$2:$AA$3007,2,0),"")</f>
        <v/>
      </c>
      <c r="Z1285" s="91">
        <f>IF(ISNUMBER(SEARCH(PROF_SEARCH_ECO_PREC,AA1285)),MAX($Z$1:Z1284)+1,0)</f>
        <v>0</v>
      </c>
      <c r="AA1285" t="s">
        <v>5419</v>
      </c>
      <c r="AB1285">
        <v>8085</v>
      </c>
    </row>
    <row r="1286" spans="16:28">
      <c r="P1286" t="str">
        <f>IFERROR(VLOOKUP(ROWS($P$2:P1286),$Q$2:$R$3007,2,0),"")</f>
        <v/>
      </c>
      <c r="Q1286" s="91">
        <f>IF(ISNUMBER(SEARCH(ETUD_SHEARCH_ECO_PREC,R1286)),MAX($Q$1:Q1285)+1,0)</f>
        <v>0</v>
      </c>
      <c r="R1286" t="s">
        <v>5422</v>
      </c>
      <c r="S1286">
        <v>1497</v>
      </c>
      <c r="Y1286" t="str">
        <f>IFERROR(VLOOKUP(ROWS($Y$2:Y1286),$Z$2:$AA$3007,2,0),"")</f>
        <v/>
      </c>
      <c r="Z1286" s="91">
        <f>IF(ISNUMBER(SEARCH(PROF_SEARCH_ECO_PREC,AA1286)),MAX($Z$1:Z1285)+1,0)</f>
        <v>0</v>
      </c>
      <c r="AA1286" t="s">
        <v>5422</v>
      </c>
      <c r="AB1286">
        <v>1497</v>
      </c>
    </row>
    <row r="1287" spans="16:28">
      <c r="P1287" t="str">
        <f>IFERROR(VLOOKUP(ROWS($P$2:P1287),$Q$2:$R$3007,2,0),"")</f>
        <v/>
      </c>
      <c r="Q1287" s="91">
        <f>IF(ISNUMBER(SEARCH(ETUD_SHEARCH_ECO_PREC,R1287)),MAX($Q$1:Q1286)+1,0)</f>
        <v>0</v>
      </c>
      <c r="R1287" t="s">
        <v>3695</v>
      </c>
      <c r="S1287">
        <v>140</v>
      </c>
      <c r="Y1287" t="str">
        <f>IFERROR(VLOOKUP(ROWS($Y$2:Y1287),$Z$2:$AA$3007,2,0),"")</f>
        <v/>
      </c>
      <c r="Z1287" s="91">
        <f>IF(ISNUMBER(SEARCH(PROF_SEARCH_ECO_PREC,AA1287)),MAX($Z$1:Z1286)+1,0)</f>
        <v>0</v>
      </c>
      <c r="AA1287" t="s">
        <v>3695</v>
      </c>
      <c r="AB1287">
        <v>140</v>
      </c>
    </row>
    <row r="1288" spans="16:28">
      <c r="P1288" t="str">
        <f>IFERROR(VLOOKUP(ROWS($P$2:P1288),$Q$2:$R$3007,2,0),"")</f>
        <v/>
      </c>
      <c r="Q1288" s="91">
        <f>IF(ISNUMBER(SEARCH(ETUD_SHEARCH_ECO_PREC,R1288)),MAX($Q$1:Q1287)+1,0)</f>
        <v>0</v>
      </c>
      <c r="R1288" t="s">
        <v>3323</v>
      </c>
      <c r="S1288">
        <v>7193</v>
      </c>
      <c r="Y1288" t="str">
        <f>IFERROR(VLOOKUP(ROWS($Y$2:Y1288),$Z$2:$AA$3007,2,0),"")</f>
        <v/>
      </c>
      <c r="Z1288" s="91">
        <f>IF(ISNUMBER(SEARCH(PROF_SEARCH_ECO_PREC,AA1288)),MAX($Z$1:Z1287)+1,0)</f>
        <v>0</v>
      </c>
      <c r="AA1288" t="s">
        <v>3323</v>
      </c>
      <c r="AB1288">
        <v>7193</v>
      </c>
    </row>
    <row r="1289" spans="16:28">
      <c r="P1289" t="str">
        <f>IFERROR(VLOOKUP(ROWS($P$2:P1289),$Q$2:$R$3007,2,0),"")</f>
        <v/>
      </c>
      <c r="Q1289" s="91">
        <f>IF(ISNUMBER(SEARCH(ETUD_SHEARCH_ECO_PREC,R1289)),MAX($Q$1:Q1288)+1,0)</f>
        <v>0</v>
      </c>
      <c r="R1289" t="s">
        <v>3344</v>
      </c>
      <c r="S1289">
        <v>7182</v>
      </c>
      <c r="Y1289" t="str">
        <f>IFERROR(VLOOKUP(ROWS($Y$2:Y1289),$Z$2:$AA$3007,2,0),"")</f>
        <v/>
      </c>
      <c r="Z1289" s="91">
        <f>IF(ISNUMBER(SEARCH(PROF_SEARCH_ECO_PREC,AA1289)),MAX($Z$1:Z1288)+1,0)</f>
        <v>0</v>
      </c>
      <c r="AA1289" t="s">
        <v>3344</v>
      </c>
      <c r="AB1289">
        <v>7182</v>
      </c>
    </row>
    <row r="1290" spans="16:28">
      <c r="P1290" t="str">
        <f>IFERROR(VLOOKUP(ROWS($P$2:P1290),$Q$2:$R$3007,2,0),"")</f>
        <v/>
      </c>
      <c r="Q1290" s="91">
        <f>IF(ISNUMBER(SEARCH(ETUD_SHEARCH_ECO_PREC,R1290)),MAX($Q$1:Q1289)+1,0)</f>
        <v>0</v>
      </c>
      <c r="R1290" t="s">
        <v>6054</v>
      </c>
      <c r="S1290">
        <v>7918</v>
      </c>
      <c r="Y1290" t="str">
        <f>IFERROR(VLOOKUP(ROWS($Y$2:Y1290),$Z$2:$AA$3007,2,0),"")</f>
        <v/>
      </c>
      <c r="Z1290" s="91">
        <f>IF(ISNUMBER(SEARCH(PROF_SEARCH_ECO_PREC,AA1290)),MAX($Z$1:Z1289)+1,0)</f>
        <v>0</v>
      </c>
      <c r="AA1290" t="s">
        <v>6054</v>
      </c>
      <c r="AB1290">
        <v>7918</v>
      </c>
    </row>
    <row r="1291" spans="16:28">
      <c r="P1291" t="str">
        <f>IFERROR(VLOOKUP(ROWS($P$2:P1291),$Q$2:$R$3007,2,0),"")</f>
        <v/>
      </c>
      <c r="Q1291" s="91">
        <f>IF(ISNUMBER(SEARCH(ETUD_SHEARCH_ECO_PREC,R1291)),MAX($Q$1:Q1290)+1,0)</f>
        <v>0</v>
      </c>
      <c r="R1291" t="s">
        <v>6051</v>
      </c>
      <c r="S1291">
        <v>1436</v>
      </c>
      <c r="Y1291" t="str">
        <f>IFERROR(VLOOKUP(ROWS($Y$2:Y1291),$Z$2:$AA$3007,2,0),"")</f>
        <v/>
      </c>
      <c r="Z1291" s="91">
        <f>IF(ISNUMBER(SEARCH(PROF_SEARCH_ECO_PREC,AA1291)),MAX($Z$1:Z1290)+1,0)</f>
        <v>0</v>
      </c>
      <c r="AA1291" t="s">
        <v>6051</v>
      </c>
      <c r="AB1291">
        <v>1436</v>
      </c>
    </row>
    <row r="1292" spans="16:28">
      <c r="P1292" t="str">
        <f>IFERROR(VLOOKUP(ROWS($P$2:P1292),$Q$2:$R$3007,2,0),"")</f>
        <v/>
      </c>
      <c r="Q1292" s="91">
        <f>IF(ISNUMBER(SEARCH(ETUD_SHEARCH_ECO_PREC,R1292)),MAX($Q$1:Q1291)+1,0)</f>
        <v>0</v>
      </c>
      <c r="R1292" t="s">
        <v>3398</v>
      </c>
      <c r="S1292">
        <v>7223</v>
      </c>
      <c r="Y1292" t="str">
        <f>IFERROR(VLOOKUP(ROWS($Y$2:Y1292),$Z$2:$AA$3007,2,0),"")</f>
        <v/>
      </c>
      <c r="Z1292" s="91">
        <f>IF(ISNUMBER(SEARCH(PROF_SEARCH_ECO_PREC,AA1292)),MAX($Z$1:Z1291)+1,0)</f>
        <v>0</v>
      </c>
      <c r="AA1292" t="s">
        <v>3398</v>
      </c>
      <c r="AB1292">
        <v>7223</v>
      </c>
    </row>
    <row r="1293" spans="16:28">
      <c r="P1293" t="str">
        <f>IFERROR(VLOOKUP(ROWS($P$2:P1293),$Q$2:$R$3007,2,0),"")</f>
        <v/>
      </c>
      <c r="Q1293" s="91">
        <f>IF(ISNUMBER(SEARCH(ETUD_SHEARCH_ECO_PREC,R1293)),MAX($Q$1:Q1292)+1,0)</f>
        <v>0</v>
      </c>
      <c r="R1293" t="s">
        <v>3538</v>
      </c>
      <c r="S1293">
        <v>8546</v>
      </c>
      <c r="Y1293" t="str">
        <f>IFERROR(VLOOKUP(ROWS($Y$2:Y1293),$Z$2:$AA$3007,2,0),"")</f>
        <v/>
      </c>
      <c r="Z1293" s="91">
        <f>IF(ISNUMBER(SEARCH(PROF_SEARCH_ECO_PREC,AA1293)),MAX($Z$1:Z1292)+1,0)</f>
        <v>0</v>
      </c>
      <c r="AA1293" t="s">
        <v>3538</v>
      </c>
      <c r="AB1293">
        <v>8546</v>
      </c>
    </row>
    <row r="1294" spans="16:28">
      <c r="P1294" t="str">
        <f>IFERROR(VLOOKUP(ROWS($P$2:P1294),$Q$2:$R$3007,2,0),"")</f>
        <v/>
      </c>
      <c r="Q1294" s="91">
        <f>IF(ISNUMBER(SEARCH(ETUD_SHEARCH_ECO_PREC,R1294)),MAX($Q$1:Q1293)+1,0)</f>
        <v>0</v>
      </c>
      <c r="R1294" t="s">
        <v>5710</v>
      </c>
      <c r="S1294">
        <v>1230</v>
      </c>
      <c r="Y1294" t="str">
        <f>IFERROR(VLOOKUP(ROWS($Y$2:Y1294),$Z$2:$AA$3007,2,0),"")</f>
        <v/>
      </c>
      <c r="Z1294" s="91">
        <f>IF(ISNUMBER(SEARCH(PROF_SEARCH_ECO_PREC,AA1294)),MAX($Z$1:Z1293)+1,0)</f>
        <v>0</v>
      </c>
      <c r="AA1294" t="s">
        <v>5710</v>
      </c>
      <c r="AB1294">
        <v>1230</v>
      </c>
    </row>
    <row r="1295" spans="16:28">
      <c r="P1295" t="str">
        <f>IFERROR(VLOOKUP(ROWS($P$2:P1295),$Q$2:$R$3007,2,0),"")</f>
        <v/>
      </c>
      <c r="Q1295" s="91">
        <f>IF(ISNUMBER(SEARCH(ETUD_SHEARCH_ECO_PREC,R1295)),MAX($Q$1:Q1294)+1,0)</f>
        <v>0</v>
      </c>
      <c r="R1295" t="s">
        <v>4133</v>
      </c>
      <c r="S1295">
        <v>7531</v>
      </c>
      <c r="Y1295" t="str">
        <f>IFERROR(VLOOKUP(ROWS($Y$2:Y1295),$Z$2:$AA$3007,2,0),"")</f>
        <v/>
      </c>
      <c r="Z1295" s="91">
        <f>IF(ISNUMBER(SEARCH(PROF_SEARCH_ECO_PREC,AA1295)),MAX($Z$1:Z1294)+1,0)</f>
        <v>0</v>
      </c>
      <c r="AA1295" t="s">
        <v>4133</v>
      </c>
      <c r="AB1295">
        <v>7531</v>
      </c>
    </row>
    <row r="1296" spans="16:28">
      <c r="P1296" t="str">
        <f>IFERROR(VLOOKUP(ROWS($P$2:P1296),$Q$2:$R$3007,2,0),"")</f>
        <v/>
      </c>
      <c r="Q1296" s="91">
        <f>IF(ISNUMBER(SEARCH(ETUD_SHEARCH_ECO_PREC,R1296)),MAX($Q$1:Q1295)+1,0)</f>
        <v>0</v>
      </c>
      <c r="R1296" t="s">
        <v>4051</v>
      </c>
      <c r="S1296">
        <v>7514</v>
      </c>
      <c r="Y1296" t="str">
        <f>IFERROR(VLOOKUP(ROWS($Y$2:Y1296),$Z$2:$AA$3007,2,0),"")</f>
        <v/>
      </c>
      <c r="Z1296" s="91">
        <f>IF(ISNUMBER(SEARCH(PROF_SEARCH_ECO_PREC,AA1296)),MAX($Z$1:Z1295)+1,0)</f>
        <v>0</v>
      </c>
      <c r="AA1296" t="s">
        <v>4051</v>
      </c>
      <c r="AB1296">
        <v>7514</v>
      </c>
    </row>
    <row r="1297" spans="16:28">
      <c r="P1297" t="str">
        <f>IFERROR(VLOOKUP(ROWS($P$2:P1297),$Q$2:$R$3007,2,0),"")</f>
        <v/>
      </c>
      <c r="Q1297" s="91">
        <f>IF(ISNUMBER(SEARCH(ETUD_SHEARCH_ECO_PREC,R1297)),MAX($Q$1:Q1296)+1,0)</f>
        <v>0</v>
      </c>
      <c r="R1297" t="s">
        <v>4710</v>
      </c>
      <c r="S1297">
        <v>7643</v>
      </c>
      <c r="Y1297" t="str">
        <f>IFERROR(VLOOKUP(ROWS($Y$2:Y1297),$Z$2:$AA$3007,2,0),"")</f>
        <v/>
      </c>
      <c r="Z1297" s="91">
        <f>IF(ISNUMBER(SEARCH(PROF_SEARCH_ECO_PREC,AA1297)),MAX($Z$1:Z1296)+1,0)</f>
        <v>0</v>
      </c>
      <c r="AA1297" t="s">
        <v>4710</v>
      </c>
      <c r="AB1297">
        <v>7643</v>
      </c>
    </row>
    <row r="1298" spans="16:28">
      <c r="P1298" t="str">
        <f>IFERROR(VLOOKUP(ROWS($P$2:P1298),$Q$2:$R$3007,2,0),"")</f>
        <v/>
      </c>
      <c r="Q1298" s="91">
        <f>IF(ISNUMBER(SEARCH(ETUD_SHEARCH_ECO_PREC,R1298)),MAX($Q$1:Q1297)+1,0)</f>
        <v>0</v>
      </c>
      <c r="R1298" t="s">
        <v>3509</v>
      </c>
      <c r="S1298">
        <v>8347</v>
      </c>
      <c r="Y1298" t="str">
        <f>IFERROR(VLOOKUP(ROWS($Y$2:Y1298),$Z$2:$AA$3007,2,0),"")</f>
        <v/>
      </c>
      <c r="Z1298" s="91">
        <f>IF(ISNUMBER(SEARCH(PROF_SEARCH_ECO_PREC,AA1298)),MAX($Z$1:Z1297)+1,0)</f>
        <v>0</v>
      </c>
      <c r="AA1298" t="s">
        <v>3509</v>
      </c>
      <c r="AB1298">
        <v>8347</v>
      </c>
    </row>
    <row r="1299" spans="16:28">
      <c r="P1299" t="str">
        <f>IFERROR(VLOOKUP(ROWS($P$2:P1299),$Q$2:$R$3007,2,0),"")</f>
        <v/>
      </c>
      <c r="Q1299" s="91">
        <f>IF(ISNUMBER(SEARCH(ETUD_SHEARCH_ECO_PREC,R1299)),MAX($Q$1:Q1298)+1,0)</f>
        <v>0</v>
      </c>
      <c r="R1299" t="s">
        <v>4177</v>
      </c>
      <c r="S1299">
        <v>8454</v>
      </c>
      <c r="Y1299" t="str">
        <f>IFERROR(VLOOKUP(ROWS($Y$2:Y1299),$Z$2:$AA$3007,2,0),"")</f>
        <v/>
      </c>
      <c r="Z1299" s="91">
        <f>IF(ISNUMBER(SEARCH(PROF_SEARCH_ECO_PREC,AA1299)),MAX($Z$1:Z1298)+1,0)</f>
        <v>0</v>
      </c>
      <c r="AA1299" t="s">
        <v>4177</v>
      </c>
      <c r="AB1299">
        <v>8454</v>
      </c>
    </row>
    <row r="1300" spans="16:28">
      <c r="P1300" t="str">
        <f>IFERROR(VLOOKUP(ROWS($P$2:P1300),$Q$2:$R$3007,2,0),"")</f>
        <v/>
      </c>
      <c r="Q1300" s="91">
        <f>IF(ISNUMBER(SEARCH(ETUD_SHEARCH_ECO_PREC,R1300)),MAX($Q$1:Q1299)+1,0)</f>
        <v>0</v>
      </c>
      <c r="R1300" t="s">
        <v>3169</v>
      </c>
      <c r="S1300">
        <v>1529</v>
      </c>
      <c r="Y1300" t="str">
        <f>IFERROR(VLOOKUP(ROWS($Y$2:Y1300),$Z$2:$AA$3007,2,0),"")</f>
        <v/>
      </c>
      <c r="Z1300" s="91">
        <f>IF(ISNUMBER(SEARCH(PROF_SEARCH_ECO_PREC,AA1300)),MAX($Z$1:Z1299)+1,0)</f>
        <v>0</v>
      </c>
      <c r="AA1300" t="s">
        <v>3169</v>
      </c>
      <c r="AB1300">
        <v>1529</v>
      </c>
    </row>
    <row r="1301" spans="16:28">
      <c r="P1301" t="str">
        <f>IFERROR(VLOOKUP(ROWS($P$2:P1301),$Q$2:$R$3007,2,0),"")</f>
        <v/>
      </c>
      <c r="Q1301" s="91">
        <f>IF(ISNUMBER(SEARCH(ETUD_SHEARCH_ECO_PREC,R1301)),MAX($Q$1:Q1300)+1,0)</f>
        <v>0</v>
      </c>
      <c r="R1301" t="s">
        <v>3196</v>
      </c>
      <c r="S1301">
        <v>1477</v>
      </c>
      <c r="Y1301" t="str">
        <f>IFERROR(VLOOKUP(ROWS($Y$2:Y1301),$Z$2:$AA$3007,2,0),"")</f>
        <v/>
      </c>
      <c r="Z1301" s="91">
        <f>IF(ISNUMBER(SEARCH(PROF_SEARCH_ECO_PREC,AA1301)),MAX($Z$1:Z1300)+1,0)</f>
        <v>0</v>
      </c>
      <c r="AA1301" t="s">
        <v>3196</v>
      </c>
      <c r="AB1301">
        <v>1477</v>
      </c>
    </row>
    <row r="1302" spans="16:28">
      <c r="P1302" t="str">
        <f>IFERROR(VLOOKUP(ROWS($P$2:P1302),$Q$2:$R$3007,2,0),"")</f>
        <v/>
      </c>
      <c r="Q1302" s="91">
        <f>IF(ISNUMBER(SEARCH(ETUD_SHEARCH_ECO_PREC,R1302)),MAX($Q$1:Q1301)+1,0)</f>
        <v>0</v>
      </c>
      <c r="R1302" t="s">
        <v>4733</v>
      </c>
      <c r="S1302">
        <v>8186</v>
      </c>
      <c r="Y1302" t="str">
        <f>IFERROR(VLOOKUP(ROWS($Y$2:Y1302),$Z$2:$AA$3007,2,0),"")</f>
        <v/>
      </c>
      <c r="Z1302" s="91">
        <f>IF(ISNUMBER(SEARCH(PROF_SEARCH_ECO_PREC,AA1302)),MAX($Z$1:Z1301)+1,0)</f>
        <v>0</v>
      </c>
      <c r="AA1302" t="s">
        <v>4733</v>
      </c>
      <c r="AB1302">
        <v>8186</v>
      </c>
    </row>
    <row r="1303" spans="16:28">
      <c r="P1303" t="str">
        <f>IFERROR(VLOOKUP(ROWS($P$2:P1303),$Q$2:$R$3007,2,0),"")</f>
        <v/>
      </c>
      <c r="Q1303" s="91">
        <f>IF(ISNUMBER(SEARCH(ETUD_SHEARCH_ECO_PREC,R1303)),MAX($Q$1:Q1302)+1,0)</f>
        <v>0</v>
      </c>
      <c r="R1303" t="s">
        <v>5899</v>
      </c>
      <c r="S1303">
        <v>8562</v>
      </c>
      <c r="Y1303" t="str">
        <f>IFERROR(VLOOKUP(ROWS($Y$2:Y1303),$Z$2:$AA$3007,2,0),"")</f>
        <v/>
      </c>
      <c r="Z1303" s="91">
        <f>IF(ISNUMBER(SEARCH(PROF_SEARCH_ECO_PREC,AA1303)),MAX($Z$1:Z1302)+1,0)</f>
        <v>0</v>
      </c>
      <c r="AA1303" t="s">
        <v>5899</v>
      </c>
      <c r="AB1303">
        <v>8562</v>
      </c>
    </row>
    <row r="1304" spans="16:28">
      <c r="P1304" t="str">
        <f>IFERROR(VLOOKUP(ROWS($P$2:P1304),$Q$2:$R$3007,2,0),"")</f>
        <v/>
      </c>
      <c r="Q1304" s="91">
        <f>IF(ISNUMBER(SEARCH(ETUD_SHEARCH_ECO_PREC,R1304)),MAX($Q$1:Q1303)+1,0)</f>
        <v>0</v>
      </c>
      <c r="R1304" t="s">
        <v>3762</v>
      </c>
      <c r="S1304">
        <v>7414</v>
      </c>
      <c r="Y1304" t="str">
        <f>IFERROR(VLOOKUP(ROWS($Y$2:Y1304),$Z$2:$AA$3007,2,0),"")</f>
        <v/>
      </c>
      <c r="Z1304" s="91">
        <f>IF(ISNUMBER(SEARCH(PROF_SEARCH_ECO_PREC,AA1304)),MAX($Z$1:Z1303)+1,0)</f>
        <v>0</v>
      </c>
      <c r="AA1304" t="s">
        <v>3762</v>
      </c>
      <c r="AB1304">
        <v>7414</v>
      </c>
    </row>
    <row r="1305" spans="16:28">
      <c r="P1305" t="str">
        <f>IFERROR(VLOOKUP(ROWS($P$2:P1305),$Q$2:$R$3007,2,0),"")</f>
        <v/>
      </c>
      <c r="Q1305" s="91">
        <f>IF(ISNUMBER(SEARCH(ETUD_SHEARCH_ECO_PREC,R1305)),MAX($Q$1:Q1304)+1,0)</f>
        <v>0</v>
      </c>
      <c r="R1305" t="s">
        <v>5339</v>
      </c>
      <c r="S1305">
        <v>7807</v>
      </c>
      <c r="Y1305" t="str">
        <f>IFERROR(VLOOKUP(ROWS($Y$2:Y1305),$Z$2:$AA$3007,2,0),"")</f>
        <v/>
      </c>
      <c r="Z1305" s="91">
        <f>IF(ISNUMBER(SEARCH(PROF_SEARCH_ECO_PREC,AA1305)),MAX($Z$1:Z1304)+1,0)</f>
        <v>0</v>
      </c>
      <c r="AA1305" t="s">
        <v>5339</v>
      </c>
      <c r="AB1305">
        <v>7807</v>
      </c>
    </row>
    <row r="1306" spans="16:28">
      <c r="P1306" t="str">
        <f>IFERROR(VLOOKUP(ROWS($P$2:P1306),$Q$2:$R$3007,2,0),"")</f>
        <v/>
      </c>
      <c r="Q1306" s="91">
        <f>IF(ISNUMBER(SEARCH(ETUD_SHEARCH_ECO_PREC,R1306)),MAX($Q$1:Q1305)+1,0)</f>
        <v>0</v>
      </c>
      <c r="R1306" t="s">
        <v>5204</v>
      </c>
      <c r="S1306">
        <v>881</v>
      </c>
      <c r="Y1306" t="str">
        <f>IFERROR(VLOOKUP(ROWS($Y$2:Y1306),$Z$2:$AA$3007,2,0),"")</f>
        <v/>
      </c>
      <c r="Z1306" s="91">
        <f>IF(ISNUMBER(SEARCH(PROF_SEARCH_ECO_PREC,AA1306)),MAX($Z$1:Z1305)+1,0)</f>
        <v>0</v>
      </c>
      <c r="AA1306" t="s">
        <v>5204</v>
      </c>
      <c r="AB1306">
        <v>881</v>
      </c>
    </row>
    <row r="1307" spans="16:28">
      <c r="P1307" t="str">
        <f>IFERROR(VLOOKUP(ROWS($P$2:P1307),$Q$2:$R$3007,2,0),"")</f>
        <v/>
      </c>
      <c r="Q1307" s="91">
        <f>IF(ISNUMBER(SEARCH(ETUD_SHEARCH_ECO_PREC,R1307)),MAX($Q$1:Q1306)+1,0)</f>
        <v>0</v>
      </c>
      <c r="R1307" t="s">
        <v>4718</v>
      </c>
      <c r="S1307">
        <v>1613</v>
      </c>
      <c r="Y1307" t="str">
        <f>IFERROR(VLOOKUP(ROWS($Y$2:Y1307),$Z$2:$AA$3007,2,0),"")</f>
        <v/>
      </c>
      <c r="Z1307" s="91">
        <f>IF(ISNUMBER(SEARCH(PROF_SEARCH_ECO_PREC,AA1307)),MAX($Z$1:Z1306)+1,0)</f>
        <v>0</v>
      </c>
      <c r="AA1307" t="s">
        <v>4718</v>
      </c>
      <c r="AB1307">
        <v>1613</v>
      </c>
    </row>
    <row r="1308" spans="16:28">
      <c r="P1308" t="str">
        <f>IFERROR(VLOOKUP(ROWS($P$2:P1308),$Q$2:$R$3007,2,0),"")</f>
        <v/>
      </c>
      <c r="Q1308" s="91">
        <f>IF(ISNUMBER(SEARCH(ETUD_SHEARCH_ECO_PREC,R1308)),MAX($Q$1:Q1307)+1,0)</f>
        <v>0</v>
      </c>
      <c r="R1308" t="s">
        <v>4714</v>
      </c>
      <c r="S1308">
        <v>603</v>
      </c>
      <c r="Y1308" t="str">
        <f>IFERROR(VLOOKUP(ROWS($Y$2:Y1308),$Z$2:$AA$3007,2,0),"")</f>
        <v/>
      </c>
      <c r="Z1308" s="91">
        <f>IF(ISNUMBER(SEARCH(PROF_SEARCH_ECO_PREC,AA1308)),MAX($Z$1:Z1307)+1,0)</f>
        <v>0</v>
      </c>
      <c r="AA1308" t="s">
        <v>4714</v>
      </c>
      <c r="AB1308">
        <v>603</v>
      </c>
    </row>
    <row r="1309" spans="16:28">
      <c r="P1309" t="str">
        <f>IFERROR(VLOOKUP(ROWS($P$2:P1309),$Q$2:$R$3007,2,0),"")</f>
        <v/>
      </c>
      <c r="Q1309" s="91">
        <f>IF(ISNUMBER(SEARCH(ETUD_SHEARCH_ECO_PREC,R1309)),MAX($Q$1:Q1308)+1,0)</f>
        <v>0</v>
      </c>
      <c r="R1309" t="s">
        <v>5563</v>
      </c>
      <c r="S1309">
        <v>1065</v>
      </c>
      <c r="Y1309" t="str">
        <f>IFERROR(VLOOKUP(ROWS($Y$2:Y1309),$Z$2:$AA$3007,2,0),"")</f>
        <v/>
      </c>
      <c r="Z1309" s="91">
        <f>IF(ISNUMBER(SEARCH(PROF_SEARCH_ECO_PREC,AA1309)),MAX($Z$1:Z1308)+1,0)</f>
        <v>0</v>
      </c>
      <c r="AA1309" t="s">
        <v>5563</v>
      </c>
      <c r="AB1309">
        <v>1065</v>
      </c>
    </row>
    <row r="1310" spans="16:28">
      <c r="P1310" t="str">
        <f>IFERROR(VLOOKUP(ROWS($P$2:P1310),$Q$2:$R$3007,2,0),"")</f>
        <v/>
      </c>
      <c r="Q1310" s="91">
        <f>IF(ISNUMBER(SEARCH(ETUD_SHEARCH_ECO_PREC,R1310)),MAX($Q$1:Q1309)+1,0)</f>
        <v>0</v>
      </c>
      <c r="R1310" t="s">
        <v>3371</v>
      </c>
      <c r="S1310">
        <v>78</v>
      </c>
      <c r="Y1310" t="str">
        <f>IFERROR(VLOOKUP(ROWS($Y$2:Y1310),$Z$2:$AA$3007,2,0),"")</f>
        <v/>
      </c>
      <c r="Z1310" s="91">
        <f>IF(ISNUMBER(SEARCH(PROF_SEARCH_ECO_PREC,AA1310)),MAX($Z$1:Z1309)+1,0)</f>
        <v>0</v>
      </c>
      <c r="AA1310" t="s">
        <v>3371</v>
      </c>
      <c r="AB1310">
        <v>78</v>
      </c>
    </row>
    <row r="1311" spans="16:28">
      <c r="P1311" t="str">
        <f>IFERROR(VLOOKUP(ROWS($P$2:P1311),$Q$2:$R$3007,2,0),"")</f>
        <v/>
      </c>
      <c r="Q1311" s="91">
        <f>IF(ISNUMBER(SEARCH(ETUD_SHEARCH_ECO_PREC,R1311)),MAX($Q$1:Q1310)+1,0)</f>
        <v>0</v>
      </c>
      <c r="R1311" t="s">
        <v>3370</v>
      </c>
      <c r="S1311">
        <v>1566</v>
      </c>
      <c r="Y1311" t="str">
        <f>IFERROR(VLOOKUP(ROWS($Y$2:Y1311),$Z$2:$AA$3007,2,0),"")</f>
        <v/>
      </c>
      <c r="Z1311" s="91">
        <f>IF(ISNUMBER(SEARCH(PROF_SEARCH_ECO_PREC,AA1311)),MAX($Z$1:Z1310)+1,0)</f>
        <v>0</v>
      </c>
      <c r="AA1311" t="s">
        <v>3370</v>
      </c>
      <c r="AB1311">
        <v>1566</v>
      </c>
    </row>
    <row r="1312" spans="16:28">
      <c r="P1312" t="str">
        <f>IFERROR(VLOOKUP(ROWS($P$2:P1312),$Q$2:$R$3007,2,0),"")</f>
        <v/>
      </c>
      <c r="Q1312" s="91">
        <f>IF(ISNUMBER(SEARCH(ETUD_SHEARCH_ECO_PREC,R1312)),MAX($Q$1:Q1311)+1,0)</f>
        <v>0</v>
      </c>
      <c r="R1312" t="s">
        <v>3369</v>
      </c>
      <c r="S1312">
        <v>1536</v>
      </c>
      <c r="Y1312" t="str">
        <f>IFERROR(VLOOKUP(ROWS($Y$2:Y1312),$Z$2:$AA$3007,2,0),"")</f>
        <v/>
      </c>
      <c r="Z1312" s="91">
        <f>IF(ISNUMBER(SEARCH(PROF_SEARCH_ECO_PREC,AA1312)),MAX($Z$1:Z1311)+1,0)</f>
        <v>0</v>
      </c>
      <c r="AA1312" t="s">
        <v>3369</v>
      </c>
      <c r="AB1312">
        <v>1536</v>
      </c>
    </row>
    <row r="1313" spans="16:28">
      <c r="P1313" t="str">
        <f>IFERROR(VLOOKUP(ROWS($P$2:P1313),$Q$2:$R$3007,2,0),"")</f>
        <v/>
      </c>
      <c r="Q1313" s="91">
        <f>IF(ISNUMBER(SEARCH(ETUD_SHEARCH_ECO_PREC,R1313)),MAX($Q$1:Q1312)+1,0)</f>
        <v>0</v>
      </c>
      <c r="R1313" t="s">
        <v>5052</v>
      </c>
      <c r="S1313">
        <v>7723</v>
      </c>
      <c r="Y1313" t="str">
        <f>IFERROR(VLOOKUP(ROWS($Y$2:Y1313),$Z$2:$AA$3007,2,0),"")</f>
        <v/>
      </c>
      <c r="Z1313" s="91">
        <f>IF(ISNUMBER(SEARCH(PROF_SEARCH_ECO_PREC,AA1313)),MAX($Z$1:Z1312)+1,0)</f>
        <v>0</v>
      </c>
      <c r="AA1313" t="s">
        <v>5052</v>
      </c>
      <c r="AB1313">
        <v>7723</v>
      </c>
    </row>
    <row r="1314" spans="16:28">
      <c r="P1314" t="str">
        <f>IFERROR(VLOOKUP(ROWS($P$2:P1314),$Q$2:$R$3007,2,0),"")</f>
        <v/>
      </c>
      <c r="Q1314" s="91">
        <f>IF(ISNUMBER(SEARCH(ETUD_SHEARCH_ECO_PREC,R1314)),MAX($Q$1:Q1313)+1,0)</f>
        <v>0</v>
      </c>
      <c r="R1314" t="s">
        <v>5354</v>
      </c>
      <c r="S1314">
        <v>8583</v>
      </c>
      <c r="Y1314" t="str">
        <f>IFERROR(VLOOKUP(ROWS($Y$2:Y1314),$Z$2:$AA$3007,2,0),"")</f>
        <v/>
      </c>
      <c r="Z1314" s="91">
        <f>IF(ISNUMBER(SEARCH(PROF_SEARCH_ECO_PREC,AA1314)),MAX($Z$1:Z1313)+1,0)</f>
        <v>0</v>
      </c>
      <c r="AA1314" t="s">
        <v>5354</v>
      </c>
      <c r="AB1314">
        <v>8583</v>
      </c>
    </row>
    <row r="1315" spans="16:28">
      <c r="P1315" t="str">
        <f>IFERROR(VLOOKUP(ROWS($P$2:P1315),$Q$2:$R$3007,2,0),"")</f>
        <v/>
      </c>
      <c r="Q1315" s="91">
        <f>IF(ISNUMBER(SEARCH(ETUD_SHEARCH_ECO_PREC,R1315)),MAX($Q$1:Q1314)+1,0)</f>
        <v>0</v>
      </c>
      <c r="R1315" t="s">
        <v>3807</v>
      </c>
      <c r="S1315">
        <v>7417</v>
      </c>
      <c r="Y1315" t="str">
        <f>IFERROR(VLOOKUP(ROWS($Y$2:Y1315),$Z$2:$AA$3007,2,0),"")</f>
        <v/>
      </c>
      <c r="Z1315" s="91">
        <f>IF(ISNUMBER(SEARCH(PROF_SEARCH_ECO_PREC,AA1315)),MAX($Z$1:Z1314)+1,0)</f>
        <v>0</v>
      </c>
      <c r="AA1315" t="s">
        <v>3807</v>
      </c>
      <c r="AB1315">
        <v>7417</v>
      </c>
    </row>
    <row r="1316" spans="16:28">
      <c r="P1316" t="str">
        <f>IFERROR(VLOOKUP(ROWS($P$2:P1316),$Q$2:$R$3007,2,0),"")</f>
        <v/>
      </c>
      <c r="Q1316" s="91">
        <f>IF(ISNUMBER(SEARCH(ETUD_SHEARCH_ECO_PREC,R1316)),MAX($Q$1:Q1315)+1,0)</f>
        <v>0</v>
      </c>
      <c r="R1316" t="s">
        <v>4607</v>
      </c>
      <c r="S1316">
        <v>8661</v>
      </c>
      <c r="Y1316" t="str">
        <f>IFERROR(VLOOKUP(ROWS($Y$2:Y1316),$Z$2:$AA$3007,2,0),"")</f>
        <v/>
      </c>
      <c r="Z1316" s="91">
        <f>IF(ISNUMBER(SEARCH(PROF_SEARCH_ECO_PREC,AA1316)),MAX($Z$1:Z1315)+1,0)</f>
        <v>0</v>
      </c>
      <c r="AA1316" t="s">
        <v>4607</v>
      </c>
      <c r="AB1316">
        <v>8661</v>
      </c>
    </row>
    <row r="1317" spans="16:28">
      <c r="P1317" t="str">
        <f>IFERROR(VLOOKUP(ROWS($P$2:P1317),$Q$2:$R$3007,2,0),"")</f>
        <v/>
      </c>
      <c r="Q1317" s="91">
        <f>IF(ISNUMBER(SEARCH(ETUD_SHEARCH_ECO_PREC,R1317)),MAX($Q$1:Q1316)+1,0)</f>
        <v>0</v>
      </c>
      <c r="R1317" t="s">
        <v>4110</v>
      </c>
      <c r="S1317">
        <v>8568</v>
      </c>
      <c r="Y1317" t="str">
        <f>IFERROR(VLOOKUP(ROWS($Y$2:Y1317),$Z$2:$AA$3007,2,0),"")</f>
        <v/>
      </c>
      <c r="Z1317" s="91">
        <f>IF(ISNUMBER(SEARCH(PROF_SEARCH_ECO_PREC,AA1317)),MAX($Z$1:Z1316)+1,0)</f>
        <v>0</v>
      </c>
      <c r="AA1317" t="s">
        <v>4110</v>
      </c>
      <c r="AB1317">
        <v>8568</v>
      </c>
    </row>
    <row r="1318" spans="16:28">
      <c r="P1318" t="str">
        <f>IFERROR(VLOOKUP(ROWS($P$2:P1318),$Q$2:$R$3007,2,0),"")</f>
        <v/>
      </c>
      <c r="Q1318" s="91">
        <f>IF(ISNUMBER(SEARCH(ETUD_SHEARCH_ECO_PREC,R1318)),MAX($Q$1:Q1317)+1,0)</f>
        <v>0</v>
      </c>
      <c r="R1318" t="s">
        <v>5220</v>
      </c>
      <c r="S1318">
        <v>885</v>
      </c>
      <c r="Y1318" t="str">
        <f>IFERROR(VLOOKUP(ROWS($Y$2:Y1318),$Z$2:$AA$3007,2,0),"")</f>
        <v/>
      </c>
      <c r="Z1318" s="91">
        <f>IF(ISNUMBER(SEARCH(PROF_SEARCH_ECO_PREC,AA1318)),MAX($Z$1:Z1317)+1,0)</f>
        <v>0</v>
      </c>
      <c r="AA1318" t="s">
        <v>5220</v>
      </c>
      <c r="AB1318">
        <v>885</v>
      </c>
    </row>
    <row r="1319" spans="16:28">
      <c r="P1319" t="str">
        <f>IFERROR(VLOOKUP(ROWS($P$2:P1319),$Q$2:$R$3007,2,0),"")</f>
        <v/>
      </c>
      <c r="Q1319" s="91">
        <f>IF(ISNUMBER(SEARCH(ETUD_SHEARCH_ECO_PREC,R1319)),MAX($Q$1:Q1318)+1,0)</f>
        <v>0</v>
      </c>
      <c r="R1319" t="s">
        <v>5550</v>
      </c>
      <c r="S1319">
        <v>8442</v>
      </c>
      <c r="Y1319" t="str">
        <f>IFERROR(VLOOKUP(ROWS($Y$2:Y1319),$Z$2:$AA$3007,2,0),"")</f>
        <v/>
      </c>
      <c r="Z1319" s="91">
        <f>IF(ISNUMBER(SEARCH(PROF_SEARCH_ECO_PREC,AA1319)),MAX($Z$1:Z1318)+1,0)</f>
        <v>0</v>
      </c>
      <c r="AA1319" t="s">
        <v>5550</v>
      </c>
      <c r="AB1319">
        <v>8442</v>
      </c>
    </row>
    <row r="1320" spans="16:28">
      <c r="P1320" t="str">
        <f>IFERROR(VLOOKUP(ROWS($P$2:P1320),$Q$2:$R$3007,2,0),"")</f>
        <v/>
      </c>
      <c r="Q1320" s="91">
        <f>IF(ISNUMBER(SEARCH(ETUD_SHEARCH_ECO_PREC,R1320)),MAX($Q$1:Q1319)+1,0)</f>
        <v>0</v>
      </c>
      <c r="R1320" t="s">
        <v>3922</v>
      </c>
      <c r="S1320">
        <v>1417</v>
      </c>
      <c r="Y1320" t="str">
        <f>IFERROR(VLOOKUP(ROWS($Y$2:Y1320),$Z$2:$AA$3007,2,0),"")</f>
        <v/>
      </c>
      <c r="Z1320" s="91">
        <f>IF(ISNUMBER(SEARCH(PROF_SEARCH_ECO_PREC,AA1320)),MAX($Z$1:Z1319)+1,0)</f>
        <v>0</v>
      </c>
      <c r="AA1320" t="s">
        <v>3922</v>
      </c>
      <c r="AB1320">
        <v>1417</v>
      </c>
    </row>
    <row r="1321" spans="16:28">
      <c r="P1321" t="str">
        <f>IFERROR(VLOOKUP(ROWS($P$2:P1321),$Q$2:$R$3007,2,0),"")</f>
        <v/>
      </c>
      <c r="Q1321" s="91">
        <f>IF(ISNUMBER(SEARCH(ETUD_SHEARCH_ECO_PREC,R1321)),MAX($Q$1:Q1320)+1,0)</f>
        <v>0</v>
      </c>
      <c r="R1321" t="s">
        <v>5231</v>
      </c>
      <c r="S1321">
        <v>1365</v>
      </c>
      <c r="Y1321" t="str">
        <f>IFERROR(VLOOKUP(ROWS($Y$2:Y1321),$Z$2:$AA$3007,2,0),"")</f>
        <v/>
      </c>
      <c r="Z1321" s="91">
        <f>IF(ISNUMBER(SEARCH(PROF_SEARCH_ECO_PREC,AA1321)),MAX($Z$1:Z1320)+1,0)</f>
        <v>0</v>
      </c>
      <c r="AA1321" t="s">
        <v>5231</v>
      </c>
      <c r="AB1321">
        <v>1365</v>
      </c>
    </row>
    <row r="1322" spans="16:28">
      <c r="P1322" t="str">
        <f>IFERROR(VLOOKUP(ROWS($P$2:P1322),$Q$2:$R$3007,2,0),"")</f>
        <v/>
      </c>
      <c r="Q1322" s="91">
        <f>IF(ISNUMBER(SEARCH(ETUD_SHEARCH_ECO_PREC,R1322)),MAX($Q$1:Q1321)+1,0)</f>
        <v>0</v>
      </c>
      <c r="R1322" t="s">
        <v>4352</v>
      </c>
      <c r="S1322">
        <v>1555</v>
      </c>
      <c r="Y1322" t="str">
        <f>IFERROR(VLOOKUP(ROWS($Y$2:Y1322),$Z$2:$AA$3007,2,0),"")</f>
        <v/>
      </c>
      <c r="Z1322" s="91">
        <f>IF(ISNUMBER(SEARCH(PROF_SEARCH_ECO_PREC,AA1322)),MAX($Z$1:Z1321)+1,0)</f>
        <v>0</v>
      </c>
      <c r="AA1322" t="s">
        <v>4352</v>
      </c>
      <c r="AB1322">
        <v>1555</v>
      </c>
    </row>
    <row r="1323" spans="16:28">
      <c r="P1323" t="str">
        <f>IFERROR(VLOOKUP(ROWS($P$2:P1323),$Q$2:$R$3007,2,0),"")</f>
        <v/>
      </c>
      <c r="Q1323" s="91">
        <f>IF(ISNUMBER(SEARCH(ETUD_SHEARCH_ECO_PREC,R1323)),MAX($Q$1:Q1322)+1,0)</f>
        <v>0</v>
      </c>
      <c r="R1323" t="s">
        <v>4368</v>
      </c>
      <c r="S1323">
        <v>433</v>
      </c>
      <c r="Y1323" t="str">
        <f>IFERROR(VLOOKUP(ROWS($Y$2:Y1323),$Z$2:$AA$3007,2,0),"")</f>
        <v/>
      </c>
      <c r="Z1323" s="91">
        <f>IF(ISNUMBER(SEARCH(PROF_SEARCH_ECO_PREC,AA1323)),MAX($Z$1:Z1322)+1,0)</f>
        <v>0</v>
      </c>
      <c r="AA1323" t="s">
        <v>4368</v>
      </c>
      <c r="AB1323">
        <v>433</v>
      </c>
    </row>
    <row r="1324" spans="16:28">
      <c r="P1324" t="str">
        <f>IFERROR(VLOOKUP(ROWS($P$2:P1324),$Q$2:$R$3007,2,0),"")</f>
        <v/>
      </c>
      <c r="Q1324" s="91">
        <f>IF(ISNUMBER(SEARCH(ETUD_SHEARCH_ECO_PREC,R1324)),MAX($Q$1:Q1323)+1,0)</f>
        <v>0</v>
      </c>
      <c r="R1324" t="s">
        <v>4769</v>
      </c>
      <c r="S1324">
        <v>1462</v>
      </c>
      <c r="Y1324" t="str">
        <f>IFERROR(VLOOKUP(ROWS($Y$2:Y1324),$Z$2:$AA$3007,2,0),"")</f>
        <v/>
      </c>
      <c r="Z1324" s="91">
        <f>IF(ISNUMBER(SEARCH(PROF_SEARCH_ECO_PREC,AA1324)),MAX($Z$1:Z1323)+1,0)</f>
        <v>0</v>
      </c>
      <c r="AA1324" t="s">
        <v>4769</v>
      </c>
      <c r="AB1324">
        <v>1462</v>
      </c>
    </row>
    <row r="1325" spans="16:28">
      <c r="P1325" t="str">
        <f>IFERROR(VLOOKUP(ROWS($P$2:P1325),$Q$2:$R$3007,2,0),"")</f>
        <v/>
      </c>
      <c r="Q1325" s="91">
        <f>IF(ISNUMBER(SEARCH(ETUD_SHEARCH_ECO_PREC,R1325)),MAX($Q$1:Q1324)+1,0)</f>
        <v>0</v>
      </c>
      <c r="R1325" t="s">
        <v>4770</v>
      </c>
      <c r="S1325">
        <v>635</v>
      </c>
      <c r="Y1325" t="str">
        <f>IFERROR(VLOOKUP(ROWS($Y$2:Y1325),$Z$2:$AA$3007,2,0),"")</f>
        <v/>
      </c>
      <c r="Z1325" s="91">
        <f>IF(ISNUMBER(SEARCH(PROF_SEARCH_ECO_PREC,AA1325)),MAX($Z$1:Z1324)+1,0)</f>
        <v>0</v>
      </c>
      <c r="AA1325" t="s">
        <v>4770</v>
      </c>
      <c r="AB1325">
        <v>635</v>
      </c>
    </row>
    <row r="1326" spans="16:28">
      <c r="P1326" t="str">
        <f>IFERROR(VLOOKUP(ROWS($P$2:P1326),$Q$2:$R$3007,2,0),"")</f>
        <v/>
      </c>
      <c r="Q1326" s="91">
        <f>IF(ISNUMBER(SEARCH(ETUD_SHEARCH_ECO_PREC,R1326)),MAX($Q$1:Q1325)+1,0)</f>
        <v>0</v>
      </c>
      <c r="R1326" t="s">
        <v>3949</v>
      </c>
      <c r="S1326">
        <v>7478</v>
      </c>
      <c r="Y1326" t="str">
        <f>IFERROR(VLOOKUP(ROWS($Y$2:Y1326),$Z$2:$AA$3007,2,0),"")</f>
        <v/>
      </c>
      <c r="Z1326" s="91">
        <f>IF(ISNUMBER(SEARCH(PROF_SEARCH_ECO_PREC,AA1326)),MAX($Z$1:Z1325)+1,0)</f>
        <v>0</v>
      </c>
      <c r="AA1326" t="s">
        <v>3949</v>
      </c>
      <c r="AB1326">
        <v>7478</v>
      </c>
    </row>
    <row r="1327" spans="16:28">
      <c r="P1327" t="str">
        <f>IFERROR(VLOOKUP(ROWS($P$2:P1327),$Q$2:$R$3007,2,0),"")</f>
        <v/>
      </c>
      <c r="Q1327" s="91">
        <f>IF(ISNUMBER(SEARCH(ETUD_SHEARCH_ECO_PREC,R1327)),MAX($Q$1:Q1326)+1,0)</f>
        <v>0</v>
      </c>
      <c r="R1327" t="s">
        <v>3447</v>
      </c>
      <c r="S1327">
        <v>7256</v>
      </c>
      <c r="Y1327" t="str">
        <f>IFERROR(VLOOKUP(ROWS($Y$2:Y1327),$Z$2:$AA$3007,2,0),"")</f>
        <v/>
      </c>
      <c r="Z1327" s="91">
        <f>IF(ISNUMBER(SEARCH(PROF_SEARCH_ECO_PREC,AA1327)),MAX($Z$1:Z1326)+1,0)</f>
        <v>0</v>
      </c>
      <c r="AA1327" t="s">
        <v>3447</v>
      </c>
      <c r="AB1327">
        <v>7256</v>
      </c>
    </row>
    <row r="1328" spans="16:28">
      <c r="P1328" t="str">
        <f>IFERROR(VLOOKUP(ROWS($P$2:P1328),$Q$2:$R$3007,2,0),"")</f>
        <v/>
      </c>
      <c r="Q1328" s="91">
        <f>IF(ISNUMBER(SEARCH(ETUD_SHEARCH_ECO_PREC,R1328)),MAX($Q$1:Q1327)+1,0)</f>
        <v>0</v>
      </c>
      <c r="R1328" t="s">
        <v>3611</v>
      </c>
      <c r="S1328">
        <v>7333</v>
      </c>
      <c r="Y1328" t="str">
        <f>IFERROR(VLOOKUP(ROWS($Y$2:Y1328),$Z$2:$AA$3007,2,0),"")</f>
        <v/>
      </c>
      <c r="Z1328" s="91">
        <f>IF(ISNUMBER(SEARCH(PROF_SEARCH_ECO_PREC,AA1328)),MAX($Z$1:Z1327)+1,0)</f>
        <v>0</v>
      </c>
      <c r="AA1328" t="s">
        <v>3611</v>
      </c>
      <c r="AB1328">
        <v>7333</v>
      </c>
    </row>
    <row r="1329" spans="16:28">
      <c r="P1329" t="str">
        <f>IFERROR(VLOOKUP(ROWS($P$2:P1329),$Q$2:$R$3007,2,0),"")</f>
        <v/>
      </c>
      <c r="Q1329" s="91">
        <f>IF(ISNUMBER(SEARCH(ETUD_SHEARCH_ECO_PREC,R1329)),MAX($Q$1:Q1328)+1,0)</f>
        <v>0</v>
      </c>
      <c r="R1329" t="s">
        <v>4565</v>
      </c>
      <c r="S1329">
        <v>7621</v>
      </c>
      <c r="Y1329" t="str">
        <f>IFERROR(VLOOKUP(ROWS($Y$2:Y1329),$Z$2:$AA$3007,2,0),"")</f>
        <v/>
      </c>
      <c r="Z1329" s="91">
        <f>IF(ISNUMBER(SEARCH(PROF_SEARCH_ECO_PREC,AA1329)),MAX($Z$1:Z1328)+1,0)</f>
        <v>0</v>
      </c>
      <c r="AA1329" t="s">
        <v>4565</v>
      </c>
      <c r="AB1329">
        <v>7621</v>
      </c>
    </row>
    <row r="1330" spans="16:28">
      <c r="P1330" t="str">
        <f>IFERROR(VLOOKUP(ROWS($P$2:P1330),$Q$2:$R$3007,2,0),"")</f>
        <v/>
      </c>
      <c r="Q1330" s="91">
        <f>IF(ISNUMBER(SEARCH(ETUD_SHEARCH_ECO_PREC,R1330)),MAX($Q$1:Q1329)+1,0)</f>
        <v>0</v>
      </c>
      <c r="R1330" t="s">
        <v>5445</v>
      </c>
      <c r="S1330">
        <v>1009</v>
      </c>
      <c r="Y1330" t="str">
        <f>IFERROR(VLOOKUP(ROWS($Y$2:Y1330),$Z$2:$AA$3007,2,0),"")</f>
        <v/>
      </c>
      <c r="Z1330" s="91">
        <f>IF(ISNUMBER(SEARCH(PROF_SEARCH_ECO_PREC,AA1330)),MAX($Z$1:Z1329)+1,0)</f>
        <v>0</v>
      </c>
      <c r="AA1330" t="s">
        <v>5445</v>
      </c>
      <c r="AB1330">
        <v>1009</v>
      </c>
    </row>
    <row r="1331" spans="16:28">
      <c r="P1331" t="str">
        <f>IFERROR(VLOOKUP(ROWS($P$2:P1331),$Q$2:$R$3007,2,0),"")</f>
        <v/>
      </c>
      <c r="Q1331" s="91">
        <f>IF(ISNUMBER(SEARCH(ETUD_SHEARCH_ECO_PREC,R1331)),MAX($Q$1:Q1330)+1,0)</f>
        <v>0</v>
      </c>
      <c r="R1331" t="s">
        <v>5488</v>
      </c>
      <c r="S1331">
        <v>1366</v>
      </c>
      <c r="Y1331" t="str">
        <f>IFERROR(VLOOKUP(ROWS($Y$2:Y1331),$Z$2:$AA$3007,2,0),"")</f>
        <v/>
      </c>
      <c r="Z1331" s="91">
        <f>IF(ISNUMBER(SEARCH(PROF_SEARCH_ECO_PREC,AA1331)),MAX($Z$1:Z1330)+1,0)</f>
        <v>0</v>
      </c>
      <c r="AA1331" t="s">
        <v>5488</v>
      </c>
      <c r="AB1331">
        <v>1366</v>
      </c>
    </row>
    <row r="1332" spans="16:28">
      <c r="P1332" t="str">
        <f>IFERROR(VLOOKUP(ROWS($P$2:P1332),$Q$2:$R$3007,2,0),"")</f>
        <v/>
      </c>
      <c r="Q1332" s="91">
        <f>IF(ISNUMBER(SEARCH(ETUD_SHEARCH_ECO_PREC,R1332)),MAX($Q$1:Q1331)+1,0)</f>
        <v>0</v>
      </c>
      <c r="R1332" t="s">
        <v>5294</v>
      </c>
      <c r="S1332">
        <v>9541</v>
      </c>
      <c r="Y1332" t="str">
        <f>IFERROR(VLOOKUP(ROWS($Y$2:Y1332),$Z$2:$AA$3007,2,0),"")</f>
        <v/>
      </c>
      <c r="Z1332" s="91">
        <f>IF(ISNUMBER(SEARCH(PROF_SEARCH_ECO_PREC,AA1332)),MAX($Z$1:Z1331)+1,0)</f>
        <v>0</v>
      </c>
      <c r="AA1332" t="s">
        <v>5294</v>
      </c>
      <c r="AB1332">
        <v>9541</v>
      </c>
    </row>
    <row r="1333" spans="16:28">
      <c r="P1333" t="str">
        <f>IFERROR(VLOOKUP(ROWS($P$2:P1333),$Q$2:$R$3007,2,0),"")</f>
        <v/>
      </c>
      <c r="Q1333" s="91">
        <f>IF(ISNUMBER(SEARCH(ETUD_SHEARCH_ECO_PREC,R1333)),MAX($Q$1:Q1332)+1,0)</f>
        <v>0</v>
      </c>
      <c r="R1333" t="s">
        <v>5139</v>
      </c>
      <c r="S1333">
        <v>1472</v>
      </c>
      <c r="Y1333" t="str">
        <f>IFERROR(VLOOKUP(ROWS($Y$2:Y1333),$Z$2:$AA$3007,2,0),"")</f>
        <v/>
      </c>
      <c r="Z1333" s="91">
        <f>IF(ISNUMBER(SEARCH(PROF_SEARCH_ECO_PREC,AA1333)),MAX($Z$1:Z1332)+1,0)</f>
        <v>0</v>
      </c>
      <c r="AA1333" t="s">
        <v>5139</v>
      </c>
      <c r="AB1333">
        <v>1472</v>
      </c>
    </row>
    <row r="1334" spans="16:28">
      <c r="P1334" t="str">
        <f>IFERROR(VLOOKUP(ROWS($P$2:P1334),$Q$2:$R$3007,2,0),"")</f>
        <v/>
      </c>
      <c r="Q1334" s="91">
        <f>IF(ISNUMBER(SEARCH(ETUD_SHEARCH_ECO_PREC,R1334)),MAX($Q$1:Q1333)+1,0)</f>
        <v>0</v>
      </c>
      <c r="R1334" t="s">
        <v>5916</v>
      </c>
      <c r="S1334">
        <v>1414</v>
      </c>
      <c r="Y1334" t="str">
        <f>IFERROR(VLOOKUP(ROWS($Y$2:Y1334),$Z$2:$AA$3007,2,0),"")</f>
        <v/>
      </c>
      <c r="Z1334" s="91">
        <f>IF(ISNUMBER(SEARCH(PROF_SEARCH_ECO_PREC,AA1334)),MAX($Z$1:Z1333)+1,0)</f>
        <v>0</v>
      </c>
      <c r="AA1334" t="s">
        <v>5916</v>
      </c>
      <c r="AB1334">
        <v>1414</v>
      </c>
    </row>
    <row r="1335" spans="16:28">
      <c r="P1335" t="str">
        <f>IFERROR(VLOOKUP(ROWS($P$2:P1335),$Q$2:$R$3007,2,0),"")</f>
        <v/>
      </c>
      <c r="Q1335" s="91">
        <f>IF(ISNUMBER(SEARCH(ETUD_SHEARCH_ECO_PREC,R1335)),MAX($Q$1:Q1334)+1,0)</f>
        <v>0</v>
      </c>
      <c r="R1335" t="s">
        <v>3450</v>
      </c>
      <c r="S1335">
        <v>7259</v>
      </c>
      <c r="Y1335" t="str">
        <f>IFERROR(VLOOKUP(ROWS($Y$2:Y1335),$Z$2:$AA$3007,2,0),"")</f>
        <v/>
      </c>
      <c r="Z1335" s="91">
        <f>IF(ISNUMBER(SEARCH(PROF_SEARCH_ECO_PREC,AA1335)),MAX($Z$1:Z1334)+1,0)</f>
        <v>0</v>
      </c>
      <c r="AA1335" t="s">
        <v>3450</v>
      </c>
      <c r="AB1335">
        <v>7259</v>
      </c>
    </row>
    <row r="1336" spans="16:28">
      <c r="P1336" t="str">
        <f>IFERROR(VLOOKUP(ROWS($P$2:P1336),$Q$2:$R$3007,2,0),"")</f>
        <v/>
      </c>
      <c r="Q1336" s="91">
        <f>IF(ISNUMBER(SEARCH(ETUD_SHEARCH_ECO_PREC,R1336)),MAX($Q$1:Q1335)+1,0)</f>
        <v>0</v>
      </c>
      <c r="R1336" t="s">
        <v>4289</v>
      </c>
      <c r="S1336">
        <v>7572</v>
      </c>
      <c r="Y1336" t="str">
        <f>IFERROR(VLOOKUP(ROWS($Y$2:Y1336),$Z$2:$AA$3007,2,0),"")</f>
        <v/>
      </c>
      <c r="Z1336" s="91">
        <f>IF(ISNUMBER(SEARCH(PROF_SEARCH_ECO_PREC,AA1336)),MAX($Z$1:Z1335)+1,0)</f>
        <v>0</v>
      </c>
      <c r="AA1336" t="s">
        <v>4289</v>
      </c>
      <c r="AB1336">
        <v>7572</v>
      </c>
    </row>
    <row r="1337" spans="16:28">
      <c r="P1337" t="str">
        <f>IFERROR(VLOOKUP(ROWS($P$2:P1337),$Q$2:$R$3007,2,0),"")</f>
        <v/>
      </c>
      <c r="Q1337" s="91">
        <f>IF(ISNUMBER(SEARCH(ETUD_SHEARCH_ECO_PREC,R1337)),MAX($Q$1:Q1336)+1,0)</f>
        <v>0</v>
      </c>
      <c r="R1337" t="s">
        <v>5515</v>
      </c>
      <c r="S1337">
        <v>7842</v>
      </c>
      <c r="Y1337" t="str">
        <f>IFERROR(VLOOKUP(ROWS($Y$2:Y1337),$Z$2:$AA$3007,2,0),"")</f>
        <v/>
      </c>
      <c r="Z1337" s="91">
        <f>IF(ISNUMBER(SEARCH(PROF_SEARCH_ECO_PREC,AA1337)),MAX($Z$1:Z1336)+1,0)</f>
        <v>0</v>
      </c>
      <c r="AA1337" t="s">
        <v>5515</v>
      </c>
      <c r="AB1337">
        <v>7842</v>
      </c>
    </row>
    <row r="1338" spans="16:28">
      <c r="P1338" t="str">
        <f>IFERROR(VLOOKUP(ROWS($P$2:P1338),$Q$2:$R$3007,2,0),"")</f>
        <v/>
      </c>
      <c r="Q1338" s="91">
        <f>IF(ISNUMBER(SEARCH(ETUD_SHEARCH_ECO_PREC,R1338)),MAX($Q$1:Q1337)+1,0)</f>
        <v>0</v>
      </c>
      <c r="R1338" t="s">
        <v>3318</v>
      </c>
      <c r="S1338">
        <v>7167</v>
      </c>
      <c r="Y1338" t="str">
        <f>IFERROR(VLOOKUP(ROWS($Y$2:Y1338),$Z$2:$AA$3007,2,0),"")</f>
        <v/>
      </c>
      <c r="Z1338" s="91">
        <f>IF(ISNUMBER(SEARCH(PROF_SEARCH_ECO_PREC,AA1338)),MAX($Z$1:Z1337)+1,0)</f>
        <v>0</v>
      </c>
      <c r="AA1338" t="s">
        <v>3318</v>
      </c>
      <c r="AB1338">
        <v>7167</v>
      </c>
    </row>
    <row r="1339" spans="16:28">
      <c r="P1339" t="str">
        <f>IFERROR(VLOOKUP(ROWS($P$2:P1339),$Q$2:$R$3007,2,0),"")</f>
        <v/>
      </c>
      <c r="Q1339" s="91">
        <f>IF(ISNUMBER(SEARCH(ETUD_SHEARCH_ECO_PREC,R1339)),MAX($Q$1:Q1338)+1,0)</f>
        <v>0</v>
      </c>
      <c r="R1339" t="s">
        <v>4400</v>
      </c>
      <c r="S1339">
        <v>444</v>
      </c>
      <c r="Y1339" t="str">
        <f>IFERROR(VLOOKUP(ROWS($Y$2:Y1339),$Z$2:$AA$3007,2,0),"")</f>
        <v/>
      </c>
      <c r="Z1339" s="91">
        <f>IF(ISNUMBER(SEARCH(PROF_SEARCH_ECO_PREC,AA1339)),MAX($Z$1:Z1338)+1,0)</f>
        <v>0</v>
      </c>
      <c r="AA1339" t="s">
        <v>4400</v>
      </c>
      <c r="AB1339">
        <v>444</v>
      </c>
    </row>
    <row r="1340" spans="16:28">
      <c r="P1340" t="str">
        <f>IFERROR(VLOOKUP(ROWS($P$2:P1340),$Q$2:$R$3007,2,0),"")</f>
        <v/>
      </c>
      <c r="Q1340" s="91">
        <f>IF(ISNUMBER(SEARCH(ETUD_SHEARCH_ECO_PREC,R1340)),MAX($Q$1:Q1339)+1,0)</f>
        <v>0</v>
      </c>
      <c r="R1340" t="s">
        <v>3347</v>
      </c>
      <c r="S1340">
        <v>7189</v>
      </c>
      <c r="Y1340" t="str">
        <f>IFERROR(VLOOKUP(ROWS($Y$2:Y1340),$Z$2:$AA$3007,2,0),"")</f>
        <v/>
      </c>
      <c r="Z1340" s="91">
        <f>IF(ISNUMBER(SEARCH(PROF_SEARCH_ECO_PREC,AA1340)),MAX($Z$1:Z1339)+1,0)</f>
        <v>0</v>
      </c>
      <c r="AA1340" t="s">
        <v>3347</v>
      </c>
      <c r="AB1340">
        <v>7189</v>
      </c>
    </row>
    <row r="1341" spans="16:28">
      <c r="P1341" t="str">
        <f>IFERROR(VLOOKUP(ROWS($P$2:P1341),$Q$2:$R$3007,2,0),"")</f>
        <v/>
      </c>
      <c r="Q1341" s="91">
        <f>IF(ISNUMBER(SEARCH(ETUD_SHEARCH_ECO_PREC,R1341)),MAX($Q$1:Q1340)+1,0)</f>
        <v>0</v>
      </c>
      <c r="R1341" t="s">
        <v>3785</v>
      </c>
      <c r="S1341">
        <v>8646</v>
      </c>
      <c r="Y1341" t="str">
        <f>IFERROR(VLOOKUP(ROWS($Y$2:Y1341),$Z$2:$AA$3007,2,0),"")</f>
        <v/>
      </c>
      <c r="Z1341" s="91">
        <f>IF(ISNUMBER(SEARCH(PROF_SEARCH_ECO_PREC,AA1341)),MAX($Z$1:Z1340)+1,0)</f>
        <v>0</v>
      </c>
      <c r="AA1341" t="s">
        <v>3785</v>
      </c>
      <c r="AB1341">
        <v>8646</v>
      </c>
    </row>
    <row r="1342" spans="16:28">
      <c r="P1342" t="str">
        <f>IFERROR(VLOOKUP(ROWS($P$2:P1342),$Q$2:$R$3007,2,0),"")</f>
        <v/>
      </c>
      <c r="Q1342" s="91">
        <f>IF(ISNUMBER(SEARCH(ETUD_SHEARCH_ECO_PREC,R1342)),MAX($Q$1:Q1341)+1,0)</f>
        <v>0</v>
      </c>
      <c r="R1342" t="s">
        <v>3916</v>
      </c>
      <c r="S1342">
        <v>211</v>
      </c>
      <c r="Y1342" t="str">
        <f>IFERROR(VLOOKUP(ROWS($Y$2:Y1342),$Z$2:$AA$3007,2,0),"")</f>
        <v/>
      </c>
      <c r="Z1342" s="91">
        <f>IF(ISNUMBER(SEARCH(PROF_SEARCH_ECO_PREC,AA1342)),MAX($Z$1:Z1341)+1,0)</f>
        <v>0</v>
      </c>
      <c r="AA1342" t="s">
        <v>3916</v>
      </c>
      <c r="AB1342">
        <v>211</v>
      </c>
    </row>
    <row r="1343" spans="16:28">
      <c r="P1343" t="str">
        <f>IFERROR(VLOOKUP(ROWS($P$2:P1343),$Q$2:$R$3007,2,0),"")</f>
        <v/>
      </c>
      <c r="Q1343" s="91">
        <f>IF(ISNUMBER(SEARCH(ETUD_SHEARCH_ECO_PREC,R1343)),MAX($Q$1:Q1342)+1,0)</f>
        <v>0</v>
      </c>
      <c r="R1343" t="s">
        <v>6021</v>
      </c>
      <c r="S1343">
        <v>1186</v>
      </c>
      <c r="Y1343" t="str">
        <f>IFERROR(VLOOKUP(ROWS($Y$2:Y1343),$Z$2:$AA$3007,2,0),"")</f>
        <v/>
      </c>
      <c r="Z1343" s="91">
        <f>IF(ISNUMBER(SEARCH(PROF_SEARCH_ECO_PREC,AA1343)),MAX($Z$1:Z1342)+1,0)</f>
        <v>0</v>
      </c>
      <c r="AA1343" t="s">
        <v>6021</v>
      </c>
      <c r="AB1343">
        <v>1186</v>
      </c>
    </row>
    <row r="1344" spans="16:28">
      <c r="P1344" t="str">
        <f>IFERROR(VLOOKUP(ROWS($P$2:P1344),$Q$2:$R$3007,2,0),"")</f>
        <v/>
      </c>
      <c r="Q1344" s="91">
        <f>IF(ISNUMBER(SEARCH(ETUD_SHEARCH_ECO_PREC,R1344)),MAX($Q$1:Q1343)+1,0)</f>
        <v>0</v>
      </c>
      <c r="R1344" t="s">
        <v>4665</v>
      </c>
      <c r="S1344">
        <v>1585</v>
      </c>
      <c r="Y1344" t="str">
        <f>IFERROR(VLOOKUP(ROWS($Y$2:Y1344),$Z$2:$AA$3007,2,0),"")</f>
        <v/>
      </c>
      <c r="Z1344" s="91">
        <f>IF(ISNUMBER(SEARCH(PROF_SEARCH_ECO_PREC,AA1344)),MAX($Z$1:Z1343)+1,0)</f>
        <v>0</v>
      </c>
      <c r="AA1344" t="s">
        <v>4665</v>
      </c>
      <c r="AB1344">
        <v>1585</v>
      </c>
    </row>
    <row r="1345" spans="16:28">
      <c r="P1345" t="str">
        <f>IFERROR(VLOOKUP(ROWS($P$2:P1345),$Q$2:$R$3007,2,0),"")</f>
        <v/>
      </c>
      <c r="Q1345" s="91">
        <f>IF(ISNUMBER(SEARCH(ETUD_SHEARCH_ECO_PREC,R1345)),MAX($Q$1:Q1344)+1,0)</f>
        <v>0</v>
      </c>
      <c r="R1345" t="s">
        <v>3384</v>
      </c>
      <c r="S1345">
        <v>7213</v>
      </c>
      <c r="Y1345" t="str">
        <f>IFERROR(VLOOKUP(ROWS($Y$2:Y1345),$Z$2:$AA$3007,2,0),"")</f>
        <v/>
      </c>
      <c r="Z1345" s="91">
        <f>IF(ISNUMBER(SEARCH(PROF_SEARCH_ECO_PREC,AA1345)),MAX($Z$1:Z1344)+1,0)</f>
        <v>0</v>
      </c>
      <c r="AA1345" t="s">
        <v>3384</v>
      </c>
      <c r="AB1345">
        <v>7213</v>
      </c>
    </row>
    <row r="1346" spans="16:28">
      <c r="P1346" t="str">
        <f>IFERROR(VLOOKUP(ROWS($P$2:P1346),$Q$2:$R$3007,2,0),"")</f>
        <v/>
      </c>
      <c r="Q1346" s="91">
        <f>IF(ISNUMBER(SEARCH(ETUD_SHEARCH_ECO_PREC,R1346)),MAX($Q$1:Q1345)+1,0)</f>
        <v>0</v>
      </c>
      <c r="R1346" t="s">
        <v>5174</v>
      </c>
      <c r="S1346">
        <v>870</v>
      </c>
      <c r="Y1346" t="str">
        <f>IFERROR(VLOOKUP(ROWS($Y$2:Y1346),$Z$2:$AA$3007,2,0),"")</f>
        <v/>
      </c>
      <c r="Z1346" s="91">
        <f>IF(ISNUMBER(SEARCH(PROF_SEARCH_ECO_PREC,AA1346)),MAX($Z$1:Z1345)+1,0)</f>
        <v>0</v>
      </c>
      <c r="AA1346" t="s">
        <v>5174</v>
      </c>
      <c r="AB1346">
        <v>870</v>
      </c>
    </row>
    <row r="1347" spans="16:28">
      <c r="P1347" t="str">
        <f>IFERROR(VLOOKUP(ROWS($P$2:P1347),$Q$2:$R$3007,2,0),"")</f>
        <v/>
      </c>
      <c r="Q1347" s="91">
        <f>IF(ISNUMBER(SEARCH(ETUD_SHEARCH_ECO_PREC,R1347)),MAX($Q$1:Q1346)+1,0)</f>
        <v>0</v>
      </c>
      <c r="R1347" t="s">
        <v>3972</v>
      </c>
      <c r="S1347">
        <v>235</v>
      </c>
      <c r="Y1347" t="str">
        <f>IFERROR(VLOOKUP(ROWS($Y$2:Y1347),$Z$2:$AA$3007,2,0),"")</f>
        <v/>
      </c>
      <c r="Z1347" s="91">
        <f>IF(ISNUMBER(SEARCH(PROF_SEARCH_ECO_PREC,AA1347)),MAX($Z$1:Z1346)+1,0)</f>
        <v>0</v>
      </c>
      <c r="AA1347" t="s">
        <v>3972</v>
      </c>
      <c r="AB1347">
        <v>235</v>
      </c>
    </row>
    <row r="1348" spans="16:28">
      <c r="P1348" t="str">
        <f>IFERROR(VLOOKUP(ROWS($P$2:P1348),$Q$2:$R$3007,2,0),"")</f>
        <v/>
      </c>
      <c r="Q1348" s="91">
        <f>IF(ISNUMBER(SEARCH(ETUD_SHEARCH_ECO_PREC,R1348)),MAX($Q$1:Q1347)+1,0)</f>
        <v>0</v>
      </c>
      <c r="R1348" t="s">
        <v>3902</v>
      </c>
      <c r="S1348">
        <v>206</v>
      </c>
      <c r="Y1348" t="str">
        <f>IFERROR(VLOOKUP(ROWS($Y$2:Y1348),$Z$2:$AA$3007,2,0),"")</f>
        <v/>
      </c>
      <c r="Z1348" s="91">
        <f>IF(ISNUMBER(SEARCH(PROF_SEARCH_ECO_PREC,AA1348)),MAX($Z$1:Z1347)+1,0)</f>
        <v>0</v>
      </c>
      <c r="AA1348" t="s">
        <v>3902</v>
      </c>
      <c r="AB1348">
        <v>206</v>
      </c>
    </row>
    <row r="1349" spans="16:28">
      <c r="P1349" t="str">
        <f>IFERROR(VLOOKUP(ROWS($P$2:P1349),$Q$2:$R$3007,2,0),"")</f>
        <v/>
      </c>
      <c r="Q1349" s="91">
        <f>IF(ISNUMBER(SEARCH(ETUD_SHEARCH_ECO_PREC,R1349)),MAX($Q$1:Q1348)+1,0)</f>
        <v>0</v>
      </c>
      <c r="R1349" t="s">
        <v>4126</v>
      </c>
      <c r="S1349">
        <v>305</v>
      </c>
      <c r="Y1349" t="str">
        <f>IFERROR(VLOOKUP(ROWS($Y$2:Y1349),$Z$2:$AA$3007,2,0),"")</f>
        <v/>
      </c>
      <c r="Z1349" s="91">
        <f>IF(ISNUMBER(SEARCH(PROF_SEARCH_ECO_PREC,AA1349)),MAX($Z$1:Z1348)+1,0)</f>
        <v>0</v>
      </c>
      <c r="AA1349" t="s">
        <v>4126</v>
      </c>
      <c r="AB1349">
        <v>305</v>
      </c>
    </row>
    <row r="1350" spans="16:28">
      <c r="P1350" t="str">
        <f>IFERROR(VLOOKUP(ROWS($P$2:P1350),$Q$2:$R$3007,2,0),"")</f>
        <v/>
      </c>
      <c r="Q1350" s="91">
        <f>IF(ISNUMBER(SEARCH(ETUD_SHEARCH_ECO_PREC,R1350)),MAX($Q$1:Q1349)+1,0)</f>
        <v>0</v>
      </c>
      <c r="R1350" t="s">
        <v>3402</v>
      </c>
      <c r="S1350">
        <v>7226</v>
      </c>
      <c r="Y1350" t="str">
        <f>IFERROR(VLOOKUP(ROWS($Y$2:Y1350),$Z$2:$AA$3007,2,0),"")</f>
        <v/>
      </c>
      <c r="Z1350" s="91">
        <f>IF(ISNUMBER(SEARCH(PROF_SEARCH_ECO_PREC,AA1350)),MAX($Z$1:Z1349)+1,0)</f>
        <v>0</v>
      </c>
      <c r="AA1350" t="s">
        <v>3402</v>
      </c>
      <c r="AB1350">
        <v>7226</v>
      </c>
    </row>
    <row r="1351" spans="16:28">
      <c r="P1351" t="str">
        <f>IFERROR(VLOOKUP(ROWS($P$2:P1351),$Q$2:$R$3007,2,0),"")</f>
        <v/>
      </c>
      <c r="Q1351" s="91">
        <f>IF(ISNUMBER(SEARCH(ETUD_SHEARCH_ECO_PREC,R1351)),MAX($Q$1:Q1350)+1,0)</f>
        <v>0</v>
      </c>
      <c r="R1351" t="s">
        <v>3804</v>
      </c>
      <c r="S1351">
        <v>7420</v>
      </c>
      <c r="Y1351" t="str">
        <f>IFERROR(VLOOKUP(ROWS($Y$2:Y1351),$Z$2:$AA$3007,2,0),"")</f>
        <v/>
      </c>
      <c r="Z1351" s="91">
        <f>IF(ISNUMBER(SEARCH(PROF_SEARCH_ECO_PREC,AA1351)),MAX($Z$1:Z1350)+1,0)</f>
        <v>0</v>
      </c>
      <c r="AA1351" t="s">
        <v>3804</v>
      </c>
      <c r="AB1351">
        <v>7420</v>
      </c>
    </row>
    <row r="1352" spans="16:28">
      <c r="P1352" t="str">
        <f>IFERROR(VLOOKUP(ROWS($P$2:P1352),$Q$2:$R$3007,2,0),"")</f>
        <v/>
      </c>
      <c r="Q1352" s="91">
        <f>IF(ISNUMBER(SEARCH(ETUD_SHEARCH_ECO_PREC,R1352)),MAX($Q$1:Q1351)+1,0)</f>
        <v>0</v>
      </c>
      <c r="R1352" t="s">
        <v>4640</v>
      </c>
      <c r="S1352">
        <v>8411</v>
      </c>
      <c r="Y1352" t="str">
        <f>IFERROR(VLOOKUP(ROWS($Y$2:Y1352),$Z$2:$AA$3007,2,0),"")</f>
        <v/>
      </c>
      <c r="Z1352" s="91">
        <f>IF(ISNUMBER(SEARCH(PROF_SEARCH_ECO_PREC,AA1352)),MAX($Z$1:Z1351)+1,0)</f>
        <v>0</v>
      </c>
      <c r="AA1352" t="s">
        <v>4640</v>
      </c>
      <c r="AB1352">
        <v>8411</v>
      </c>
    </row>
    <row r="1353" spans="16:28">
      <c r="P1353" t="str">
        <f>IFERROR(VLOOKUP(ROWS($P$2:P1353),$Q$2:$R$3007,2,0),"")</f>
        <v/>
      </c>
      <c r="Q1353" s="91">
        <f>IF(ISNUMBER(SEARCH(ETUD_SHEARCH_ECO_PREC,R1353)),MAX($Q$1:Q1352)+1,0)</f>
        <v>0</v>
      </c>
      <c r="R1353" t="s">
        <v>4149</v>
      </c>
      <c r="S1353">
        <v>313</v>
      </c>
      <c r="Y1353" t="str">
        <f>IFERROR(VLOOKUP(ROWS($Y$2:Y1353),$Z$2:$AA$3007,2,0),"")</f>
        <v/>
      </c>
      <c r="Z1353" s="91">
        <f>IF(ISNUMBER(SEARCH(PROF_SEARCH_ECO_PREC,AA1353)),MAX($Z$1:Z1352)+1,0)</f>
        <v>0</v>
      </c>
      <c r="AA1353" t="s">
        <v>4149</v>
      </c>
      <c r="AB1353">
        <v>313</v>
      </c>
    </row>
    <row r="1354" spans="16:28">
      <c r="P1354" t="str">
        <f>IFERROR(VLOOKUP(ROWS($P$2:P1354),$Q$2:$R$3007,2,0),"")</f>
        <v/>
      </c>
      <c r="Q1354" s="91">
        <f>IF(ISNUMBER(SEARCH(ETUD_SHEARCH_ECO_PREC,R1354)),MAX($Q$1:Q1353)+1,0)</f>
        <v>0</v>
      </c>
      <c r="R1354" t="s">
        <v>5198</v>
      </c>
      <c r="S1354">
        <v>7765</v>
      </c>
      <c r="Y1354" t="str">
        <f>IFERROR(VLOOKUP(ROWS($Y$2:Y1354),$Z$2:$AA$3007,2,0),"")</f>
        <v/>
      </c>
      <c r="Z1354" s="91">
        <f>IF(ISNUMBER(SEARCH(PROF_SEARCH_ECO_PREC,AA1354)),MAX($Z$1:Z1353)+1,0)</f>
        <v>0</v>
      </c>
      <c r="AA1354" t="s">
        <v>5198</v>
      </c>
      <c r="AB1354">
        <v>7765</v>
      </c>
    </row>
    <row r="1355" spans="16:28">
      <c r="P1355" t="str">
        <f>IFERROR(VLOOKUP(ROWS($P$2:P1355),$Q$2:$R$3007,2,0),"")</f>
        <v/>
      </c>
      <c r="Q1355" s="91">
        <f>IF(ISNUMBER(SEARCH(ETUD_SHEARCH_ECO_PREC,R1355)),MAX($Q$1:Q1354)+1,0)</f>
        <v>0</v>
      </c>
      <c r="R1355" t="s">
        <v>5436</v>
      </c>
      <c r="S1355">
        <v>7826</v>
      </c>
      <c r="Y1355" t="str">
        <f>IFERROR(VLOOKUP(ROWS($Y$2:Y1355),$Z$2:$AA$3007,2,0),"")</f>
        <v/>
      </c>
      <c r="Z1355" s="91">
        <f>IF(ISNUMBER(SEARCH(PROF_SEARCH_ECO_PREC,AA1355)),MAX($Z$1:Z1354)+1,0)</f>
        <v>0</v>
      </c>
      <c r="AA1355" t="s">
        <v>5436</v>
      </c>
      <c r="AB1355">
        <v>7826</v>
      </c>
    </row>
    <row r="1356" spans="16:28">
      <c r="P1356" t="str">
        <f>IFERROR(VLOOKUP(ROWS($P$2:P1356),$Q$2:$R$3007,2,0),"")</f>
        <v/>
      </c>
      <c r="Q1356" s="91">
        <f>IF(ISNUMBER(SEARCH(ETUD_SHEARCH_ECO_PREC,R1356)),MAX($Q$1:Q1355)+1,0)</f>
        <v>0</v>
      </c>
      <c r="R1356" t="s">
        <v>5375</v>
      </c>
      <c r="S1356">
        <v>8660</v>
      </c>
      <c r="Y1356" t="str">
        <f>IFERROR(VLOOKUP(ROWS($Y$2:Y1356),$Z$2:$AA$3007,2,0),"")</f>
        <v/>
      </c>
      <c r="Z1356" s="91">
        <f>IF(ISNUMBER(SEARCH(PROF_SEARCH_ECO_PREC,AA1356)),MAX($Z$1:Z1355)+1,0)</f>
        <v>0</v>
      </c>
      <c r="AA1356" t="s">
        <v>5375</v>
      </c>
      <c r="AB1356">
        <v>8660</v>
      </c>
    </row>
    <row r="1357" spans="16:28">
      <c r="P1357" t="str">
        <f>IFERROR(VLOOKUP(ROWS($P$2:P1357),$Q$2:$R$3007,2,0),"")</f>
        <v/>
      </c>
      <c r="Q1357" s="91">
        <f>IF(ISNUMBER(SEARCH(ETUD_SHEARCH_ECO_PREC,R1357)),MAX($Q$1:Q1356)+1,0)</f>
        <v>0</v>
      </c>
      <c r="R1357" t="s">
        <v>4251</v>
      </c>
      <c r="S1357">
        <v>372</v>
      </c>
      <c r="Y1357" t="str">
        <f>IFERROR(VLOOKUP(ROWS($Y$2:Y1357),$Z$2:$AA$3007,2,0),"")</f>
        <v/>
      </c>
      <c r="Z1357" s="91">
        <f>IF(ISNUMBER(SEARCH(PROF_SEARCH_ECO_PREC,AA1357)),MAX($Z$1:Z1356)+1,0)</f>
        <v>0</v>
      </c>
      <c r="AA1357" t="s">
        <v>4251</v>
      </c>
      <c r="AB1357">
        <v>372</v>
      </c>
    </row>
    <row r="1358" spans="16:28">
      <c r="P1358" t="str">
        <f>IFERROR(VLOOKUP(ROWS($P$2:P1358),$Q$2:$R$3007,2,0),"")</f>
        <v/>
      </c>
      <c r="Q1358" s="91">
        <f>IF(ISNUMBER(SEARCH(ETUD_SHEARCH_ECO_PREC,R1358)),MAX($Q$1:Q1357)+1,0)</f>
        <v>0</v>
      </c>
      <c r="R1358" t="s">
        <v>3361</v>
      </c>
      <c r="S1358">
        <v>76</v>
      </c>
      <c r="Y1358" t="str">
        <f>IFERROR(VLOOKUP(ROWS($Y$2:Y1358),$Z$2:$AA$3007,2,0),"")</f>
        <v/>
      </c>
      <c r="Z1358" s="91">
        <f>IF(ISNUMBER(SEARCH(PROF_SEARCH_ECO_PREC,AA1358)),MAX($Z$1:Z1357)+1,0)</f>
        <v>0</v>
      </c>
      <c r="AA1358" t="s">
        <v>3361</v>
      </c>
      <c r="AB1358">
        <v>76</v>
      </c>
    </row>
    <row r="1359" spans="16:28">
      <c r="P1359" t="str">
        <f>IFERROR(VLOOKUP(ROWS($P$2:P1359),$Q$2:$R$3007,2,0),"")</f>
        <v/>
      </c>
      <c r="Q1359" s="91">
        <f>IF(ISNUMBER(SEARCH(ETUD_SHEARCH_ECO_PREC,R1359)),MAX($Q$1:Q1358)+1,0)</f>
        <v>0</v>
      </c>
      <c r="R1359" t="s">
        <v>4253</v>
      </c>
      <c r="S1359">
        <v>381</v>
      </c>
      <c r="Y1359" t="str">
        <f>IFERROR(VLOOKUP(ROWS($Y$2:Y1359),$Z$2:$AA$3007,2,0),"")</f>
        <v/>
      </c>
      <c r="Z1359" s="91">
        <f>IF(ISNUMBER(SEARCH(PROF_SEARCH_ECO_PREC,AA1359)),MAX($Z$1:Z1358)+1,0)</f>
        <v>0</v>
      </c>
      <c r="AA1359" t="s">
        <v>4253</v>
      </c>
      <c r="AB1359">
        <v>381</v>
      </c>
    </row>
    <row r="1360" spans="16:28">
      <c r="P1360" t="str">
        <f>IFERROR(VLOOKUP(ROWS($P$2:P1360),$Q$2:$R$3007,2,0),"")</f>
        <v/>
      </c>
      <c r="Q1360" s="91">
        <f>IF(ISNUMBER(SEARCH(ETUD_SHEARCH_ECO_PREC,R1360)),MAX($Q$1:Q1359)+1,0)</f>
        <v>0</v>
      </c>
      <c r="R1360" t="s">
        <v>6056</v>
      </c>
      <c r="S1360">
        <v>1208</v>
      </c>
      <c r="Y1360" t="str">
        <f>IFERROR(VLOOKUP(ROWS($Y$2:Y1360),$Z$2:$AA$3007,2,0),"")</f>
        <v/>
      </c>
      <c r="Z1360" s="91">
        <f>IF(ISNUMBER(SEARCH(PROF_SEARCH_ECO_PREC,AA1360)),MAX($Z$1:Z1359)+1,0)</f>
        <v>0</v>
      </c>
      <c r="AA1360" t="s">
        <v>6056</v>
      </c>
      <c r="AB1360">
        <v>1208</v>
      </c>
    </row>
    <row r="1361" spans="16:28">
      <c r="P1361" t="str">
        <f>IFERROR(VLOOKUP(ROWS($P$2:P1361),$Q$2:$R$3007,2,0),"")</f>
        <v/>
      </c>
      <c r="Q1361" s="91">
        <f>IF(ISNUMBER(SEARCH(ETUD_SHEARCH_ECO_PREC,R1361)),MAX($Q$1:Q1360)+1,0)</f>
        <v>0</v>
      </c>
      <c r="R1361" t="s">
        <v>4298</v>
      </c>
      <c r="S1361">
        <v>399</v>
      </c>
      <c r="Y1361" t="str">
        <f>IFERROR(VLOOKUP(ROWS($Y$2:Y1361),$Z$2:$AA$3007,2,0),"")</f>
        <v/>
      </c>
      <c r="Z1361" s="91">
        <f>IF(ISNUMBER(SEARCH(PROF_SEARCH_ECO_PREC,AA1361)),MAX($Z$1:Z1360)+1,0)</f>
        <v>0</v>
      </c>
      <c r="AA1361" t="s">
        <v>4298</v>
      </c>
      <c r="AB1361">
        <v>399</v>
      </c>
    </row>
    <row r="1362" spans="16:28">
      <c r="P1362" t="str">
        <f>IFERROR(VLOOKUP(ROWS($P$2:P1362),$Q$2:$R$3007,2,0),"")</f>
        <v/>
      </c>
      <c r="Q1362" s="91">
        <f>IF(ISNUMBER(SEARCH(ETUD_SHEARCH_ECO_PREC,R1362)),MAX($Q$1:Q1361)+1,0)</f>
        <v>0</v>
      </c>
      <c r="R1362" t="s">
        <v>3333</v>
      </c>
      <c r="S1362">
        <v>74</v>
      </c>
      <c r="Y1362" t="str">
        <f>IFERROR(VLOOKUP(ROWS($Y$2:Y1362),$Z$2:$AA$3007,2,0),"")</f>
        <v/>
      </c>
      <c r="Z1362" s="91">
        <f>IF(ISNUMBER(SEARCH(PROF_SEARCH_ECO_PREC,AA1362)),MAX($Z$1:Z1361)+1,0)</f>
        <v>0</v>
      </c>
      <c r="AA1362" t="s">
        <v>3333</v>
      </c>
      <c r="AB1362">
        <v>74</v>
      </c>
    </row>
    <row r="1363" spans="16:28">
      <c r="P1363" t="str">
        <f>IFERROR(VLOOKUP(ROWS($P$2:P1363),$Q$2:$R$3007,2,0),"")</f>
        <v/>
      </c>
      <c r="Q1363" s="91">
        <f>IF(ISNUMBER(SEARCH(ETUD_SHEARCH_ECO_PREC,R1363)),MAX($Q$1:Q1362)+1,0)</f>
        <v>0</v>
      </c>
      <c r="R1363" t="s">
        <v>3535</v>
      </c>
      <c r="S1363">
        <v>8629</v>
      </c>
      <c r="Y1363" t="str">
        <f>IFERROR(VLOOKUP(ROWS($Y$2:Y1363),$Z$2:$AA$3007,2,0),"")</f>
        <v/>
      </c>
      <c r="Z1363" s="91">
        <f>IF(ISNUMBER(SEARCH(PROF_SEARCH_ECO_PREC,AA1363)),MAX($Z$1:Z1362)+1,0)</f>
        <v>0</v>
      </c>
      <c r="AA1363" t="s">
        <v>3535</v>
      </c>
      <c r="AB1363">
        <v>8629</v>
      </c>
    </row>
    <row r="1364" spans="16:28">
      <c r="P1364" t="str">
        <f>IFERROR(VLOOKUP(ROWS($P$2:P1364),$Q$2:$R$3007,2,0),"")</f>
        <v/>
      </c>
      <c r="Q1364" s="91">
        <f>IF(ISNUMBER(SEARCH(ETUD_SHEARCH_ECO_PREC,R1364)),MAX($Q$1:Q1363)+1,0)</f>
        <v>0</v>
      </c>
      <c r="R1364" t="s">
        <v>5326</v>
      </c>
      <c r="S1364">
        <v>7804</v>
      </c>
      <c r="Y1364" t="str">
        <f>IFERROR(VLOOKUP(ROWS($Y$2:Y1364),$Z$2:$AA$3007,2,0),"")</f>
        <v/>
      </c>
      <c r="Z1364" s="91">
        <f>IF(ISNUMBER(SEARCH(PROF_SEARCH_ECO_PREC,AA1364)),MAX($Z$1:Z1363)+1,0)</f>
        <v>0</v>
      </c>
      <c r="AA1364" t="s">
        <v>5326</v>
      </c>
      <c r="AB1364">
        <v>7804</v>
      </c>
    </row>
    <row r="1365" spans="16:28">
      <c r="P1365" t="str">
        <f>IFERROR(VLOOKUP(ROWS($P$2:P1365),$Q$2:$R$3007,2,0),"")</f>
        <v/>
      </c>
      <c r="Q1365" s="91">
        <f>IF(ISNUMBER(SEARCH(ETUD_SHEARCH_ECO_PREC,R1365)),MAX($Q$1:Q1364)+1,0)</f>
        <v>0</v>
      </c>
      <c r="R1365" t="s">
        <v>5386</v>
      </c>
      <c r="S1365">
        <v>1358</v>
      </c>
      <c r="Y1365" t="str">
        <f>IFERROR(VLOOKUP(ROWS($Y$2:Y1365),$Z$2:$AA$3007,2,0),"")</f>
        <v/>
      </c>
      <c r="Z1365" s="91">
        <f>IF(ISNUMBER(SEARCH(PROF_SEARCH_ECO_PREC,AA1365)),MAX($Z$1:Z1364)+1,0)</f>
        <v>0</v>
      </c>
      <c r="AA1365" t="s">
        <v>5386</v>
      </c>
      <c r="AB1365">
        <v>1358</v>
      </c>
    </row>
    <row r="1366" spans="16:28">
      <c r="P1366" t="str">
        <f>IFERROR(VLOOKUP(ROWS($P$2:P1366),$Q$2:$R$3007,2,0),"")</f>
        <v/>
      </c>
      <c r="Q1366" s="91">
        <f>IF(ISNUMBER(SEARCH(ETUD_SHEARCH_ECO_PREC,R1366)),MAX($Q$1:Q1365)+1,0)</f>
        <v>0</v>
      </c>
      <c r="R1366" t="s">
        <v>5595</v>
      </c>
      <c r="S1366">
        <v>1512</v>
      </c>
      <c r="Y1366" t="str">
        <f>IFERROR(VLOOKUP(ROWS($Y$2:Y1366),$Z$2:$AA$3007,2,0),"")</f>
        <v/>
      </c>
      <c r="Z1366" s="91">
        <f>IF(ISNUMBER(SEARCH(PROF_SEARCH_ECO_PREC,AA1366)),MAX($Z$1:Z1365)+1,0)</f>
        <v>0</v>
      </c>
      <c r="AA1366" t="s">
        <v>5595</v>
      </c>
      <c r="AB1366">
        <v>1512</v>
      </c>
    </row>
    <row r="1367" spans="16:28">
      <c r="P1367" t="str">
        <f>IFERROR(VLOOKUP(ROWS($P$2:P1367),$Q$2:$R$3007,2,0),"")</f>
        <v/>
      </c>
      <c r="Q1367" s="91">
        <f>IF(ISNUMBER(SEARCH(ETUD_SHEARCH_ECO_PREC,R1367)),MAX($Q$1:Q1366)+1,0)</f>
        <v>0</v>
      </c>
      <c r="R1367" t="s">
        <v>3632</v>
      </c>
      <c r="S1367">
        <v>8561</v>
      </c>
      <c r="Y1367" t="str">
        <f>IFERROR(VLOOKUP(ROWS($Y$2:Y1367),$Z$2:$AA$3007,2,0),"")</f>
        <v/>
      </c>
      <c r="Z1367" s="91">
        <f>IF(ISNUMBER(SEARCH(PROF_SEARCH_ECO_PREC,AA1367)),MAX($Z$1:Z1366)+1,0)</f>
        <v>0</v>
      </c>
      <c r="AA1367" t="s">
        <v>3632</v>
      </c>
      <c r="AB1367">
        <v>8561</v>
      </c>
    </row>
    <row r="1368" spans="16:28">
      <c r="P1368" t="str">
        <f>IFERROR(VLOOKUP(ROWS($P$2:P1368),$Q$2:$R$3007,2,0),"")</f>
        <v/>
      </c>
      <c r="Q1368" s="91">
        <f>IF(ISNUMBER(SEARCH(ETUD_SHEARCH_ECO_PREC,R1368)),MAX($Q$1:Q1367)+1,0)</f>
        <v>0</v>
      </c>
      <c r="R1368" t="s">
        <v>4831</v>
      </c>
      <c r="S1368">
        <v>8295</v>
      </c>
      <c r="Y1368" t="str">
        <f>IFERROR(VLOOKUP(ROWS($Y$2:Y1368),$Z$2:$AA$3007,2,0),"")</f>
        <v/>
      </c>
      <c r="Z1368" s="91">
        <f>IF(ISNUMBER(SEARCH(PROF_SEARCH_ECO_PREC,AA1368)),MAX($Z$1:Z1367)+1,0)</f>
        <v>0</v>
      </c>
      <c r="AA1368" t="s">
        <v>4831</v>
      </c>
      <c r="AB1368">
        <v>8295</v>
      </c>
    </row>
    <row r="1369" spans="16:28">
      <c r="P1369" t="str">
        <f>IFERROR(VLOOKUP(ROWS($P$2:P1369),$Q$2:$R$3007,2,0),"")</f>
        <v/>
      </c>
      <c r="Q1369" s="91">
        <f>IF(ISNUMBER(SEARCH(ETUD_SHEARCH_ECO_PREC,R1369)),MAX($Q$1:Q1368)+1,0)</f>
        <v>0</v>
      </c>
      <c r="R1369" t="s">
        <v>5176</v>
      </c>
      <c r="S1369">
        <v>8341</v>
      </c>
      <c r="Y1369" t="str">
        <f>IFERROR(VLOOKUP(ROWS($Y$2:Y1369),$Z$2:$AA$3007,2,0),"")</f>
        <v/>
      </c>
      <c r="Z1369" s="91">
        <f>IF(ISNUMBER(SEARCH(PROF_SEARCH_ECO_PREC,AA1369)),MAX($Z$1:Z1368)+1,0)</f>
        <v>0</v>
      </c>
      <c r="AA1369" t="s">
        <v>5176</v>
      </c>
      <c r="AB1369">
        <v>8341</v>
      </c>
    </row>
    <row r="1370" spans="16:28">
      <c r="P1370" t="str">
        <f>IFERROR(VLOOKUP(ROWS($P$2:P1370),$Q$2:$R$3007,2,0),"")</f>
        <v/>
      </c>
      <c r="Q1370" s="91">
        <f>IF(ISNUMBER(SEARCH(ETUD_SHEARCH_ECO_PREC,R1370)),MAX($Q$1:Q1369)+1,0)</f>
        <v>0</v>
      </c>
      <c r="R1370" t="s">
        <v>5797</v>
      </c>
      <c r="S1370">
        <v>7951</v>
      </c>
      <c r="Y1370" t="str">
        <f>IFERROR(VLOOKUP(ROWS($Y$2:Y1370),$Z$2:$AA$3007,2,0),"")</f>
        <v/>
      </c>
      <c r="Z1370" s="91">
        <f>IF(ISNUMBER(SEARCH(PROF_SEARCH_ECO_PREC,AA1370)),MAX($Z$1:Z1369)+1,0)</f>
        <v>0</v>
      </c>
      <c r="AA1370" t="s">
        <v>5797</v>
      </c>
      <c r="AB1370">
        <v>7951</v>
      </c>
    </row>
    <row r="1371" spans="16:28">
      <c r="P1371" t="str">
        <f>IFERROR(VLOOKUP(ROWS($P$2:P1371),$Q$2:$R$3007,2,0),"")</f>
        <v/>
      </c>
      <c r="Q1371" s="91">
        <f>IF(ISNUMBER(SEARCH(ETUD_SHEARCH_ECO_PREC,R1371)),MAX($Q$1:Q1370)+1,0)</f>
        <v>0</v>
      </c>
      <c r="R1371" t="s">
        <v>3608</v>
      </c>
      <c r="S1371">
        <v>8024</v>
      </c>
      <c r="Y1371" t="str">
        <f>IFERROR(VLOOKUP(ROWS($Y$2:Y1371),$Z$2:$AA$3007,2,0),"")</f>
        <v/>
      </c>
      <c r="Z1371" s="91">
        <f>IF(ISNUMBER(SEARCH(PROF_SEARCH_ECO_PREC,AA1371)),MAX($Z$1:Z1370)+1,0)</f>
        <v>0</v>
      </c>
      <c r="AA1371" t="s">
        <v>3608</v>
      </c>
      <c r="AB1371">
        <v>8024</v>
      </c>
    </row>
    <row r="1372" spans="16:28">
      <c r="P1372" t="str">
        <f>IFERROR(VLOOKUP(ROWS($P$2:P1372),$Q$2:$R$3007,2,0),"")</f>
        <v/>
      </c>
      <c r="Q1372" s="91">
        <f>IF(ISNUMBER(SEARCH(ETUD_SHEARCH_ECO_PREC,R1372)),MAX($Q$1:Q1371)+1,0)</f>
        <v>0</v>
      </c>
      <c r="R1372" t="s">
        <v>3619</v>
      </c>
      <c r="S1372">
        <v>7343</v>
      </c>
      <c r="Y1372" t="str">
        <f>IFERROR(VLOOKUP(ROWS($Y$2:Y1372),$Z$2:$AA$3007,2,0),"")</f>
        <v/>
      </c>
      <c r="Z1372" s="91">
        <f>IF(ISNUMBER(SEARCH(PROF_SEARCH_ECO_PREC,AA1372)),MAX($Z$1:Z1371)+1,0)</f>
        <v>0</v>
      </c>
      <c r="AA1372" t="s">
        <v>3619</v>
      </c>
      <c r="AB1372">
        <v>7343</v>
      </c>
    </row>
    <row r="1373" spans="16:28">
      <c r="P1373" t="str">
        <f>IFERROR(VLOOKUP(ROWS($P$2:P1373),$Q$2:$R$3007,2,0),"")</f>
        <v/>
      </c>
      <c r="Q1373" s="91">
        <f>IF(ISNUMBER(SEARCH(ETUD_SHEARCH_ECO_PREC,R1373)),MAX($Q$1:Q1372)+1,0)</f>
        <v>0</v>
      </c>
      <c r="R1373" t="s">
        <v>3566</v>
      </c>
      <c r="S1373">
        <v>7312</v>
      </c>
      <c r="Y1373" t="str">
        <f>IFERROR(VLOOKUP(ROWS($Y$2:Y1373),$Z$2:$AA$3007,2,0),"")</f>
        <v/>
      </c>
      <c r="Z1373" s="91">
        <f>IF(ISNUMBER(SEARCH(PROF_SEARCH_ECO_PREC,AA1373)),MAX($Z$1:Z1372)+1,0)</f>
        <v>0</v>
      </c>
      <c r="AA1373" t="s">
        <v>3566</v>
      </c>
      <c r="AB1373">
        <v>7312</v>
      </c>
    </row>
    <row r="1374" spans="16:28">
      <c r="P1374" t="str">
        <f>IFERROR(VLOOKUP(ROWS($P$2:P1374),$Q$2:$R$3007,2,0),"")</f>
        <v/>
      </c>
      <c r="Q1374" s="91">
        <f>IF(ISNUMBER(SEARCH(ETUD_SHEARCH_ECO_PREC,R1374)),MAX($Q$1:Q1373)+1,0)</f>
        <v>0</v>
      </c>
      <c r="R1374" t="s">
        <v>3920</v>
      </c>
      <c r="S1374">
        <v>7462</v>
      </c>
      <c r="Y1374" t="str">
        <f>IFERROR(VLOOKUP(ROWS($Y$2:Y1374),$Z$2:$AA$3007,2,0),"")</f>
        <v/>
      </c>
      <c r="Z1374" s="91">
        <f>IF(ISNUMBER(SEARCH(PROF_SEARCH_ECO_PREC,AA1374)),MAX($Z$1:Z1373)+1,0)</f>
        <v>0</v>
      </c>
      <c r="AA1374" t="s">
        <v>3920</v>
      </c>
      <c r="AB1374">
        <v>7462</v>
      </c>
    </row>
    <row r="1375" spans="16:28">
      <c r="P1375" t="str">
        <f>IFERROR(VLOOKUP(ROWS($P$2:P1375),$Q$2:$R$3007,2,0),"")</f>
        <v/>
      </c>
      <c r="Q1375" s="91">
        <f>IF(ISNUMBER(SEARCH(ETUD_SHEARCH_ECO_PREC,R1375)),MAX($Q$1:Q1374)+1,0)</f>
        <v>0</v>
      </c>
      <c r="R1375" t="s">
        <v>3176</v>
      </c>
      <c r="S1375">
        <v>19</v>
      </c>
      <c r="Y1375" t="str">
        <f>IFERROR(VLOOKUP(ROWS($Y$2:Y1375),$Z$2:$AA$3007,2,0),"")</f>
        <v/>
      </c>
      <c r="Z1375" s="91">
        <f>IF(ISNUMBER(SEARCH(PROF_SEARCH_ECO_PREC,AA1375)),MAX($Z$1:Z1374)+1,0)</f>
        <v>0</v>
      </c>
      <c r="AA1375" t="s">
        <v>3176</v>
      </c>
      <c r="AB1375">
        <v>19</v>
      </c>
    </row>
    <row r="1376" spans="16:28">
      <c r="P1376" t="str">
        <f>IFERROR(VLOOKUP(ROWS($P$2:P1376),$Q$2:$R$3007,2,0),"")</f>
        <v/>
      </c>
      <c r="Q1376" s="91">
        <f>IF(ISNUMBER(SEARCH(ETUD_SHEARCH_ECO_PREC,R1376)),MAX($Q$1:Q1375)+1,0)</f>
        <v>0</v>
      </c>
      <c r="R1376" t="s">
        <v>5517</v>
      </c>
      <c r="S1376">
        <v>7844</v>
      </c>
      <c r="Y1376" t="str">
        <f>IFERROR(VLOOKUP(ROWS($Y$2:Y1376),$Z$2:$AA$3007,2,0),"")</f>
        <v/>
      </c>
      <c r="Z1376" s="91">
        <f>IF(ISNUMBER(SEARCH(PROF_SEARCH_ECO_PREC,AA1376)),MAX($Z$1:Z1375)+1,0)</f>
        <v>0</v>
      </c>
      <c r="AA1376" t="s">
        <v>5517</v>
      </c>
      <c r="AB1376">
        <v>7844</v>
      </c>
    </row>
    <row r="1377" spans="16:28">
      <c r="P1377" t="str">
        <f>IFERROR(VLOOKUP(ROWS($P$2:P1377),$Q$2:$R$3007,2,0),"")</f>
        <v/>
      </c>
      <c r="Q1377" s="91">
        <f>IF(ISNUMBER(SEARCH(ETUD_SHEARCH_ECO_PREC,R1377)),MAX($Q$1:Q1376)+1,0)</f>
        <v>0</v>
      </c>
      <c r="R1377" t="s">
        <v>3128</v>
      </c>
      <c r="S1377">
        <v>7027</v>
      </c>
      <c r="Y1377" t="str">
        <f>IFERROR(VLOOKUP(ROWS($Y$2:Y1377),$Z$2:$AA$3007,2,0),"")</f>
        <v/>
      </c>
      <c r="Z1377" s="91">
        <f>IF(ISNUMBER(SEARCH(PROF_SEARCH_ECO_PREC,AA1377)),MAX($Z$1:Z1376)+1,0)</f>
        <v>0</v>
      </c>
      <c r="AA1377" t="s">
        <v>3128</v>
      </c>
      <c r="AB1377">
        <v>7027</v>
      </c>
    </row>
    <row r="1378" spans="16:28">
      <c r="P1378" t="str">
        <f>IFERROR(VLOOKUP(ROWS($P$2:P1378),$Q$2:$R$3007,2,0),"")</f>
        <v/>
      </c>
      <c r="Q1378" s="91">
        <f>IF(ISNUMBER(SEARCH(ETUD_SHEARCH_ECO_PREC,R1378)),MAX($Q$1:Q1377)+1,0)</f>
        <v>0</v>
      </c>
      <c r="R1378" t="s">
        <v>3845</v>
      </c>
      <c r="S1378">
        <v>7432</v>
      </c>
      <c r="Y1378" t="str">
        <f>IFERROR(VLOOKUP(ROWS($Y$2:Y1378),$Z$2:$AA$3007,2,0),"")</f>
        <v/>
      </c>
      <c r="Z1378" s="91">
        <f>IF(ISNUMBER(SEARCH(PROF_SEARCH_ECO_PREC,AA1378)),MAX($Z$1:Z1377)+1,0)</f>
        <v>0</v>
      </c>
      <c r="AA1378" t="s">
        <v>3845</v>
      </c>
      <c r="AB1378">
        <v>7432</v>
      </c>
    </row>
    <row r="1379" spans="16:28">
      <c r="P1379" t="str">
        <f>IFERROR(VLOOKUP(ROWS($P$2:P1379),$Q$2:$R$3007,2,0),"")</f>
        <v/>
      </c>
      <c r="Q1379" s="91">
        <f>IF(ISNUMBER(SEARCH(ETUD_SHEARCH_ECO_PREC,R1379)),MAX($Q$1:Q1378)+1,0)</f>
        <v>0</v>
      </c>
      <c r="R1379" t="s">
        <v>4403</v>
      </c>
      <c r="S1379">
        <v>7601</v>
      </c>
      <c r="Y1379" t="str">
        <f>IFERROR(VLOOKUP(ROWS($Y$2:Y1379),$Z$2:$AA$3007,2,0),"")</f>
        <v/>
      </c>
      <c r="Z1379" s="91">
        <f>IF(ISNUMBER(SEARCH(PROF_SEARCH_ECO_PREC,AA1379)),MAX($Z$1:Z1378)+1,0)</f>
        <v>0</v>
      </c>
      <c r="AA1379" t="s">
        <v>4403</v>
      </c>
      <c r="AB1379">
        <v>7601</v>
      </c>
    </row>
    <row r="1380" spans="16:28">
      <c r="P1380" t="str">
        <f>IFERROR(VLOOKUP(ROWS($P$2:P1380),$Q$2:$R$3007,2,0),"")</f>
        <v/>
      </c>
      <c r="Q1380" s="91">
        <f>IF(ISNUMBER(SEARCH(ETUD_SHEARCH_ECO_PREC,R1380)),MAX($Q$1:Q1379)+1,0)</f>
        <v>0</v>
      </c>
      <c r="R1380" t="s">
        <v>3880</v>
      </c>
      <c r="S1380">
        <v>7444</v>
      </c>
      <c r="Y1380" t="str">
        <f>IFERROR(VLOOKUP(ROWS($Y$2:Y1380),$Z$2:$AA$3007,2,0),"")</f>
        <v/>
      </c>
      <c r="Z1380" s="91">
        <f>IF(ISNUMBER(SEARCH(PROF_SEARCH_ECO_PREC,AA1380)),MAX($Z$1:Z1379)+1,0)</f>
        <v>0</v>
      </c>
      <c r="AA1380" t="s">
        <v>3880</v>
      </c>
      <c r="AB1380">
        <v>7444</v>
      </c>
    </row>
    <row r="1381" spans="16:28">
      <c r="P1381" t="str">
        <f>IFERROR(VLOOKUP(ROWS($P$2:P1381),$Q$2:$R$3007,2,0),"")</f>
        <v/>
      </c>
      <c r="Q1381" s="91">
        <f>IF(ISNUMBER(SEARCH(ETUD_SHEARCH_ECO_PREC,R1381)),MAX($Q$1:Q1380)+1,0)</f>
        <v>0</v>
      </c>
      <c r="R1381" t="s">
        <v>5415</v>
      </c>
      <c r="S1381">
        <v>999</v>
      </c>
      <c r="Y1381" t="str">
        <f>IFERROR(VLOOKUP(ROWS($Y$2:Y1381),$Z$2:$AA$3007,2,0),"")</f>
        <v/>
      </c>
      <c r="Z1381" s="91">
        <f>IF(ISNUMBER(SEARCH(PROF_SEARCH_ECO_PREC,AA1381)),MAX($Z$1:Z1380)+1,0)</f>
        <v>0</v>
      </c>
      <c r="AA1381" t="s">
        <v>5415</v>
      </c>
      <c r="AB1381">
        <v>999</v>
      </c>
    </row>
    <row r="1382" spans="16:28">
      <c r="P1382" t="str">
        <f>IFERROR(VLOOKUP(ROWS($P$2:P1382),$Q$2:$R$3007,2,0),"")</f>
        <v/>
      </c>
      <c r="Q1382" s="91">
        <f>IF(ISNUMBER(SEARCH(ETUD_SHEARCH_ECO_PREC,R1382)),MAX($Q$1:Q1381)+1,0)</f>
        <v>0</v>
      </c>
      <c r="R1382" t="s">
        <v>4412</v>
      </c>
      <c r="S1382">
        <v>1586</v>
      </c>
      <c r="Y1382" t="str">
        <f>IFERROR(VLOOKUP(ROWS($Y$2:Y1382),$Z$2:$AA$3007,2,0),"")</f>
        <v/>
      </c>
      <c r="Z1382" s="91">
        <f>IF(ISNUMBER(SEARCH(PROF_SEARCH_ECO_PREC,AA1382)),MAX($Z$1:Z1381)+1,0)</f>
        <v>0</v>
      </c>
      <c r="AA1382" t="s">
        <v>4412</v>
      </c>
      <c r="AB1382">
        <v>1586</v>
      </c>
    </row>
    <row r="1383" spans="16:28">
      <c r="P1383" t="str">
        <f>IFERROR(VLOOKUP(ROWS($P$2:P1383),$Q$2:$R$3007,2,0),"")</f>
        <v/>
      </c>
      <c r="Q1383" s="91">
        <f>IF(ISNUMBER(SEARCH(ETUD_SHEARCH_ECO_PREC,R1383)),MAX($Q$1:Q1382)+1,0)</f>
        <v>0</v>
      </c>
      <c r="R1383" t="s">
        <v>4491</v>
      </c>
      <c r="S1383">
        <v>7598</v>
      </c>
      <c r="Y1383" t="str">
        <f>IFERROR(VLOOKUP(ROWS($Y$2:Y1383),$Z$2:$AA$3007,2,0),"")</f>
        <v/>
      </c>
      <c r="Z1383" s="91">
        <f>IF(ISNUMBER(SEARCH(PROF_SEARCH_ECO_PREC,AA1383)),MAX($Z$1:Z1382)+1,0)</f>
        <v>0</v>
      </c>
      <c r="AA1383" t="s">
        <v>4491</v>
      </c>
      <c r="AB1383">
        <v>7598</v>
      </c>
    </row>
    <row r="1384" spans="16:28">
      <c r="P1384" t="str">
        <f>IFERROR(VLOOKUP(ROWS($P$2:P1384),$Q$2:$R$3007,2,0),"")</f>
        <v/>
      </c>
      <c r="Q1384" s="91">
        <f>IF(ISNUMBER(SEARCH(ETUD_SHEARCH_ECO_PREC,R1384)),MAX($Q$1:Q1383)+1,0)</f>
        <v>0</v>
      </c>
      <c r="R1384" t="s">
        <v>4484</v>
      </c>
      <c r="S1384">
        <v>434</v>
      </c>
      <c r="Y1384" t="str">
        <f>IFERROR(VLOOKUP(ROWS($Y$2:Y1384),$Z$2:$AA$3007,2,0),"")</f>
        <v/>
      </c>
      <c r="Z1384" s="91">
        <f>IF(ISNUMBER(SEARCH(PROF_SEARCH_ECO_PREC,AA1384)),MAX($Z$1:Z1383)+1,0)</f>
        <v>0</v>
      </c>
      <c r="AA1384" t="s">
        <v>4484</v>
      </c>
      <c r="AB1384">
        <v>434</v>
      </c>
    </row>
    <row r="1385" spans="16:28">
      <c r="P1385" t="str">
        <f>IFERROR(VLOOKUP(ROWS($P$2:P1385),$Q$2:$R$3007,2,0),"")</f>
        <v/>
      </c>
      <c r="Q1385" s="91">
        <f>IF(ISNUMBER(SEARCH(ETUD_SHEARCH_ECO_PREC,R1385)),MAX($Q$1:Q1384)+1,0)</f>
        <v>0</v>
      </c>
      <c r="R1385" t="s">
        <v>3495</v>
      </c>
      <c r="S1385">
        <v>7212</v>
      </c>
      <c r="Y1385" t="str">
        <f>IFERROR(VLOOKUP(ROWS($Y$2:Y1385),$Z$2:$AA$3007,2,0),"")</f>
        <v/>
      </c>
      <c r="Z1385" s="91">
        <f>IF(ISNUMBER(SEARCH(PROF_SEARCH_ECO_PREC,AA1385)),MAX($Z$1:Z1384)+1,0)</f>
        <v>0</v>
      </c>
      <c r="AA1385" t="s">
        <v>3495</v>
      </c>
      <c r="AB1385">
        <v>7212</v>
      </c>
    </row>
    <row r="1386" spans="16:28">
      <c r="P1386" t="str">
        <f>IFERROR(VLOOKUP(ROWS($P$2:P1386),$Q$2:$R$3007,2,0),"")</f>
        <v/>
      </c>
      <c r="Q1386" s="91">
        <f>IF(ISNUMBER(SEARCH(ETUD_SHEARCH_ECO_PREC,R1386)),MAX($Q$1:Q1385)+1,0)</f>
        <v>0</v>
      </c>
      <c r="R1386" t="s">
        <v>3595</v>
      </c>
      <c r="S1386">
        <v>8052</v>
      </c>
      <c r="Y1386" t="str">
        <f>IFERROR(VLOOKUP(ROWS($Y$2:Y1386),$Z$2:$AA$3007,2,0),"")</f>
        <v/>
      </c>
      <c r="Z1386" s="91">
        <f>IF(ISNUMBER(SEARCH(PROF_SEARCH_ECO_PREC,AA1386)),MAX($Z$1:Z1385)+1,0)</f>
        <v>0</v>
      </c>
      <c r="AA1386" t="s">
        <v>3595</v>
      </c>
      <c r="AB1386">
        <v>8052</v>
      </c>
    </row>
    <row r="1387" spans="16:28">
      <c r="P1387" t="str">
        <f>IFERROR(VLOOKUP(ROWS($P$2:P1387),$Q$2:$R$3007,2,0),"")</f>
        <v/>
      </c>
      <c r="Q1387" s="91">
        <f>IF(ISNUMBER(SEARCH(ETUD_SHEARCH_ECO_PREC,R1387)),MAX($Q$1:Q1386)+1,0)</f>
        <v>0</v>
      </c>
      <c r="R1387" t="s">
        <v>5283</v>
      </c>
      <c r="S1387">
        <v>7790</v>
      </c>
      <c r="Y1387" t="str">
        <f>IFERROR(VLOOKUP(ROWS($Y$2:Y1387),$Z$2:$AA$3007,2,0),"")</f>
        <v/>
      </c>
      <c r="Z1387" s="91">
        <f>IF(ISNUMBER(SEARCH(PROF_SEARCH_ECO_PREC,AA1387)),MAX($Z$1:Z1386)+1,0)</f>
        <v>0</v>
      </c>
      <c r="AA1387" t="s">
        <v>5283</v>
      </c>
      <c r="AB1387">
        <v>7790</v>
      </c>
    </row>
    <row r="1388" spans="16:28">
      <c r="P1388" t="str">
        <f>IFERROR(VLOOKUP(ROWS($P$2:P1388),$Q$2:$R$3007,2,0),"")</f>
        <v/>
      </c>
      <c r="Q1388" s="91">
        <f>IF(ISNUMBER(SEARCH(ETUD_SHEARCH_ECO_PREC,R1388)),MAX($Q$1:Q1387)+1,0)</f>
        <v>0</v>
      </c>
      <c r="R1388" t="s">
        <v>4385</v>
      </c>
      <c r="S1388">
        <v>9530</v>
      </c>
      <c r="Y1388" t="str">
        <f>IFERROR(VLOOKUP(ROWS($Y$2:Y1388),$Z$2:$AA$3007,2,0),"")</f>
        <v/>
      </c>
      <c r="Z1388" s="91">
        <f>IF(ISNUMBER(SEARCH(PROF_SEARCH_ECO_PREC,AA1388)),MAX($Z$1:Z1387)+1,0)</f>
        <v>0</v>
      </c>
      <c r="AA1388" t="s">
        <v>4385</v>
      </c>
      <c r="AB1388">
        <v>9530</v>
      </c>
    </row>
    <row r="1389" spans="16:28">
      <c r="P1389" t="str">
        <f>IFERROR(VLOOKUP(ROWS($P$2:P1389),$Q$2:$R$3007,2,0),"")</f>
        <v/>
      </c>
      <c r="Q1389" s="91">
        <f>IF(ISNUMBER(SEARCH(ETUD_SHEARCH_ECO_PREC,R1389)),MAX($Q$1:Q1388)+1,0)</f>
        <v>0</v>
      </c>
      <c r="R1389" t="s">
        <v>5839</v>
      </c>
      <c r="S1389">
        <v>1148</v>
      </c>
      <c r="Y1389" t="str">
        <f>IFERROR(VLOOKUP(ROWS($Y$2:Y1389),$Z$2:$AA$3007,2,0),"")</f>
        <v/>
      </c>
      <c r="Z1389" s="91">
        <f>IF(ISNUMBER(SEARCH(PROF_SEARCH_ECO_PREC,AA1389)),MAX($Z$1:Z1388)+1,0)</f>
        <v>0</v>
      </c>
      <c r="AA1389" t="s">
        <v>5839</v>
      </c>
      <c r="AB1389">
        <v>1148</v>
      </c>
    </row>
    <row r="1390" spans="16:28">
      <c r="P1390" t="str">
        <f>IFERROR(VLOOKUP(ROWS($P$2:P1390),$Q$2:$R$3007,2,0),"")</f>
        <v/>
      </c>
      <c r="Q1390" s="91">
        <f>IF(ISNUMBER(SEARCH(ETUD_SHEARCH_ECO_PREC,R1390)),MAX($Q$1:Q1389)+1,0)</f>
        <v>0</v>
      </c>
      <c r="R1390" t="s">
        <v>5331</v>
      </c>
      <c r="S1390">
        <v>955</v>
      </c>
      <c r="Y1390" t="str">
        <f>IFERROR(VLOOKUP(ROWS($Y$2:Y1390),$Z$2:$AA$3007,2,0),"")</f>
        <v/>
      </c>
      <c r="Z1390" s="91">
        <f>IF(ISNUMBER(SEARCH(PROF_SEARCH_ECO_PREC,AA1390)),MAX($Z$1:Z1389)+1,0)</f>
        <v>0</v>
      </c>
      <c r="AA1390" t="s">
        <v>5331</v>
      </c>
      <c r="AB1390">
        <v>955</v>
      </c>
    </row>
    <row r="1391" spans="16:28">
      <c r="P1391" t="str">
        <f>IFERROR(VLOOKUP(ROWS($P$2:P1391),$Q$2:$R$3007,2,0),"")</f>
        <v/>
      </c>
      <c r="Q1391" s="91">
        <f>IF(ISNUMBER(SEARCH(ETUD_SHEARCH_ECO_PREC,R1391)),MAX($Q$1:Q1390)+1,0)</f>
        <v>0</v>
      </c>
      <c r="R1391" t="s">
        <v>3596</v>
      </c>
      <c r="S1391">
        <v>8262</v>
      </c>
      <c r="Y1391" t="str">
        <f>IFERROR(VLOOKUP(ROWS($Y$2:Y1391),$Z$2:$AA$3007,2,0),"")</f>
        <v/>
      </c>
      <c r="Z1391" s="91">
        <f>IF(ISNUMBER(SEARCH(PROF_SEARCH_ECO_PREC,AA1391)),MAX($Z$1:Z1390)+1,0)</f>
        <v>0</v>
      </c>
      <c r="AA1391" t="s">
        <v>3596</v>
      </c>
      <c r="AB1391">
        <v>8262</v>
      </c>
    </row>
    <row r="1392" spans="16:28">
      <c r="P1392" t="str">
        <f>IFERROR(VLOOKUP(ROWS($P$2:P1392),$Q$2:$R$3007,2,0),"")</f>
        <v/>
      </c>
      <c r="Q1392" s="91">
        <f>IF(ISNUMBER(SEARCH(ETUD_SHEARCH_ECO_PREC,R1392)),MAX($Q$1:Q1391)+1,0)</f>
        <v>0</v>
      </c>
      <c r="R1392" t="s">
        <v>4818</v>
      </c>
      <c r="S1392">
        <v>7659</v>
      </c>
      <c r="Y1392" t="str">
        <f>IFERROR(VLOOKUP(ROWS($Y$2:Y1392),$Z$2:$AA$3007,2,0),"")</f>
        <v/>
      </c>
      <c r="Z1392" s="91">
        <f>IF(ISNUMBER(SEARCH(PROF_SEARCH_ECO_PREC,AA1392)),MAX($Z$1:Z1391)+1,0)</f>
        <v>0</v>
      </c>
      <c r="AA1392" t="s">
        <v>4818</v>
      </c>
      <c r="AB1392">
        <v>7659</v>
      </c>
    </row>
    <row r="1393" spans="16:28">
      <c r="P1393" t="str">
        <f>IFERROR(VLOOKUP(ROWS($P$2:P1393),$Q$2:$R$3007,2,0),"")</f>
        <v/>
      </c>
      <c r="Q1393" s="91">
        <f>IF(ISNUMBER(SEARCH(ETUD_SHEARCH_ECO_PREC,R1393)),MAX($Q$1:Q1392)+1,0)</f>
        <v>0</v>
      </c>
      <c r="R1393" t="s">
        <v>3994</v>
      </c>
      <c r="S1393">
        <v>7491</v>
      </c>
      <c r="Y1393" t="str">
        <f>IFERROR(VLOOKUP(ROWS($Y$2:Y1393),$Z$2:$AA$3007,2,0),"")</f>
        <v/>
      </c>
      <c r="Z1393" s="91">
        <f>IF(ISNUMBER(SEARCH(PROF_SEARCH_ECO_PREC,AA1393)),MAX($Z$1:Z1392)+1,0)</f>
        <v>0</v>
      </c>
      <c r="AA1393" t="s">
        <v>3994</v>
      </c>
      <c r="AB1393">
        <v>7491</v>
      </c>
    </row>
    <row r="1394" spans="16:28">
      <c r="P1394" t="str">
        <f>IFERROR(VLOOKUP(ROWS($P$2:P1394),$Q$2:$R$3007,2,0),"")</f>
        <v/>
      </c>
      <c r="Q1394" s="91">
        <f>IF(ISNUMBER(SEARCH(ETUD_SHEARCH_ECO_PREC,R1394)),MAX($Q$1:Q1393)+1,0)</f>
        <v>0</v>
      </c>
      <c r="R1394" t="s">
        <v>4025</v>
      </c>
      <c r="S1394">
        <v>7502</v>
      </c>
      <c r="Y1394" t="str">
        <f>IFERROR(VLOOKUP(ROWS($Y$2:Y1394),$Z$2:$AA$3007,2,0),"")</f>
        <v/>
      </c>
      <c r="Z1394" s="91">
        <f>IF(ISNUMBER(SEARCH(PROF_SEARCH_ECO_PREC,AA1394)),MAX($Z$1:Z1393)+1,0)</f>
        <v>0</v>
      </c>
      <c r="AA1394" t="s">
        <v>4025</v>
      </c>
      <c r="AB1394">
        <v>7502</v>
      </c>
    </row>
    <row r="1395" spans="16:28">
      <c r="P1395" t="str">
        <f>IFERROR(VLOOKUP(ROWS($P$2:P1395),$Q$2:$R$3007,2,0),"")</f>
        <v/>
      </c>
      <c r="Q1395" s="91">
        <f>IF(ISNUMBER(SEARCH(ETUD_SHEARCH_ECO_PREC,R1395)),MAX($Q$1:Q1394)+1,0)</f>
        <v>0</v>
      </c>
      <c r="R1395" t="s">
        <v>5917</v>
      </c>
      <c r="S1395">
        <v>8132</v>
      </c>
      <c r="Y1395" t="str">
        <f>IFERROR(VLOOKUP(ROWS($Y$2:Y1395),$Z$2:$AA$3007,2,0),"")</f>
        <v/>
      </c>
      <c r="Z1395" s="91">
        <f>IF(ISNUMBER(SEARCH(PROF_SEARCH_ECO_PREC,AA1395)),MAX($Z$1:Z1394)+1,0)</f>
        <v>0</v>
      </c>
      <c r="AA1395" t="s">
        <v>5917</v>
      </c>
      <c r="AB1395">
        <v>8132</v>
      </c>
    </row>
    <row r="1396" spans="16:28">
      <c r="P1396" t="str">
        <f>IFERROR(VLOOKUP(ROWS($P$2:P1396),$Q$2:$R$3007,2,0),"")</f>
        <v/>
      </c>
      <c r="Q1396" s="91">
        <f>IF(ISNUMBER(SEARCH(ETUD_SHEARCH_ECO_PREC,R1396)),MAX($Q$1:Q1395)+1,0)</f>
        <v>0</v>
      </c>
      <c r="R1396" t="s">
        <v>4580</v>
      </c>
      <c r="S1396">
        <v>8458</v>
      </c>
      <c r="Y1396" t="str">
        <f>IFERROR(VLOOKUP(ROWS($Y$2:Y1396),$Z$2:$AA$3007,2,0),"")</f>
        <v/>
      </c>
      <c r="Z1396" s="91">
        <f>IF(ISNUMBER(SEARCH(PROF_SEARCH_ECO_PREC,AA1396)),MAX($Z$1:Z1395)+1,0)</f>
        <v>0</v>
      </c>
      <c r="AA1396" t="s">
        <v>4580</v>
      </c>
      <c r="AB1396">
        <v>8458</v>
      </c>
    </row>
    <row r="1397" spans="16:28">
      <c r="P1397" t="str">
        <f>IFERROR(VLOOKUP(ROWS($P$2:P1397),$Q$2:$R$3007,2,0),"")</f>
        <v/>
      </c>
      <c r="Q1397" s="91">
        <f>IF(ISNUMBER(SEARCH(ETUD_SHEARCH_ECO_PREC,R1397)),MAX($Q$1:Q1396)+1,0)</f>
        <v>0</v>
      </c>
      <c r="R1397" t="s">
        <v>3561</v>
      </c>
      <c r="S1397">
        <v>7306</v>
      </c>
      <c r="Y1397" t="str">
        <f>IFERROR(VLOOKUP(ROWS($Y$2:Y1397),$Z$2:$AA$3007,2,0),"")</f>
        <v/>
      </c>
      <c r="Z1397" s="91">
        <f>IF(ISNUMBER(SEARCH(PROF_SEARCH_ECO_PREC,AA1397)),MAX($Z$1:Z1396)+1,0)</f>
        <v>0</v>
      </c>
      <c r="AA1397" t="s">
        <v>3561</v>
      </c>
      <c r="AB1397">
        <v>7306</v>
      </c>
    </row>
    <row r="1398" spans="16:28">
      <c r="P1398" t="str">
        <f>IFERROR(VLOOKUP(ROWS($P$2:P1398),$Q$2:$R$3007,2,0),"")</f>
        <v/>
      </c>
      <c r="Q1398" s="91">
        <f>IF(ISNUMBER(SEARCH(ETUD_SHEARCH_ECO_PREC,R1398)),MAX($Q$1:Q1397)+1,0)</f>
        <v>0</v>
      </c>
      <c r="R1398" t="s">
        <v>3560</v>
      </c>
      <c r="S1398">
        <v>7305</v>
      </c>
      <c r="Y1398" t="str">
        <f>IFERROR(VLOOKUP(ROWS($Y$2:Y1398),$Z$2:$AA$3007,2,0),"")</f>
        <v/>
      </c>
      <c r="Z1398" s="91">
        <f>IF(ISNUMBER(SEARCH(PROF_SEARCH_ECO_PREC,AA1398)),MAX($Z$1:Z1397)+1,0)</f>
        <v>0</v>
      </c>
      <c r="AA1398" t="s">
        <v>3560</v>
      </c>
      <c r="AB1398">
        <v>7305</v>
      </c>
    </row>
    <row r="1399" spans="16:28">
      <c r="P1399" t="str">
        <f>IFERROR(VLOOKUP(ROWS($P$2:P1399),$Q$2:$R$3007,2,0),"")</f>
        <v/>
      </c>
      <c r="Q1399" s="91">
        <f>IF(ISNUMBER(SEARCH(ETUD_SHEARCH_ECO_PREC,R1399)),MAX($Q$1:Q1398)+1,0)</f>
        <v>0</v>
      </c>
      <c r="R1399" t="s">
        <v>5955</v>
      </c>
      <c r="S1399">
        <v>7959</v>
      </c>
      <c r="Y1399" t="str">
        <f>IFERROR(VLOOKUP(ROWS($Y$2:Y1399),$Z$2:$AA$3007,2,0),"")</f>
        <v/>
      </c>
      <c r="Z1399" s="91">
        <f>IF(ISNUMBER(SEARCH(PROF_SEARCH_ECO_PREC,AA1399)),MAX($Z$1:Z1398)+1,0)</f>
        <v>0</v>
      </c>
      <c r="AA1399" t="s">
        <v>5955</v>
      </c>
      <c r="AB1399">
        <v>7959</v>
      </c>
    </row>
    <row r="1400" spans="16:28">
      <c r="P1400" t="str">
        <f>IFERROR(VLOOKUP(ROWS($P$2:P1400),$Q$2:$R$3007,2,0),"")</f>
        <v/>
      </c>
      <c r="Q1400" s="91">
        <f>IF(ISNUMBER(SEARCH(ETUD_SHEARCH_ECO_PREC,R1400)),MAX($Q$1:Q1399)+1,0)</f>
        <v>0</v>
      </c>
      <c r="R1400" t="s">
        <v>4043</v>
      </c>
      <c r="S1400">
        <v>8230</v>
      </c>
      <c r="Y1400" t="str">
        <f>IFERROR(VLOOKUP(ROWS($Y$2:Y1400),$Z$2:$AA$3007,2,0),"")</f>
        <v/>
      </c>
      <c r="Z1400" s="91">
        <f>IF(ISNUMBER(SEARCH(PROF_SEARCH_ECO_PREC,AA1400)),MAX($Z$1:Z1399)+1,0)</f>
        <v>0</v>
      </c>
      <c r="AA1400" t="s">
        <v>4043</v>
      </c>
      <c r="AB1400">
        <v>8230</v>
      </c>
    </row>
    <row r="1401" spans="16:28">
      <c r="P1401" t="str">
        <f>IFERROR(VLOOKUP(ROWS($P$2:P1401),$Q$2:$R$3007,2,0),"")</f>
        <v/>
      </c>
      <c r="Q1401" s="91">
        <f>IF(ISNUMBER(SEARCH(ETUD_SHEARCH_ECO_PREC,R1401)),MAX($Q$1:Q1400)+1,0)</f>
        <v>0</v>
      </c>
      <c r="R1401" t="s">
        <v>5277</v>
      </c>
      <c r="S1401">
        <v>8032</v>
      </c>
      <c r="Y1401" t="str">
        <f>IFERROR(VLOOKUP(ROWS($Y$2:Y1401),$Z$2:$AA$3007,2,0),"")</f>
        <v/>
      </c>
      <c r="Z1401" s="91">
        <f>IF(ISNUMBER(SEARCH(PROF_SEARCH_ECO_PREC,AA1401)),MAX($Z$1:Z1400)+1,0)</f>
        <v>0</v>
      </c>
      <c r="AA1401" t="s">
        <v>5277</v>
      </c>
      <c r="AB1401">
        <v>8032</v>
      </c>
    </row>
    <row r="1402" spans="16:28">
      <c r="P1402" t="str">
        <f>IFERROR(VLOOKUP(ROWS($P$2:P1402),$Q$2:$R$3007,2,0),"")</f>
        <v/>
      </c>
      <c r="Q1402" s="91">
        <f>IF(ISNUMBER(SEARCH(ETUD_SHEARCH_ECO_PREC,R1402)),MAX($Q$1:Q1401)+1,0)</f>
        <v>0</v>
      </c>
      <c r="R1402" t="s">
        <v>5024</v>
      </c>
      <c r="S1402">
        <v>8493</v>
      </c>
      <c r="Y1402" t="str">
        <f>IFERROR(VLOOKUP(ROWS($Y$2:Y1402),$Z$2:$AA$3007,2,0),"")</f>
        <v/>
      </c>
      <c r="Z1402" s="91">
        <f>IF(ISNUMBER(SEARCH(PROF_SEARCH_ECO_PREC,AA1402)),MAX($Z$1:Z1401)+1,0)</f>
        <v>0</v>
      </c>
      <c r="AA1402" t="s">
        <v>5024</v>
      </c>
      <c r="AB1402">
        <v>8493</v>
      </c>
    </row>
    <row r="1403" spans="16:28">
      <c r="P1403" t="str">
        <f>IFERROR(VLOOKUP(ROWS($P$2:P1403),$Q$2:$R$3007,2,0),"")</f>
        <v/>
      </c>
      <c r="Q1403" s="91">
        <f>IF(ISNUMBER(SEARCH(ETUD_SHEARCH_ECO_PREC,R1403)),MAX($Q$1:Q1402)+1,0)</f>
        <v>0</v>
      </c>
      <c r="R1403" t="s">
        <v>5133</v>
      </c>
      <c r="S1403">
        <v>1615</v>
      </c>
      <c r="Y1403" t="str">
        <f>IFERROR(VLOOKUP(ROWS($Y$2:Y1403),$Z$2:$AA$3007,2,0),"")</f>
        <v/>
      </c>
      <c r="Z1403" s="91">
        <f>IF(ISNUMBER(SEARCH(PROF_SEARCH_ECO_PREC,AA1403)),MAX($Z$1:Z1402)+1,0)</f>
        <v>0</v>
      </c>
      <c r="AA1403" t="s">
        <v>5133</v>
      </c>
      <c r="AB1403">
        <v>1615</v>
      </c>
    </row>
    <row r="1404" spans="16:28">
      <c r="P1404" t="str">
        <f>IFERROR(VLOOKUP(ROWS($P$2:P1404),$Q$2:$R$3007,2,0),"")</f>
        <v/>
      </c>
      <c r="Q1404" s="91">
        <f>IF(ISNUMBER(SEARCH(ETUD_SHEARCH_ECO_PREC,R1404)),MAX($Q$1:Q1403)+1,0)</f>
        <v>0</v>
      </c>
      <c r="R1404" t="s">
        <v>5169</v>
      </c>
      <c r="S1404">
        <v>859</v>
      </c>
      <c r="Y1404" t="str">
        <f>IFERROR(VLOOKUP(ROWS($Y$2:Y1404),$Z$2:$AA$3007,2,0),"")</f>
        <v/>
      </c>
      <c r="Z1404" s="91">
        <f>IF(ISNUMBER(SEARCH(PROF_SEARCH_ECO_PREC,AA1404)),MAX($Z$1:Z1403)+1,0)</f>
        <v>0</v>
      </c>
      <c r="AA1404" t="s">
        <v>5169</v>
      </c>
      <c r="AB1404">
        <v>859</v>
      </c>
    </row>
    <row r="1405" spans="16:28">
      <c r="P1405" t="str">
        <f>IFERROR(VLOOKUP(ROWS($P$2:P1405),$Q$2:$R$3007,2,0),"")</f>
        <v/>
      </c>
      <c r="Q1405" s="91">
        <f>IF(ISNUMBER(SEARCH(ETUD_SHEARCH_ECO_PREC,R1405)),MAX($Q$1:Q1404)+1,0)</f>
        <v>0</v>
      </c>
      <c r="R1405" t="s">
        <v>5149</v>
      </c>
      <c r="S1405">
        <v>1473</v>
      </c>
      <c r="Y1405" t="str">
        <f>IFERROR(VLOOKUP(ROWS($Y$2:Y1405),$Z$2:$AA$3007,2,0),"")</f>
        <v/>
      </c>
      <c r="Z1405" s="91">
        <f>IF(ISNUMBER(SEARCH(PROF_SEARCH_ECO_PREC,AA1405)),MAX($Z$1:Z1404)+1,0)</f>
        <v>0</v>
      </c>
      <c r="AA1405" t="s">
        <v>5149</v>
      </c>
      <c r="AB1405">
        <v>1473</v>
      </c>
    </row>
    <row r="1406" spans="16:28">
      <c r="P1406" t="str">
        <f>IFERROR(VLOOKUP(ROWS($P$2:P1406),$Q$2:$R$3007,2,0),"")</f>
        <v/>
      </c>
      <c r="Q1406" s="91">
        <f>IF(ISNUMBER(SEARCH(ETUD_SHEARCH_ECO_PREC,R1406)),MAX($Q$1:Q1405)+1,0)</f>
        <v>0</v>
      </c>
      <c r="R1406" t="s">
        <v>4823</v>
      </c>
      <c r="S1406">
        <v>663</v>
      </c>
      <c r="Y1406" t="str">
        <f>IFERROR(VLOOKUP(ROWS($Y$2:Y1406),$Z$2:$AA$3007,2,0),"")</f>
        <v/>
      </c>
      <c r="Z1406" s="91">
        <f>IF(ISNUMBER(SEARCH(PROF_SEARCH_ECO_PREC,AA1406)),MAX($Z$1:Z1405)+1,0)</f>
        <v>0</v>
      </c>
      <c r="AA1406" t="s">
        <v>4823</v>
      </c>
      <c r="AB1406">
        <v>663</v>
      </c>
    </row>
    <row r="1407" spans="16:28">
      <c r="P1407" t="str">
        <f>IFERROR(VLOOKUP(ROWS($P$2:P1407),$Q$2:$R$3007,2,0),"")</f>
        <v/>
      </c>
      <c r="Q1407" s="91">
        <f>IF(ISNUMBER(SEARCH(ETUD_SHEARCH_ECO_PREC,R1407)),MAX($Q$1:Q1406)+1,0)</f>
        <v>0</v>
      </c>
      <c r="R1407" t="s">
        <v>5476</v>
      </c>
      <c r="S1407">
        <v>7833</v>
      </c>
      <c r="Y1407" t="str">
        <f>IFERROR(VLOOKUP(ROWS($Y$2:Y1407),$Z$2:$AA$3007,2,0),"")</f>
        <v/>
      </c>
      <c r="Z1407" s="91">
        <f>IF(ISNUMBER(SEARCH(PROF_SEARCH_ECO_PREC,AA1407)),MAX($Z$1:Z1406)+1,0)</f>
        <v>0</v>
      </c>
      <c r="AA1407" t="s">
        <v>5476</v>
      </c>
      <c r="AB1407">
        <v>7833</v>
      </c>
    </row>
    <row r="1408" spans="16:28">
      <c r="P1408" t="str">
        <f>IFERROR(VLOOKUP(ROWS($P$2:P1408),$Q$2:$R$3007,2,0),"")</f>
        <v/>
      </c>
      <c r="Q1408" s="91">
        <f>IF(ISNUMBER(SEARCH(ETUD_SHEARCH_ECO_PREC,R1408)),MAX($Q$1:Q1407)+1,0)</f>
        <v>0</v>
      </c>
      <c r="R1408" t="s">
        <v>3678</v>
      </c>
      <c r="S1408">
        <v>136</v>
      </c>
      <c r="Y1408" t="str">
        <f>IFERROR(VLOOKUP(ROWS($Y$2:Y1408),$Z$2:$AA$3007,2,0),"")</f>
        <v/>
      </c>
      <c r="Z1408" s="91">
        <f>IF(ISNUMBER(SEARCH(PROF_SEARCH_ECO_PREC,AA1408)),MAX($Z$1:Z1407)+1,0)</f>
        <v>0</v>
      </c>
      <c r="AA1408" t="s">
        <v>3678</v>
      </c>
      <c r="AB1408">
        <v>136</v>
      </c>
    </row>
    <row r="1409" spans="16:28">
      <c r="P1409" t="str">
        <f>IFERROR(VLOOKUP(ROWS($P$2:P1409),$Q$2:$R$3007,2,0),"")</f>
        <v/>
      </c>
      <c r="Q1409" s="91">
        <f>IF(ISNUMBER(SEARCH(ETUD_SHEARCH_ECO_PREC,R1409)),MAX($Q$1:Q1408)+1,0)</f>
        <v>0</v>
      </c>
      <c r="R1409" t="s">
        <v>3366</v>
      </c>
      <c r="S1409">
        <v>8445</v>
      </c>
      <c r="Y1409" t="str">
        <f>IFERROR(VLOOKUP(ROWS($Y$2:Y1409),$Z$2:$AA$3007,2,0),"")</f>
        <v/>
      </c>
      <c r="Z1409" s="91">
        <f>IF(ISNUMBER(SEARCH(PROF_SEARCH_ECO_PREC,AA1409)),MAX($Z$1:Z1408)+1,0)</f>
        <v>0</v>
      </c>
      <c r="AA1409" t="s">
        <v>3366</v>
      </c>
      <c r="AB1409">
        <v>8445</v>
      </c>
    </row>
    <row r="1410" spans="16:28">
      <c r="P1410" t="str">
        <f>IFERROR(VLOOKUP(ROWS($P$2:P1410),$Q$2:$R$3007,2,0),"")</f>
        <v/>
      </c>
      <c r="Q1410" s="91">
        <f>IF(ISNUMBER(SEARCH(ETUD_SHEARCH_ECO_PREC,R1410)),MAX($Q$1:Q1409)+1,0)</f>
        <v>0</v>
      </c>
      <c r="R1410" t="s">
        <v>4912</v>
      </c>
      <c r="S1410">
        <v>711</v>
      </c>
      <c r="Y1410" t="str">
        <f>IFERROR(VLOOKUP(ROWS($Y$2:Y1410),$Z$2:$AA$3007,2,0),"")</f>
        <v/>
      </c>
      <c r="Z1410" s="91">
        <f>IF(ISNUMBER(SEARCH(PROF_SEARCH_ECO_PREC,AA1410)),MAX($Z$1:Z1409)+1,0)</f>
        <v>0</v>
      </c>
      <c r="AA1410" t="s">
        <v>4912</v>
      </c>
      <c r="AB1410">
        <v>711</v>
      </c>
    </row>
    <row r="1411" spans="16:28">
      <c r="P1411" t="str">
        <f>IFERROR(VLOOKUP(ROWS($P$2:P1411),$Q$2:$R$3007,2,0),"")</f>
        <v/>
      </c>
      <c r="Q1411" s="91">
        <f>IF(ISNUMBER(SEARCH(ETUD_SHEARCH_ECO_PREC,R1411)),MAX($Q$1:Q1410)+1,0)</f>
        <v>0</v>
      </c>
      <c r="R1411" t="s">
        <v>4272</v>
      </c>
      <c r="S1411">
        <v>383</v>
      </c>
      <c r="Y1411" t="str">
        <f>IFERROR(VLOOKUP(ROWS($Y$2:Y1411),$Z$2:$AA$3007,2,0),"")</f>
        <v/>
      </c>
      <c r="Z1411" s="91">
        <f>IF(ISNUMBER(SEARCH(PROF_SEARCH_ECO_PREC,AA1411)),MAX($Z$1:Z1410)+1,0)</f>
        <v>0</v>
      </c>
      <c r="AA1411" t="s">
        <v>4272</v>
      </c>
      <c r="AB1411">
        <v>383</v>
      </c>
    </row>
    <row r="1412" spans="16:28">
      <c r="P1412" t="str">
        <f>IFERROR(VLOOKUP(ROWS($P$2:P1412),$Q$2:$R$3007,2,0),"")</f>
        <v/>
      </c>
      <c r="Q1412" s="91">
        <f>IF(ISNUMBER(SEARCH(ETUD_SHEARCH_ECO_PREC,R1412)),MAX($Q$1:Q1411)+1,0)</f>
        <v>0</v>
      </c>
      <c r="R1412" t="s">
        <v>5910</v>
      </c>
      <c r="S1412">
        <v>8265</v>
      </c>
      <c r="Y1412" t="str">
        <f>IFERROR(VLOOKUP(ROWS($Y$2:Y1412),$Z$2:$AA$3007,2,0),"")</f>
        <v/>
      </c>
      <c r="Z1412" s="91">
        <f>IF(ISNUMBER(SEARCH(PROF_SEARCH_ECO_PREC,AA1412)),MAX($Z$1:Z1411)+1,0)</f>
        <v>0</v>
      </c>
      <c r="AA1412" t="s">
        <v>5910</v>
      </c>
      <c r="AB1412">
        <v>8265</v>
      </c>
    </row>
    <row r="1413" spans="16:28">
      <c r="P1413" t="str">
        <f>IFERROR(VLOOKUP(ROWS($P$2:P1413),$Q$2:$R$3007,2,0),"")</f>
        <v/>
      </c>
      <c r="Q1413" s="91">
        <f>IF(ISNUMBER(SEARCH(ETUD_SHEARCH_ECO_PREC,R1413)),MAX($Q$1:Q1412)+1,0)</f>
        <v>0</v>
      </c>
      <c r="R1413" t="s">
        <v>5907</v>
      </c>
      <c r="S1413">
        <v>1446</v>
      </c>
      <c r="Y1413" t="str">
        <f>IFERROR(VLOOKUP(ROWS($Y$2:Y1413),$Z$2:$AA$3007,2,0),"")</f>
        <v/>
      </c>
      <c r="Z1413" s="91">
        <f>IF(ISNUMBER(SEARCH(PROF_SEARCH_ECO_PREC,AA1413)),MAX($Z$1:Z1412)+1,0)</f>
        <v>0</v>
      </c>
      <c r="AA1413" t="s">
        <v>5907</v>
      </c>
      <c r="AB1413">
        <v>1446</v>
      </c>
    </row>
    <row r="1414" spans="16:28">
      <c r="P1414" t="str">
        <f>IFERROR(VLOOKUP(ROWS($P$2:P1414),$Q$2:$R$3007,2,0),"")</f>
        <v/>
      </c>
      <c r="Q1414" s="91">
        <f>IF(ISNUMBER(SEARCH(ETUD_SHEARCH_ECO_PREC,R1414)),MAX($Q$1:Q1413)+1,0)</f>
        <v>0</v>
      </c>
      <c r="R1414" t="s">
        <v>3708</v>
      </c>
      <c r="S1414">
        <v>142</v>
      </c>
      <c r="Y1414" t="str">
        <f>IFERROR(VLOOKUP(ROWS($Y$2:Y1414),$Z$2:$AA$3007,2,0),"")</f>
        <v/>
      </c>
      <c r="Z1414" s="91">
        <f>IF(ISNUMBER(SEARCH(PROF_SEARCH_ECO_PREC,AA1414)),MAX($Z$1:Z1413)+1,0)</f>
        <v>0</v>
      </c>
      <c r="AA1414" t="s">
        <v>3708</v>
      </c>
      <c r="AB1414">
        <v>142</v>
      </c>
    </row>
    <row r="1415" spans="16:28">
      <c r="P1415" t="str">
        <f>IFERROR(VLOOKUP(ROWS($P$2:P1415),$Q$2:$R$3007,2,0),"")</f>
        <v/>
      </c>
      <c r="Q1415" s="91">
        <f>IF(ISNUMBER(SEARCH(ETUD_SHEARCH_ECO_PREC,R1415)),MAX($Q$1:Q1414)+1,0)</f>
        <v>0</v>
      </c>
      <c r="R1415" t="s">
        <v>3869</v>
      </c>
      <c r="S1415">
        <v>1464</v>
      </c>
      <c r="Y1415" t="str">
        <f>IFERROR(VLOOKUP(ROWS($Y$2:Y1415),$Z$2:$AA$3007,2,0),"")</f>
        <v/>
      </c>
      <c r="Z1415" s="91">
        <f>IF(ISNUMBER(SEARCH(PROF_SEARCH_ECO_PREC,AA1415)),MAX($Z$1:Z1414)+1,0)</f>
        <v>0</v>
      </c>
      <c r="AA1415" t="s">
        <v>3869</v>
      </c>
      <c r="AB1415">
        <v>1464</v>
      </c>
    </row>
    <row r="1416" spans="16:28">
      <c r="P1416" t="str">
        <f>IFERROR(VLOOKUP(ROWS($P$2:P1416),$Q$2:$R$3007,2,0),"")</f>
        <v/>
      </c>
      <c r="Q1416" s="91">
        <f>IF(ISNUMBER(SEARCH(ETUD_SHEARCH_ECO_PREC,R1416)),MAX($Q$1:Q1415)+1,0)</f>
        <v>0</v>
      </c>
      <c r="R1416" t="s">
        <v>3948</v>
      </c>
      <c r="S1416">
        <v>223</v>
      </c>
      <c r="Y1416" t="str">
        <f>IFERROR(VLOOKUP(ROWS($Y$2:Y1416),$Z$2:$AA$3007,2,0),"")</f>
        <v/>
      </c>
      <c r="Z1416" s="91">
        <f>IF(ISNUMBER(SEARCH(PROF_SEARCH_ECO_PREC,AA1416)),MAX($Z$1:Z1415)+1,0)</f>
        <v>0</v>
      </c>
      <c r="AA1416" t="s">
        <v>3948</v>
      </c>
      <c r="AB1416">
        <v>223</v>
      </c>
    </row>
    <row r="1417" spans="16:28">
      <c r="P1417" t="str">
        <f>IFERROR(VLOOKUP(ROWS($P$2:P1417),$Q$2:$R$3007,2,0),"")</f>
        <v/>
      </c>
      <c r="Q1417" s="91">
        <f>IF(ISNUMBER(SEARCH(ETUD_SHEARCH_ECO_PREC,R1417)),MAX($Q$1:Q1416)+1,0)</f>
        <v>0</v>
      </c>
      <c r="R1417" t="s">
        <v>4163</v>
      </c>
      <c r="S1417">
        <v>1453</v>
      </c>
      <c r="Y1417" t="str">
        <f>IFERROR(VLOOKUP(ROWS($Y$2:Y1417),$Z$2:$AA$3007,2,0),"")</f>
        <v/>
      </c>
      <c r="Z1417" s="91">
        <f>IF(ISNUMBER(SEARCH(PROF_SEARCH_ECO_PREC,AA1417)),MAX($Z$1:Z1416)+1,0)</f>
        <v>0</v>
      </c>
      <c r="AA1417" t="s">
        <v>4163</v>
      </c>
      <c r="AB1417">
        <v>1453</v>
      </c>
    </row>
    <row r="1418" spans="16:28">
      <c r="P1418" t="str">
        <f>IFERROR(VLOOKUP(ROWS($P$2:P1418),$Q$2:$R$3007,2,0),"")</f>
        <v/>
      </c>
      <c r="Q1418" s="91">
        <f>IF(ISNUMBER(SEARCH(ETUD_SHEARCH_ECO_PREC,R1418)),MAX($Q$1:Q1417)+1,0)</f>
        <v>0</v>
      </c>
      <c r="R1418" t="s">
        <v>4422</v>
      </c>
      <c r="S1418">
        <v>461</v>
      </c>
      <c r="Y1418" t="str">
        <f>IFERROR(VLOOKUP(ROWS($Y$2:Y1418),$Z$2:$AA$3007,2,0),"")</f>
        <v/>
      </c>
      <c r="Z1418" s="91">
        <f>IF(ISNUMBER(SEARCH(PROF_SEARCH_ECO_PREC,AA1418)),MAX($Z$1:Z1417)+1,0)</f>
        <v>0</v>
      </c>
      <c r="AA1418" t="s">
        <v>4422</v>
      </c>
      <c r="AB1418">
        <v>461</v>
      </c>
    </row>
    <row r="1419" spans="16:28">
      <c r="P1419" t="str">
        <f>IFERROR(VLOOKUP(ROWS($P$2:P1419),$Q$2:$R$3007,2,0),"")</f>
        <v/>
      </c>
      <c r="Q1419" s="91">
        <f>IF(ISNUMBER(SEARCH(ETUD_SHEARCH_ECO_PREC,R1419)),MAX($Q$1:Q1418)+1,0)</f>
        <v>0</v>
      </c>
      <c r="R1419" t="s">
        <v>5088</v>
      </c>
      <c r="S1419">
        <v>831</v>
      </c>
      <c r="Y1419" t="str">
        <f>IFERROR(VLOOKUP(ROWS($Y$2:Y1419),$Z$2:$AA$3007,2,0),"")</f>
        <v/>
      </c>
      <c r="Z1419" s="91">
        <f>IF(ISNUMBER(SEARCH(PROF_SEARCH_ECO_PREC,AA1419)),MAX($Z$1:Z1418)+1,0)</f>
        <v>0</v>
      </c>
      <c r="AA1419" t="s">
        <v>5088</v>
      </c>
      <c r="AB1419">
        <v>831</v>
      </c>
    </row>
    <row r="1420" spans="16:28">
      <c r="P1420" t="str">
        <f>IFERROR(VLOOKUP(ROWS($P$2:P1420),$Q$2:$R$3007,2,0),"")</f>
        <v/>
      </c>
      <c r="Q1420" s="91">
        <f>IF(ISNUMBER(SEARCH(ETUD_SHEARCH_ECO_PREC,R1420)),MAX($Q$1:Q1419)+1,0)</f>
        <v>0</v>
      </c>
      <c r="R1420" t="s">
        <v>3548</v>
      </c>
      <c r="S1420">
        <v>112</v>
      </c>
      <c r="Y1420" t="str">
        <f>IFERROR(VLOOKUP(ROWS($Y$2:Y1420),$Z$2:$AA$3007,2,0),"")</f>
        <v/>
      </c>
      <c r="Z1420" s="91">
        <f>IF(ISNUMBER(SEARCH(PROF_SEARCH_ECO_PREC,AA1420)),MAX($Z$1:Z1419)+1,0)</f>
        <v>0</v>
      </c>
      <c r="AA1420" t="s">
        <v>3548</v>
      </c>
      <c r="AB1420">
        <v>112</v>
      </c>
    </row>
    <row r="1421" spans="16:28">
      <c r="P1421" t="str">
        <f>IFERROR(VLOOKUP(ROWS($P$2:P1421),$Q$2:$R$3007,2,0),"")</f>
        <v/>
      </c>
      <c r="Q1421" s="91">
        <f>IF(ISNUMBER(SEARCH(ETUD_SHEARCH_ECO_PREC,R1421)),MAX($Q$1:Q1420)+1,0)</f>
        <v>0</v>
      </c>
      <c r="R1421" t="s">
        <v>4094</v>
      </c>
      <c r="S1421">
        <v>8004</v>
      </c>
      <c r="Y1421" t="str">
        <f>IFERROR(VLOOKUP(ROWS($Y$2:Y1421),$Z$2:$AA$3007,2,0),"")</f>
        <v/>
      </c>
      <c r="Z1421" s="91">
        <f>IF(ISNUMBER(SEARCH(PROF_SEARCH_ECO_PREC,AA1421)),MAX($Z$1:Z1420)+1,0)</f>
        <v>0</v>
      </c>
      <c r="AA1421" t="s">
        <v>4094</v>
      </c>
      <c r="AB1421">
        <v>8004</v>
      </c>
    </row>
    <row r="1422" spans="16:28">
      <c r="P1422" t="str">
        <f>IFERROR(VLOOKUP(ROWS($P$2:P1422),$Q$2:$R$3007,2,0),"")</f>
        <v/>
      </c>
      <c r="Q1422" s="91">
        <f>IF(ISNUMBER(SEARCH(ETUD_SHEARCH_ECO_PREC,R1422)),MAX($Q$1:Q1421)+1,0)</f>
        <v>0</v>
      </c>
      <c r="R1422" t="s">
        <v>4087</v>
      </c>
      <c r="S1422">
        <v>290</v>
      </c>
      <c r="Y1422" t="str">
        <f>IFERROR(VLOOKUP(ROWS($Y$2:Y1422),$Z$2:$AA$3007,2,0),"")</f>
        <v/>
      </c>
      <c r="Z1422" s="91">
        <f>IF(ISNUMBER(SEARCH(PROF_SEARCH_ECO_PREC,AA1422)),MAX($Z$1:Z1421)+1,0)</f>
        <v>0</v>
      </c>
      <c r="AA1422" t="s">
        <v>4087</v>
      </c>
      <c r="AB1422">
        <v>290</v>
      </c>
    </row>
    <row r="1423" spans="16:28">
      <c r="P1423" t="str">
        <f>IFERROR(VLOOKUP(ROWS($P$2:P1423),$Q$2:$R$3007,2,0),"")</f>
        <v/>
      </c>
      <c r="Q1423" s="91">
        <f>IF(ISNUMBER(SEARCH(ETUD_SHEARCH_ECO_PREC,R1423)),MAX($Q$1:Q1422)+1,0)</f>
        <v>0</v>
      </c>
      <c r="R1423" t="s">
        <v>4214</v>
      </c>
      <c r="S1423">
        <v>1454</v>
      </c>
      <c r="Y1423" t="str">
        <f>IFERROR(VLOOKUP(ROWS($Y$2:Y1423),$Z$2:$AA$3007,2,0),"")</f>
        <v/>
      </c>
      <c r="Z1423" s="91">
        <f>IF(ISNUMBER(SEARCH(PROF_SEARCH_ECO_PREC,AA1423)),MAX($Z$1:Z1422)+1,0)</f>
        <v>0</v>
      </c>
      <c r="AA1423" t="s">
        <v>4214</v>
      </c>
      <c r="AB1423">
        <v>1454</v>
      </c>
    </row>
    <row r="1424" spans="16:28">
      <c r="P1424" t="str">
        <f>IFERROR(VLOOKUP(ROWS($P$2:P1424),$Q$2:$R$3007,2,0),"")</f>
        <v/>
      </c>
      <c r="Q1424" s="91">
        <f>IF(ISNUMBER(SEARCH(ETUD_SHEARCH_ECO_PREC,R1424)),MAX($Q$1:Q1423)+1,0)</f>
        <v>0</v>
      </c>
      <c r="R1424" t="s">
        <v>4635</v>
      </c>
      <c r="S1424">
        <v>1612</v>
      </c>
      <c r="Y1424" t="str">
        <f>IFERROR(VLOOKUP(ROWS($Y$2:Y1424),$Z$2:$AA$3007,2,0),"")</f>
        <v/>
      </c>
      <c r="Z1424" s="91">
        <f>IF(ISNUMBER(SEARCH(PROF_SEARCH_ECO_PREC,AA1424)),MAX($Z$1:Z1423)+1,0)</f>
        <v>0</v>
      </c>
      <c r="AA1424" t="s">
        <v>4635</v>
      </c>
      <c r="AB1424">
        <v>1612</v>
      </c>
    </row>
    <row r="1425" spans="16:28">
      <c r="P1425" t="str">
        <f>IFERROR(VLOOKUP(ROWS($P$2:P1425),$Q$2:$R$3007,2,0),"")</f>
        <v/>
      </c>
      <c r="Q1425" s="91">
        <f>IF(ISNUMBER(SEARCH(ETUD_SHEARCH_ECO_PREC,R1425)),MAX($Q$1:Q1424)+1,0)</f>
        <v>0</v>
      </c>
      <c r="R1425" t="s">
        <v>4633</v>
      </c>
      <c r="S1425">
        <v>565</v>
      </c>
      <c r="Y1425" t="str">
        <f>IFERROR(VLOOKUP(ROWS($Y$2:Y1425),$Z$2:$AA$3007,2,0),"")</f>
        <v/>
      </c>
      <c r="Z1425" s="91">
        <f>IF(ISNUMBER(SEARCH(PROF_SEARCH_ECO_PREC,AA1425)),MAX($Z$1:Z1424)+1,0)</f>
        <v>0</v>
      </c>
      <c r="AA1425" t="s">
        <v>4633</v>
      </c>
      <c r="AB1425">
        <v>565</v>
      </c>
    </row>
    <row r="1426" spans="16:28">
      <c r="P1426" t="str">
        <f>IFERROR(VLOOKUP(ROWS($P$2:P1426),$Q$2:$R$3007,2,0),"")</f>
        <v/>
      </c>
      <c r="Q1426" s="91">
        <f>IF(ISNUMBER(SEARCH(ETUD_SHEARCH_ECO_PREC,R1426)),MAX($Q$1:Q1425)+1,0)</f>
        <v>0</v>
      </c>
      <c r="R1426" t="s">
        <v>5345</v>
      </c>
      <c r="S1426">
        <v>962</v>
      </c>
      <c r="Y1426" t="str">
        <f>IFERROR(VLOOKUP(ROWS($Y$2:Y1426),$Z$2:$AA$3007,2,0),"")</f>
        <v/>
      </c>
      <c r="Z1426" s="91">
        <f>IF(ISNUMBER(SEARCH(PROF_SEARCH_ECO_PREC,AA1426)),MAX($Z$1:Z1425)+1,0)</f>
        <v>0</v>
      </c>
      <c r="AA1426" t="s">
        <v>5345</v>
      </c>
      <c r="AB1426">
        <v>962</v>
      </c>
    </row>
    <row r="1427" spans="16:28">
      <c r="P1427" t="str">
        <f>IFERROR(VLOOKUP(ROWS($P$2:P1427),$Q$2:$R$3007,2,0),"")</f>
        <v/>
      </c>
      <c r="Q1427" s="91">
        <f>IF(ISNUMBER(SEARCH(ETUD_SHEARCH_ECO_PREC,R1427)),MAX($Q$1:Q1426)+1,0)</f>
        <v>0</v>
      </c>
      <c r="R1427" t="s">
        <v>3954</v>
      </c>
      <c r="S1427">
        <v>225</v>
      </c>
      <c r="Y1427" t="str">
        <f>IFERROR(VLOOKUP(ROWS($Y$2:Y1427),$Z$2:$AA$3007,2,0),"")</f>
        <v/>
      </c>
      <c r="Z1427" s="91">
        <f>IF(ISNUMBER(SEARCH(PROF_SEARCH_ECO_PREC,AA1427)),MAX($Z$1:Z1426)+1,0)</f>
        <v>0</v>
      </c>
      <c r="AA1427" t="s">
        <v>3954</v>
      </c>
      <c r="AB1427">
        <v>225</v>
      </c>
    </row>
    <row r="1428" spans="16:28">
      <c r="P1428" t="str">
        <f>IFERROR(VLOOKUP(ROWS($P$2:P1428),$Q$2:$R$3007,2,0),"")</f>
        <v/>
      </c>
      <c r="Q1428" s="91">
        <f>IF(ISNUMBER(SEARCH(ETUD_SHEARCH_ECO_PREC,R1428)),MAX($Q$1:Q1427)+1,0)</f>
        <v>0</v>
      </c>
      <c r="R1428" t="s">
        <v>4145</v>
      </c>
      <c r="S1428">
        <v>310</v>
      </c>
      <c r="Y1428" t="str">
        <f>IFERROR(VLOOKUP(ROWS($Y$2:Y1428),$Z$2:$AA$3007,2,0),"")</f>
        <v/>
      </c>
      <c r="Z1428" s="91">
        <f>IF(ISNUMBER(SEARCH(PROF_SEARCH_ECO_PREC,AA1428)),MAX($Z$1:Z1427)+1,0)</f>
        <v>0</v>
      </c>
      <c r="AA1428" t="s">
        <v>4145</v>
      </c>
      <c r="AB1428">
        <v>310</v>
      </c>
    </row>
    <row r="1429" spans="16:28">
      <c r="P1429" t="str">
        <f>IFERROR(VLOOKUP(ROWS($P$2:P1429),$Q$2:$R$3007,2,0),"")</f>
        <v/>
      </c>
      <c r="Q1429" s="91">
        <f>IF(ISNUMBER(SEARCH(ETUD_SHEARCH_ECO_PREC,R1429)),MAX($Q$1:Q1428)+1,0)</f>
        <v>0</v>
      </c>
      <c r="R1429" t="s">
        <v>5304</v>
      </c>
      <c r="S1429">
        <v>1422</v>
      </c>
      <c r="Y1429" t="str">
        <f>IFERROR(VLOOKUP(ROWS($Y$2:Y1429),$Z$2:$AA$3007,2,0),"")</f>
        <v/>
      </c>
      <c r="Z1429" s="91">
        <f>IF(ISNUMBER(SEARCH(PROF_SEARCH_ECO_PREC,AA1429)),MAX($Z$1:Z1428)+1,0)</f>
        <v>0</v>
      </c>
      <c r="AA1429" t="s">
        <v>5304</v>
      </c>
      <c r="AB1429">
        <v>1422</v>
      </c>
    </row>
    <row r="1430" spans="16:28">
      <c r="P1430" t="str">
        <f>IFERROR(VLOOKUP(ROWS($P$2:P1430),$Q$2:$R$3007,2,0),"")</f>
        <v/>
      </c>
      <c r="Q1430" s="91">
        <f>IF(ISNUMBER(SEARCH(ETUD_SHEARCH_ECO_PREC,R1430)),MAX($Q$1:Q1429)+1,0)</f>
        <v>0</v>
      </c>
      <c r="R1430" t="s">
        <v>4574</v>
      </c>
      <c r="S1430">
        <v>1460</v>
      </c>
      <c r="Y1430" t="str">
        <f>IFERROR(VLOOKUP(ROWS($Y$2:Y1430),$Z$2:$AA$3007,2,0),"")</f>
        <v/>
      </c>
      <c r="Z1430" s="91">
        <f>IF(ISNUMBER(SEARCH(PROF_SEARCH_ECO_PREC,AA1430)),MAX($Z$1:Z1429)+1,0)</f>
        <v>0</v>
      </c>
      <c r="AA1430" t="s">
        <v>4574</v>
      </c>
      <c r="AB1430">
        <v>1460</v>
      </c>
    </row>
    <row r="1431" spans="16:28">
      <c r="P1431" t="str">
        <f>IFERROR(VLOOKUP(ROWS($P$2:P1431),$Q$2:$R$3007,2,0),"")</f>
        <v/>
      </c>
      <c r="Q1431" s="91">
        <f>IF(ISNUMBER(SEARCH(ETUD_SHEARCH_ECO_PREC,R1431)),MAX($Q$1:Q1430)+1,0)</f>
        <v>0</v>
      </c>
      <c r="R1431" t="s">
        <v>3933</v>
      </c>
      <c r="S1431">
        <v>1504</v>
      </c>
      <c r="Y1431" t="str">
        <f>IFERROR(VLOOKUP(ROWS($Y$2:Y1431),$Z$2:$AA$3007,2,0),"")</f>
        <v/>
      </c>
      <c r="Z1431" s="91">
        <f>IF(ISNUMBER(SEARCH(PROF_SEARCH_ECO_PREC,AA1431)),MAX($Z$1:Z1430)+1,0)</f>
        <v>0</v>
      </c>
      <c r="AA1431" t="s">
        <v>3933</v>
      </c>
      <c r="AB1431">
        <v>1504</v>
      </c>
    </row>
    <row r="1432" spans="16:28">
      <c r="P1432" t="str">
        <f>IFERROR(VLOOKUP(ROWS($P$2:P1432),$Q$2:$R$3007,2,0),"")</f>
        <v/>
      </c>
      <c r="Q1432" s="91">
        <f>IF(ISNUMBER(SEARCH(ETUD_SHEARCH_ECO_PREC,R1432)),MAX($Q$1:Q1431)+1,0)</f>
        <v>0</v>
      </c>
      <c r="R1432" t="s">
        <v>3942</v>
      </c>
      <c r="S1432">
        <v>219</v>
      </c>
      <c r="Y1432" t="str">
        <f>IFERROR(VLOOKUP(ROWS($Y$2:Y1432),$Z$2:$AA$3007,2,0),"")</f>
        <v/>
      </c>
      <c r="Z1432" s="91">
        <f>IF(ISNUMBER(SEARCH(PROF_SEARCH_ECO_PREC,AA1432)),MAX($Z$1:Z1431)+1,0)</f>
        <v>0</v>
      </c>
      <c r="AA1432" t="s">
        <v>3942</v>
      </c>
      <c r="AB1432">
        <v>219</v>
      </c>
    </row>
    <row r="1433" spans="16:28">
      <c r="P1433" t="str">
        <f>IFERROR(VLOOKUP(ROWS($P$2:P1433),$Q$2:$R$3007,2,0),"")</f>
        <v/>
      </c>
      <c r="Q1433" s="91">
        <f>IF(ISNUMBER(SEARCH(ETUD_SHEARCH_ECO_PREC,R1433)),MAX($Q$1:Q1432)+1,0)</f>
        <v>0</v>
      </c>
      <c r="R1433" t="s">
        <v>5966</v>
      </c>
      <c r="S1433">
        <v>1314</v>
      </c>
      <c r="Y1433" t="str">
        <f>IFERROR(VLOOKUP(ROWS($Y$2:Y1433),$Z$2:$AA$3007,2,0),"")</f>
        <v/>
      </c>
      <c r="Z1433" s="91">
        <f>IF(ISNUMBER(SEARCH(PROF_SEARCH_ECO_PREC,AA1433)),MAX($Z$1:Z1432)+1,0)</f>
        <v>0</v>
      </c>
      <c r="AA1433" t="s">
        <v>5966</v>
      </c>
      <c r="AB1433">
        <v>1314</v>
      </c>
    </row>
    <row r="1434" spans="16:28">
      <c r="P1434" t="str">
        <f>IFERROR(VLOOKUP(ROWS($P$2:P1434),$Q$2:$R$3007,2,0),"")</f>
        <v/>
      </c>
      <c r="Q1434" s="91">
        <f>IF(ISNUMBER(SEARCH(ETUD_SHEARCH_ECO_PREC,R1434)),MAX($Q$1:Q1433)+1,0)</f>
        <v>0</v>
      </c>
      <c r="R1434" t="s">
        <v>4446</v>
      </c>
      <c r="S1434">
        <v>1522</v>
      </c>
      <c r="Y1434" t="str">
        <f>IFERROR(VLOOKUP(ROWS($Y$2:Y1434),$Z$2:$AA$3007,2,0),"")</f>
        <v/>
      </c>
      <c r="Z1434" s="91">
        <f>IF(ISNUMBER(SEARCH(PROF_SEARCH_ECO_PREC,AA1434)),MAX($Z$1:Z1433)+1,0)</f>
        <v>0</v>
      </c>
      <c r="AA1434" t="s">
        <v>4446</v>
      </c>
      <c r="AB1434">
        <v>1522</v>
      </c>
    </row>
    <row r="1435" spans="16:28">
      <c r="P1435" t="str">
        <f>IFERROR(VLOOKUP(ROWS($P$2:P1435),$Q$2:$R$3007,2,0),"")</f>
        <v/>
      </c>
      <c r="Q1435" s="91">
        <f>IF(ISNUMBER(SEARCH(ETUD_SHEARCH_ECO_PREC,R1435)),MAX($Q$1:Q1434)+1,0)</f>
        <v>0</v>
      </c>
      <c r="R1435" t="s">
        <v>4442</v>
      </c>
      <c r="S1435">
        <v>477</v>
      </c>
      <c r="Y1435" t="str">
        <f>IFERROR(VLOOKUP(ROWS($Y$2:Y1435),$Z$2:$AA$3007,2,0),"")</f>
        <v/>
      </c>
      <c r="Z1435" s="91">
        <f>IF(ISNUMBER(SEARCH(PROF_SEARCH_ECO_PREC,AA1435)),MAX($Z$1:Z1434)+1,0)</f>
        <v>0</v>
      </c>
      <c r="AA1435" t="s">
        <v>4442</v>
      </c>
      <c r="AB1435">
        <v>477</v>
      </c>
    </row>
    <row r="1436" spans="16:28">
      <c r="P1436" t="str">
        <f>IFERROR(VLOOKUP(ROWS($P$2:P1436),$Q$2:$R$3007,2,0),"")</f>
        <v/>
      </c>
      <c r="Q1436" s="91">
        <f>IF(ISNUMBER(SEARCH(ETUD_SHEARCH_ECO_PREC,R1436)),MAX($Q$1:Q1435)+1,0)</f>
        <v>0</v>
      </c>
      <c r="R1436" t="s">
        <v>4200</v>
      </c>
      <c r="S1436">
        <v>9516</v>
      </c>
      <c r="Y1436" t="str">
        <f>IFERROR(VLOOKUP(ROWS($Y$2:Y1436),$Z$2:$AA$3007,2,0),"")</f>
        <v/>
      </c>
      <c r="Z1436" s="91">
        <f>IF(ISNUMBER(SEARCH(PROF_SEARCH_ECO_PREC,AA1436)),MAX($Z$1:Z1435)+1,0)</f>
        <v>0</v>
      </c>
      <c r="AA1436" t="s">
        <v>4200</v>
      </c>
      <c r="AB1436">
        <v>9516</v>
      </c>
    </row>
    <row r="1437" spans="16:28">
      <c r="P1437" t="str">
        <f>IFERROR(VLOOKUP(ROWS($P$2:P1437),$Q$2:$R$3007,2,0),"")</f>
        <v/>
      </c>
      <c r="Q1437" s="91">
        <f>IF(ISNUMBER(SEARCH(ETUD_SHEARCH_ECO_PREC,R1437)),MAX($Q$1:Q1436)+1,0)</f>
        <v>0</v>
      </c>
      <c r="R1437" t="s">
        <v>3453</v>
      </c>
      <c r="S1437">
        <v>101</v>
      </c>
      <c r="Y1437" t="str">
        <f>IFERROR(VLOOKUP(ROWS($Y$2:Y1437),$Z$2:$AA$3007,2,0),"")</f>
        <v/>
      </c>
      <c r="Z1437" s="91">
        <f>IF(ISNUMBER(SEARCH(PROF_SEARCH_ECO_PREC,AA1437)),MAX($Z$1:Z1436)+1,0)</f>
        <v>0</v>
      </c>
      <c r="AA1437" t="s">
        <v>3453</v>
      </c>
      <c r="AB1437">
        <v>101</v>
      </c>
    </row>
    <row r="1438" spans="16:28">
      <c r="P1438" t="str">
        <f>IFERROR(VLOOKUP(ROWS($P$2:P1438),$Q$2:$R$3007,2,0),"")</f>
        <v/>
      </c>
      <c r="Q1438" s="91">
        <f>IF(ISNUMBER(SEARCH(ETUD_SHEARCH_ECO_PREC,R1438)),MAX($Q$1:Q1437)+1,0)</f>
        <v>0</v>
      </c>
      <c r="R1438" t="s">
        <v>3174</v>
      </c>
      <c r="S1438">
        <v>31</v>
      </c>
      <c r="Y1438" t="str">
        <f>IFERROR(VLOOKUP(ROWS($Y$2:Y1438),$Z$2:$AA$3007,2,0),"")</f>
        <v/>
      </c>
      <c r="Z1438" s="91">
        <f>IF(ISNUMBER(SEARCH(PROF_SEARCH_ECO_PREC,AA1438)),MAX($Z$1:Z1437)+1,0)</f>
        <v>0</v>
      </c>
      <c r="AA1438" t="s">
        <v>3174</v>
      </c>
      <c r="AB1438">
        <v>31</v>
      </c>
    </row>
    <row r="1439" spans="16:28">
      <c r="P1439" t="str">
        <f>IFERROR(VLOOKUP(ROWS($P$2:P1439),$Q$2:$R$3007,2,0),"")</f>
        <v/>
      </c>
      <c r="Q1439" s="91">
        <f>IF(ISNUMBER(SEARCH(ETUD_SHEARCH_ECO_PREC,R1439)),MAX($Q$1:Q1438)+1,0)</f>
        <v>0</v>
      </c>
      <c r="R1439" t="s">
        <v>3137</v>
      </c>
      <c r="S1439">
        <v>7039</v>
      </c>
      <c r="Y1439" t="str">
        <f>IFERROR(VLOOKUP(ROWS($Y$2:Y1439),$Z$2:$AA$3007,2,0),"")</f>
        <v/>
      </c>
      <c r="Z1439" s="91">
        <f>IF(ISNUMBER(SEARCH(PROF_SEARCH_ECO_PREC,AA1439)),MAX($Z$1:Z1438)+1,0)</f>
        <v>0</v>
      </c>
      <c r="AA1439" t="s">
        <v>3137</v>
      </c>
      <c r="AB1439">
        <v>7039</v>
      </c>
    </row>
    <row r="1440" spans="16:28">
      <c r="P1440" t="str">
        <f>IFERROR(VLOOKUP(ROWS($P$2:P1440),$Q$2:$R$3007,2,0),"")</f>
        <v/>
      </c>
      <c r="Q1440" s="91">
        <f>IF(ISNUMBER(SEARCH(ETUD_SHEARCH_ECO_PREC,R1440)),MAX($Q$1:Q1439)+1,0)</f>
        <v>0</v>
      </c>
      <c r="R1440" t="s">
        <v>3229</v>
      </c>
      <c r="S1440">
        <v>8126</v>
      </c>
      <c r="Y1440" t="str">
        <f>IFERROR(VLOOKUP(ROWS($Y$2:Y1440),$Z$2:$AA$3007,2,0),"")</f>
        <v/>
      </c>
      <c r="Z1440" s="91">
        <f>IF(ISNUMBER(SEARCH(PROF_SEARCH_ECO_PREC,AA1440)),MAX($Z$1:Z1439)+1,0)</f>
        <v>0</v>
      </c>
      <c r="AA1440" t="s">
        <v>3229</v>
      </c>
      <c r="AB1440">
        <v>8126</v>
      </c>
    </row>
    <row r="1441" spans="16:28">
      <c r="P1441" t="str">
        <f>IFERROR(VLOOKUP(ROWS($P$2:P1441),$Q$2:$R$3007,2,0),"")</f>
        <v/>
      </c>
      <c r="Q1441" s="91">
        <f>IF(ISNUMBER(SEARCH(ETUD_SHEARCH_ECO_PREC,R1441)),MAX($Q$1:Q1440)+1,0)</f>
        <v>0</v>
      </c>
      <c r="R1441" t="s">
        <v>5537</v>
      </c>
      <c r="S1441">
        <v>9569</v>
      </c>
      <c r="Y1441" t="str">
        <f>IFERROR(VLOOKUP(ROWS($Y$2:Y1441),$Z$2:$AA$3007,2,0),"")</f>
        <v/>
      </c>
      <c r="Z1441" s="91">
        <f>IF(ISNUMBER(SEARCH(PROF_SEARCH_ECO_PREC,AA1441)),MAX($Z$1:Z1440)+1,0)</f>
        <v>0</v>
      </c>
      <c r="AA1441" t="s">
        <v>5537</v>
      </c>
      <c r="AB1441">
        <v>9569</v>
      </c>
    </row>
    <row r="1442" spans="16:28">
      <c r="P1442" t="str">
        <f>IFERROR(VLOOKUP(ROWS($P$2:P1442),$Q$2:$R$3007,2,0),"")</f>
        <v/>
      </c>
      <c r="Q1442" s="91">
        <f>IF(ISNUMBER(SEARCH(ETUD_SHEARCH_ECO_PREC,R1442)),MAX($Q$1:Q1441)+1,0)</f>
        <v>0</v>
      </c>
      <c r="R1442" t="s">
        <v>4030</v>
      </c>
      <c r="S1442">
        <v>262</v>
      </c>
      <c r="Y1442" t="str">
        <f>IFERROR(VLOOKUP(ROWS($Y$2:Y1442),$Z$2:$AA$3007,2,0),"")</f>
        <v/>
      </c>
      <c r="Z1442" s="91">
        <f>IF(ISNUMBER(SEARCH(PROF_SEARCH_ECO_PREC,AA1442)),MAX($Z$1:Z1441)+1,0)</f>
        <v>0</v>
      </c>
      <c r="AA1442" t="s">
        <v>4030</v>
      </c>
      <c r="AB1442">
        <v>262</v>
      </c>
    </row>
    <row r="1443" spans="16:28">
      <c r="P1443" t="str">
        <f>IFERROR(VLOOKUP(ROWS($P$2:P1443),$Q$2:$R$3007,2,0),"")</f>
        <v/>
      </c>
      <c r="Q1443" s="91">
        <f>IF(ISNUMBER(SEARCH(ETUD_SHEARCH_ECO_PREC,R1443)),MAX($Q$1:Q1442)+1,0)</f>
        <v>0</v>
      </c>
      <c r="R1443" t="s">
        <v>5940</v>
      </c>
      <c r="S1443">
        <v>1302</v>
      </c>
      <c r="Y1443" t="str">
        <f>IFERROR(VLOOKUP(ROWS($Y$2:Y1443),$Z$2:$AA$3007,2,0),"")</f>
        <v/>
      </c>
      <c r="Z1443" s="91">
        <f>IF(ISNUMBER(SEARCH(PROF_SEARCH_ECO_PREC,AA1443)),MAX($Z$1:Z1442)+1,0)</f>
        <v>0</v>
      </c>
      <c r="AA1443" t="s">
        <v>5940</v>
      </c>
      <c r="AB1443">
        <v>1302</v>
      </c>
    </row>
    <row r="1444" spans="16:28">
      <c r="P1444" t="str">
        <f>IFERROR(VLOOKUP(ROWS($P$2:P1444),$Q$2:$R$3007,2,0),"")</f>
        <v/>
      </c>
      <c r="Q1444" s="91">
        <f>IF(ISNUMBER(SEARCH(ETUD_SHEARCH_ECO_PREC,R1444)),MAX($Q$1:Q1443)+1,0)</f>
        <v>0</v>
      </c>
      <c r="R1444" t="s">
        <v>5035</v>
      </c>
      <c r="S1444">
        <v>810</v>
      </c>
      <c r="Y1444" t="str">
        <f>IFERROR(VLOOKUP(ROWS($Y$2:Y1444),$Z$2:$AA$3007,2,0),"")</f>
        <v/>
      </c>
      <c r="Z1444" s="91">
        <f>IF(ISNUMBER(SEARCH(PROF_SEARCH_ECO_PREC,AA1444)),MAX($Z$1:Z1443)+1,0)</f>
        <v>0</v>
      </c>
      <c r="AA1444" t="s">
        <v>5035</v>
      </c>
      <c r="AB1444">
        <v>810</v>
      </c>
    </row>
    <row r="1445" spans="16:28">
      <c r="P1445" t="str">
        <f>IFERROR(VLOOKUP(ROWS($P$2:P1445),$Q$2:$R$3007,2,0),"")</f>
        <v/>
      </c>
      <c r="Q1445" s="91">
        <f>IF(ISNUMBER(SEARCH(ETUD_SHEARCH_ECO_PREC,R1445)),MAX($Q$1:Q1444)+1,0)</f>
        <v>0</v>
      </c>
      <c r="R1445" t="s">
        <v>5369</v>
      </c>
      <c r="S1445">
        <v>1467</v>
      </c>
      <c r="Y1445" t="str">
        <f>IFERROR(VLOOKUP(ROWS($Y$2:Y1445),$Z$2:$AA$3007,2,0),"")</f>
        <v/>
      </c>
      <c r="Z1445" s="91">
        <f>IF(ISNUMBER(SEARCH(PROF_SEARCH_ECO_PREC,AA1445)),MAX($Z$1:Z1444)+1,0)</f>
        <v>0</v>
      </c>
      <c r="AA1445" t="s">
        <v>5369</v>
      </c>
      <c r="AB1445">
        <v>1467</v>
      </c>
    </row>
    <row r="1446" spans="16:28">
      <c r="P1446" t="str">
        <f>IFERROR(VLOOKUP(ROWS($P$2:P1446),$Q$2:$R$3007,2,0),"")</f>
        <v/>
      </c>
      <c r="Q1446" s="91">
        <f>IF(ISNUMBER(SEARCH(ETUD_SHEARCH_ECO_PREC,R1446)),MAX($Q$1:Q1445)+1,0)</f>
        <v>0</v>
      </c>
      <c r="R1446" t="s">
        <v>4986</v>
      </c>
      <c r="S1446">
        <v>786</v>
      </c>
      <c r="Y1446" t="str">
        <f>IFERROR(VLOOKUP(ROWS($Y$2:Y1446),$Z$2:$AA$3007,2,0),"")</f>
        <v/>
      </c>
      <c r="Z1446" s="91">
        <f>IF(ISNUMBER(SEARCH(PROF_SEARCH_ECO_PREC,AA1446)),MAX($Z$1:Z1445)+1,0)</f>
        <v>0</v>
      </c>
      <c r="AA1446" t="s">
        <v>4986</v>
      </c>
      <c r="AB1446">
        <v>786</v>
      </c>
    </row>
    <row r="1447" spans="16:28">
      <c r="P1447" t="str">
        <f>IFERROR(VLOOKUP(ROWS($P$2:P1447),$Q$2:$R$3007,2,0),"")</f>
        <v/>
      </c>
      <c r="Q1447" s="91">
        <f>IF(ISNUMBER(SEARCH(ETUD_SHEARCH_ECO_PREC,R1447)),MAX($Q$1:Q1446)+1,0)</f>
        <v>0</v>
      </c>
      <c r="R1447" t="s">
        <v>5395</v>
      </c>
      <c r="S1447">
        <v>985</v>
      </c>
      <c r="Y1447" t="str">
        <f>IFERROR(VLOOKUP(ROWS($Y$2:Y1447),$Z$2:$AA$3007,2,0),"")</f>
        <v/>
      </c>
      <c r="Z1447" s="91">
        <f>IF(ISNUMBER(SEARCH(PROF_SEARCH_ECO_PREC,AA1447)),MAX($Z$1:Z1446)+1,0)</f>
        <v>0</v>
      </c>
      <c r="AA1447" t="s">
        <v>5395</v>
      </c>
      <c r="AB1447">
        <v>985</v>
      </c>
    </row>
    <row r="1448" spans="16:28">
      <c r="P1448" t="str">
        <f>IFERROR(VLOOKUP(ROWS($P$2:P1448),$Q$2:$R$3007,2,0),"")</f>
        <v/>
      </c>
      <c r="Q1448" s="91">
        <f>IF(ISNUMBER(SEARCH(ETUD_SHEARCH_ECO_PREC,R1448)),MAX($Q$1:Q1447)+1,0)</f>
        <v>0</v>
      </c>
      <c r="R1448" t="s">
        <v>5827</v>
      </c>
      <c r="S1448">
        <v>1133</v>
      </c>
      <c r="Y1448" t="str">
        <f>IFERROR(VLOOKUP(ROWS($Y$2:Y1448),$Z$2:$AA$3007,2,0),"")</f>
        <v/>
      </c>
      <c r="Z1448" s="91">
        <f>IF(ISNUMBER(SEARCH(PROF_SEARCH_ECO_PREC,AA1448)),MAX($Z$1:Z1447)+1,0)</f>
        <v>0</v>
      </c>
      <c r="AA1448" t="s">
        <v>5827</v>
      </c>
      <c r="AB1448">
        <v>1133</v>
      </c>
    </row>
    <row r="1449" spans="16:28">
      <c r="P1449" t="str">
        <f>IFERROR(VLOOKUP(ROWS($P$2:P1449),$Q$2:$R$3007,2,0),"")</f>
        <v/>
      </c>
      <c r="Q1449" s="91">
        <f>IF(ISNUMBER(SEARCH(ETUD_SHEARCH_ECO_PREC,R1449)),MAX($Q$1:Q1448)+1,0)</f>
        <v>0</v>
      </c>
      <c r="R1449" t="s">
        <v>3170</v>
      </c>
      <c r="S1449">
        <v>1530</v>
      </c>
      <c r="Y1449" t="str">
        <f>IFERROR(VLOOKUP(ROWS($Y$2:Y1449),$Z$2:$AA$3007,2,0),"")</f>
        <v/>
      </c>
      <c r="Z1449" s="91">
        <f>IF(ISNUMBER(SEARCH(PROF_SEARCH_ECO_PREC,AA1449)),MAX($Z$1:Z1448)+1,0)</f>
        <v>0</v>
      </c>
      <c r="AA1449" t="s">
        <v>3170</v>
      </c>
      <c r="AB1449">
        <v>1530</v>
      </c>
    </row>
    <row r="1450" spans="16:28">
      <c r="P1450" t="str">
        <f>IFERROR(VLOOKUP(ROWS($P$2:P1450),$Q$2:$R$3007,2,0),"")</f>
        <v/>
      </c>
      <c r="Q1450" s="91">
        <f>IF(ISNUMBER(SEARCH(ETUD_SHEARCH_ECO_PREC,R1450)),MAX($Q$1:Q1449)+1,0)</f>
        <v>0</v>
      </c>
      <c r="R1450" t="s">
        <v>4938</v>
      </c>
      <c r="S1450">
        <v>739</v>
      </c>
      <c r="Y1450" t="str">
        <f>IFERROR(VLOOKUP(ROWS($Y$2:Y1450),$Z$2:$AA$3007,2,0),"")</f>
        <v/>
      </c>
      <c r="Z1450" s="91">
        <f>IF(ISNUMBER(SEARCH(PROF_SEARCH_ECO_PREC,AA1450)),MAX($Z$1:Z1449)+1,0)</f>
        <v>0</v>
      </c>
      <c r="AA1450" t="s">
        <v>4938</v>
      </c>
      <c r="AB1450">
        <v>739</v>
      </c>
    </row>
    <row r="1451" spans="16:28">
      <c r="P1451" t="str">
        <f>IFERROR(VLOOKUP(ROWS($P$2:P1451),$Q$2:$R$3007,2,0),"")</f>
        <v/>
      </c>
      <c r="Q1451" s="91">
        <f>IF(ISNUMBER(SEARCH(ETUD_SHEARCH_ECO_PREC,R1451)),MAX($Q$1:Q1450)+1,0)</f>
        <v>0</v>
      </c>
      <c r="R1451" t="s">
        <v>3110</v>
      </c>
      <c r="S1451">
        <v>6</v>
      </c>
      <c r="Y1451" t="str">
        <f>IFERROR(VLOOKUP(ROWS($Y$2:Y1451),$Z$2:$AA$3007,2,0),"")</f>
        <v/>
      </c>
      <c r="Z1451" s="91">
        <f>IF(ISNUMBER(SEARCH(PROF_SEARCH_ECO_PREC,AA1451)),MAX($Z$1:Z1450)+1,0)</f>
        <v>0</v>
      </c>
      <c r="AA1451" t="s">
        <v>3110</v>
      </c>
      <c r="AB1451">
        <v>6</v>
      </c>
    </row>
    <row r="1452" spans="16:28">
      <c r="P1452" t="str">
        <f>IFERROR(VLOOKUP(ROWS($P$2:P1452),$Q$2:$R$3007,2,0),"")</f>
        <v/>
      </c>
      <c r="Q1452" s="91">
        <f>IF(ISNUMBER(SEARCH(ETUD_SHEARCH_ECO_PREC,R1452)),MAX($Q$1:Q1451)+1,0)</f>
        <v>0</v>
      </c>
      <c r="R1452" t="s">
        <v>5885</v>
      </c>
      <c r="S1452">
        <v>1155</v>
      </c>
      <c r="Y1452" t="str">
        <f>IFERROR(VLOOKUP(ROWS($Y$2:Y1452),$Z$2:$AA$3007,2,0),"")</f>
        <v/>
      </c>
      <c r="Z1452" s="91">
        <f>IF(ISNUMBER(SEARCH(PROF_SEARCH_ECO_PREC,AA1452)),MAX($Z$1:Z1451)+1,0)</f>
        <v>0</v>
      </c>
      <c r="AA1452" t="s">
        <v>5885</v>
      </c>
      <c r="AB1452">
        <v>1155</v>
      </c>
    </row>
    <row r="1453" spans="16:28">
      <c r="P1453" t="str">
        <f>IFERROR(VLOOKUP(ROWS($P$2:P1453),$Q$2:$R$3007,2,0),"")</f>
        <v/>
      </c>
      <c r="Q1453" s="91">
        <f>IF(ISNUMBER(SEARCH(ETUD_SHEARCH_ECO_PREC,R1453)),MAX($Q$1:Q1452)+1,0)</f>
        <v>0</v>
      </c>
      <c r="R1453" t="s">
        <v>3847</v>
      </c>
      <c r="S1453">
        <v>8676</v>
      </c>
      <c r="Y1453" t="str">
        <f>IFERROR(VLOOKUP(ROWS($Y$2:Y1453),$Z$2:$AA$3007,2,0),"")</f>
        <v/>
      </c>
      <c r="Z1453" s="91">
        <f>IF(ISNUMBER(SEARCH(PROF_SEARCH_ECO_PREC,AA1453)),MAX($Z$1:Z1452)+1,0)</f>
        <v>0</v>
      </c>
      <c r="AA1453" t="s">
        <v>3847</v>
      </c>
      <c r="AB1453">
        <v>8676</v>
      </c>
    </row>
    <row r="1454" spans="16:28">
      <c r="P1454" t="str">
        <f>IFERROR(VLOOKUP(ROWS($P$2:P1454),$Q$2:$R$3007,2,0),"")</f>
        <v/>
      </c>
      <c r="Q1454" s="91">
        <f>IF(ISNUMBER(SEARCH(ETUD_SHEARCH_ECO_PREC,R1454)),MAX($Q$1:Q1453)+1,0)</f>
        <v>0</v>
      </c>
      <c r="R1454" t="s">
        <v>3861</v>
      </c>
      <c r="S1454">
        <v>1587</v>
      </c>
      <c r="Y1454" t="str">
        <f>IFERROR(VLOOKUP(ROWS($Y$2:Y1454),$Z$2:$AA$3007,2,0),"")</f>
        <v/>
      </c>
      <c r="Z1454" s="91">
        <f>IF(ISNUMBER(SEARCH(PROF_SEARCH_ECO_PREC,AA1454)),MAX($Z$1:Z1453)+1,0)</f>
        <v>0</v>
      </c>
      <c r="AA1454" t="s">
        <v>3861</v>
      </c>
      <c r="AB1454">
        <v>1587</v>
      </c>
    </row>
    <row r="1455" spans="16:28">
      <c r="P1455" t="str">
        <f>IFERROR(VLOOKUP(ROWS($P$2:P1455),$Q$2:$R$3007,2,0),"")</f>
        <v/>
      </c>
      <c r="Q1455" s="91">
        <f>IF(ISNUMBER(SEARCH(ETUD_SHEARCH_ECO_PREC,R1455)),MAX($Q$1:Q1454)+1,0)</f>
        <v>0</v>
      </c>
      <c r="R1455" t="s">
        <v>3837</v>
      </c>
      <c r="S1455">
        <v>165</v>
      </c>
      <c r="Y1455" t="str">
        <f>IFERROR(VLOOKUP(ROWS($Y$2:Y1455),$Z$2:$AA$3007,2,0),"")</f>
        <v/>
      </c>
      <c r="Z1455" s="91">
        <f>IF(ISNUMBER(SEARCH(PROF_SEARCH_ECO_PREC,AA1455)),MAX($Z$1:Z1454)+1,0)</f>
        <v>0</v>
      </c>
      <c r="AA1455" t="s">
        <v>3837</v>
      </c>
      <c r="AB1455">
        <v>165</v>
      </c>
    </row>
    <row r="1456" spans="16:28">
      <c r="P1456" t="str">
        <f>IFERROR(VLOOKUP(ROWS($P$2:P1456),$Q$2:$R$3007,2,0),"")</f>
        <v/>
      </c>
      <c r="Q1456" s="91">
        <f>IF(ISNUMBER(SEARCH(ETUD_SHEARCH_ECO_PREC,R1456)),MAX($Q$1:Q1455)+1,0)</f>
        <v>0</v>
      </c>
      <c r="R1456" t="s">
        <v>3405</v>
      </c>
      <c r="S1456">
        <v>92</v>
      </c>
      <c r="Y1456" t="str">
        <f>IFERROR(VLOOKUP(ROWS($Y$2:Y1456),$Z$2:$AA$3007,2,0),"")</f>
        <v/>
      </c>
      <c r="Z1456" s="91">
        <f>IF(ISNUMBER(SEARCH(PROF_SEARCH_ECO_PREC,AA1456)),MAX($Z$1:Z1455)+1,0)</f>
        <v>0</v>
      </c>
      <c r="AA1456" t="s">
        <v>3405</v>
      </c>
      <c r="AB1456">
        <v>92</v>
      </c>
    </row>
    <row r="1457" spans="16:28">
      <c r="P1457" t="str">
        <f>IFERROR(VLOOKUP(ROWS($P$2:P1457),$Q$2:$R$3007,2,0),"")</f>
        <v/>
      </c>
      <c r="Q1457" s="91">
        <f>IF(ISNUMBER(SEARCH(ETUD_SHEARCH_ECO_PREC,R1457)),MAX($Q$1:Q1456)+1,0)</f>
        <v>0</v>
      </c>
      <c r="R1457" t="s">
        <v>5661</v>
      </c>
      <c r="S1457">
        <v>1117</v>
      </c>
      <c r="Y1457" t="str">
        <f>IFERROR(VLOOKUP(ROWS($Y$2:Y1457),$Z$2:$AA$3007,2,0),"")</f>
        <v/>
      </c>
      <c r="Z1457" s="91">
        <f>IF(ISNUMBER(SEARCH(PROF_SEARCH_ECO_PREC,AA1457)),MAX($Z$1:Z1456)+1,0)</f>
        <v>0</v>
      </c>
      <c r="AA1457" t="s">
        <v>5661</v>
      </c>
      <c r="AB1457">
        <v>1117</v>
      </c>
    </row>
    <row r="1458" spans="16:28">
      <c r="P1458" t="str">
        <f>IFERROR(VLOOKUP(ROWS($P$2:P1458),$Q$2:$R$3007,2,0),"")</f>
        <v/>
      </c>
      <c r="Q1458" s="91">
        <f>IF(ISNUMBER(SEARCH(ETUD_SHEARCH_ECO_PREC,R1458)),MAX($Q$1:Q1457)+1,0)</f>
        <v>0</v>
      </c>
      <c r="R1458" t="s">
        <v>3717</v>
      </c>
      <c r="S1458">
        <v>146</v>
      </c>
      <c r="Y1458" t="str">
        <f>IFERROR(VLOOKUP(ROWS($Y$2:Y1458),$Z$2:$AA$3007,2,0),"")</f>
        <v/>
      </c>
      <c r="Z1458" s="91">
        <f>IF(ISNUMBER(SEARCH(PROF_SEARCH_ECO_PREC,AA1458)),MAX($Z$1:Z1457)+1,0)</f>
        <v>0</v>
      </c>
      <c r="AA1458" t="s">
        <v>3717</v>
      </c>
      <c r="AB1458">
        <v>146</v>
      </c>
    </row>
    <row r="1459" spans="16:28">
      <c r="P1459" t="str">
        <f>IFERROR(VLOOKUP(ROWS($P$2:P1459),$Q$2:$R$3007,2,0),"")</f>
        <v/>
      </c>
      <c r="Q1459" s="91">
        <f>IF(ISNUMBER(SEARCH(ETUD_SHEARCH_ECO_PREC,R1459)),MAX($Q$1:Q1458)+1,0)</f>
        <v>0</v>
      </c>
      <c r="R1459" t="s">
        <v>3198</v>
      </c>
      <c r="S1459">
        <v>38</v>
      </c>
      <c r="Y1459" t="str">
        <f>IFERROR(VLOOKUP(ROWS($Y$2:Y1459),$Z$2:$AA$3007,2,0),"")</f>
        <v/>
      </c>
      <c r="Z1459" s="91">
        <f>IF(ISNUMBER(SEARCH(PROF_SEARCH_ECO_PREC,AA1459)),MAX($Z$1:Z1458)+1,0)</f>
        <v>0</v>
      </c>
      <c r="AA1459" t="s">
        <v>3198</v>
      </c>
      <c r="AB1459">
        <v>38</v>
      </c>
    </row>
    <row r="1460" spans="16:28">
      <c r="P1460" t="str">
        <f>IFERROR(VLOOKUP(ROWS($P$2:P1460),$Q$2:$R$3007,2,0),"")</f>
        <v/>
      </c>
      <c r="Q1460" s="91">
        <f>IF(ISNUMBER(SEARCH(ETUD_SHEARCH_ECO_PREC,R1460)),MAX($Q$1:Q1459)+1,0)</f>
        <v>0</v>
      </c>
      <c r="R1460" t="s">
        <v>3648</v>
      </c>
      <c r="S1460">
        <v>7357</v>
      </c>
      <c r="Y1460" t="str">
        <f>IFERROR(VLOOKUP(ROWS($Y$2:Y1460),$Z$2:$AA$3007,2,0),"")</f>
        <v/>
      </c>
      <c r="Z1460" s="91">
        <f>IF(ISNUMBER(SEARCH(PROF_SEARCH_ECO_PREC,AA1460)),MAX($Z$1:Z1459)+1,0)</f>
        <v>0</v>
      </c>
      <c r="AA1460" t="s">
        <v>3648</v>
      </c>
      <c r="AB1460">
        <v>7357</v>
      </c>
    </row>
    <row r="1461" spans="16:28">
      <c r="P1461" t="str">
        <f>IFERROR(VLOOKUP(ROWS($P$2:P1461),$Q$2:$R$3007,2,0),"")</f>
        <v/>
      </c>
      <c r="Q1461" s="91">
        <f>IF(ISNUMBER(SEARCH(ETUD_SHEARCH_ECO_PREC,R1461)),MAX($Q$1:Q1460)+1,0)</f>
        <v>0</v>
      </c>
      <c r="R1461" t="s">
        <v>5305</v>
      </c>
      <c r="S1461">
        <v>933</v>
      </c>
      <c r="Y1461" t="str">
        <f>IFERROR(VLOOKUP(ROWS($Y$2:Y1461),$Z$2:$AA$3007,2,0),"")</f>
        <v/>
      </c>
      <c r="Z1461" s="91">
        <f>IF(ISNUMBER(SEARCH(PROF_SEARCH_ECO_PREC,AA1461)),MAX($Z$1:Z1460)+1,0)</f>
        <v>0</v>
      </c>
      <c r="AA1461" t="s">
        <v>5305</v>
      </c>
      <c r="AB1461">
        <v>933</v>
      </c>
    </row>
    <row r="1462" spans="16:28">
      <c r="P1462" t="str">
        <f>IFERROR(VLOOKUP(ROWS($P$2:P1462),$Q$2:$R$3007,2,0),"")</f>
        <v/>
      </c>
      <c r="Q1462" s="91">
        <f>IF(ISNUMBER(SEARCH(ETUD_SHEARCH_ECO_PREC,R1462)),MAX($Q$1:Q1461)+1,0)</f>
        <v>0</v>
      </c>
      <c r="R1462" t="s">
        <v>3672</v>
      </c>
      <c r="S1462">
        <v>1483</v>
      </c>
      <c r="Y1462" t="str">
        <f>IFERROR(VLOOKUP(ROWS($Y$2:Y1462),$Z$2:$AA$3007,2,0),"")</f>
        <v/>
      </c>
      <c r="Z1462" s="91">
        <f>IF(ISNUMBER(SEARCH(PROF_SEARCH_ECO_PREC,AA1462)),MAX($Z$1:Z1461)+1,0)</f>
        <v>0</v>
      </c>
      <c r="AA1462" t="s">
        <v>3672</v>
      </c>
      <c r="AB1462">
        <v>1483</v>
      </c>
    </row>
    <row r="1463" spans="16:28">
      <c r="P1463" t="str">
        <f>IFERROR(VLOOKUP(ROWS($P$2:P1463),$Q$2:$R$3007,2,0),"")</f>
        <v/>
      </c>
      <c r="Q1463" s="91">
        <f>IF(ISNUMBER(SEARCH(ETUD_SHEARCH_ECO_PREC,R1463)),MAX($Q$1:Q1462)+1,0)</f>
        <v>0</v>
      </c>
      <c r="R1463" t="s">
        <v>4311</v>
      </c>
      <c r="S1463">
        <v>448</v>
      </c>
      <c r="Y1463" t="str">
        <f>IFERROR(VLOOKUP(ROWS($Y$2:Y1463),$Z$2:$AA$3007,2,0),"")</f>
        <v/>
      </c>
      <c r="Z1463" s="91">
        <f>IF(ISNUMBER(SEARCH(PROF_SEARCH_ECO_PREC,AA1463)),MAX($Z$1:Z1462)+1,0)</f>
        <v>0</v>
      </c>
      <c r="AA1463" t="s">
        <v>4311</v>
      </c>
      <c r="AB1463">
        <v>448</v>
      </c>
    </row>
    <row r="1464" spans="16:28">
      <c r="P1464" t="str">
        <f>IFERROR(VLOOKUP(ROWS($P$2:P1464),$Q$2:$R$3007,2,0),"")</f>
        <v/>
      </c>
      <c r="Q1464" s="91">
        <f>IF(ISNUMBER(SEARCH(ETUD_SHEARCH_ECO_PREC,R1464)),MAX($Q$1:Q1463)+1,0)</f>
        <v>0</v>
      </c>
      <c r="R1464" t="s">
        <v>3670</v>
      </c>
      <c r="S1464">
        <v>132</v>
      </c>
      <c r="Y1464" t="str">
        <f>IFERROR(VLOOKUP(ROWS($Y$2:Y1464),$Z$2:$AA$3007,2,0),"")</f>
        <v/>
      </c>
      <c r="Z1464" s="91">
        <f>IF(ISNUMBER(SEARCH(PROF_SEARCH_ECO_PREC,AA1464)),MAX($Z$1:Z1463)+1,0)</f>
        <v>0</v>
      </c>
      <c r="AA1464" t="s">
        <v>3670</v>
      </c>
      <c r="AB1464">
        <v>132</v>
      </c>
    </row>
    <row r="1465" spans="16:28">
      <c r="P1465" t="str">
        <f>IFERROR(VLOOKUP(ROWS($P$2:P1465),$Q$2:$R$3007,2,0),"")</f>
        <v/>
      </c>
      <c r="Q1465" s="91">
        <f>IF(ISNUMBER(SEARCH(ETUD_SHEARCH_ECO_PREC,R1465)),MAX($Q$1:Q1464)+1,0)</f>
        <v>0</v>
      </c>
      <c r="R1465" t="s">
        <v>3626</v>
      </c>
      <c r="S1465">
        <v>1611</v>
      </c>
      <c r="Y1465" t="str">
        <f>IFERROR(VLOOKUP(ROWS($Y$2:Y1465),$Z$2:$AA$3007,2,0),"")</f>
        <v/>
      </c>
      <c r="Z1465" s="91">
        <f>IF(ISNUMBER(SEARCH(PROF_SEARCH_ECO_PREC,AA1465)),MAX($Z$1:Z1464)+1,0)</f>
        <v>0</v>
      </c>
      <c r="AA1465" t="s">
        <v>3626</v>
      </c>
      <c r="AB1465">
        <v>1611</v>
      </c>
    </row>
    <row r="1466" spans="16:28">
      <c r="P1466" t="str">
        <f>IFERROR(VLOOKUP(ROWS($P$2:P1466),$Q$2:$R$3007,2,0),"")</f>
        <v/>
      </c>
      <c r="Q1466" s="91">
        <f>IF(ISNUMBER(SEARCH(ETUD_SHEARCH_ECO_PREC,R1466)),MAX($Q$1:Q1465)+1,0)</f>
        <v>0</v>
      </c>
      <c r="R1466" t="s">
        <v>3628</v>
      </c>
      <c r="S1466">
        <v>124</v>
      </c>
      <c r="Y1466" t="str">
        <f>IFERROR(VLOOKUP(ROWS($Y$2:Y1466),$Z$2:$AA$3007,2,0),"")</f>
        <v/>
      </c>
      <c r="Z1466" s="91">
        <f>IF(ISNUMBER(SEARCH(PROF_SEARCH_ECO_PREC,AA1466)),MAX($Z$1:Z1465)+1,0)</f>
        <v>0</v>
      </c>
      <c r="AA1466" t="s">
        <v>3628</v>
      </c>
      <c r="AB1466">
        <v>124</v>
      </c>
    </row>
    <row r="1467" spans="16:28">
      <c r="P1467" t="str">
        <f>IFERROR(VLOOKUP(ROWS($P$2:P1467),$Q$2:$R$3007,2,0),"")</f>
        <v/>
      </c>
      <c r="Q1467" s="91">
        <f>IF(ISNUMBER(SEARCH(ETUD_SHEARCH_ECO_PREC,R1467)),MAX($Q$1:Q1466)+1,0)</f>
        <v>0</v>
      </c>
      <c r="R1467" t="s">
        <v>5547</v>
      </c>
      <c r="S1467">
        <v>1510</v>
      </c>
      <c r="Y1467" t="str">
        <f>IFERROR(VLOOKUP(ROWS($Y$2:Y1467),$Z$2:$AA$3007,2,0),"")</f>
        <v/>
      </c>
      <c r="Z1467" s="91">
        <f>IF(ISNUMBER(SEARCH(PROF_SEARCH_ECO_PREC,AA1467)),MAX($Z$1:Z1466)+1,0)</f>
        <v>0</v>
      </c>
      <c r="AA1467" t="s">
        <v>5547</v>
      </c>
      <c r="AB1467">
        <v>1510</v>
      </c>
    </row>
    <row r="1468" spans="16:28">
      <c r="P1468" t="str">
        <f>IFERROR(VLOOKUP(ROWS($P$2:P1468),$Q$2:$R$3007,2,0),"")</f>
        <v/>
      </c>
      <c r="Q1468" s="91">
        <f>IF(ISNUMBER(SEARCH(ETUD_SHEARCH_ECO_PREC,R1468)),MAX($Q$1:Q1467)+1,0)</f>
        <v>0</v>
      </c>
      <c r="R1468" t="s">
        <v>6002</v>
      </c>
      <c r="S1468">
        <v>1176</v>
      </c>
      <c r="Y1468" t="str">
        <f>IFERROR(VLOOKUP(ROWS($Y$2:Y1468),$Z$2:$AA$3007,2,0),"")</f>
        <v/>
      </c>
      <c r="Z1468" s="91">
        <f>IF(ISNUMBER(SEARCH(PROF_SEARCH_ECO_PREC,AA1468)),MAX($Z$1:Z1467)+1,0)</f>
        <v>0</v>
      </c>
      <c r="AA1468" t="s">
        <v>6002</v>
      </c>
      <c r="AB1468">
        <v>1176</v>
      </c>
    </row>
    <row r="1469" spans="16:28">
      <c r="P1469" t="str">
        <f>IFERROR(VLOOKUP(ROWS($P$2:P1469),$Q$2:$R$3007,2,0),"")</f>
        <v/>
      </c>
      <c r="Q1469" s="91">
        <f>IF(ISNUMBER(SEARCH(ETUD_SHEARCH_ECO_PREC,R1469)),MAX($Q$1:Q1468)+1,0)</f>
        <v>0</v>
      </c>
      <c r="R1469" t="s">
        <v>4645</v>
      </c>
      <c r="S1469">
        <v>1608</v>
      </c>
      <c r="Y1469" t="str">
        <f>IFERROR(VLOOKUP(ROWS($Y$2:Y1469),$Z$2:$AA$3007,2,0),"")</f>
        <v/>
      </c>
      <c r="Z1469" s="91">
        <f>IF(ISNUMBER(SEARCH(PROF_SEARCH_ECO_PREC,AA1469)),MAX($Z$1:Z1468)+1,0)</f>
        <v>0</v>
      </c>
      <c r="AA1469" t="s">
        <v>4645</v>
      </c>
      <c r="AB1469">
        <v>1608</v>
      </c>
    </row>
    <row r="1470" spans="16:28">
      <c r="P1470" t="str">
        <f>IFERROR(VLOOKUP(ROWS($P$2:P1470),$Q$2:$R$3007,2,0),"")</f>
        <v/>
      </c>
      <c r="Q1470" s="91">
        <f>IF(ISNUMBER(SEARCH(ETUD_SHEARCH_ECO_PREC,R1470)),MAX($Q$1:Q1469)+1,0)</f>
        <v>0</v>
      </c>
      <c r="R1470" t="s">
        <v>4762</v>
      </c>
      <c r="S1470">
        <v>1390</v>
      </c>
      <c r="Y1470" t="str">
        <f>IFERROR(VLOOKUP(ROWS($Y$2:Y1470),$Z$2:$AA$3007,2,0),"")</f>
        <v/>
      </c>
      <c r="Z1470" s="91">
        <f>IF(ISNUMBER(SEARCH(PROF_SEARCH_ECO_PREC,AA1470)),MAX($Z$1:Z1469)+1,0)</f>
        <v>0</v>
      </c>
      <c r="AA1470" t="s">
        <v>4762</v>
      </c>
      <c r="AB1470">
        <v>1390</v>
      </c>
    </row>
    <row r="1471" spans="16:28">
      <c r="P1471" t="str">
        <f>IFERROR(VLOOKUP(ROWS($P$2:P1471),$Q$2:$R$3007,2,0),"")</f>
        <v/>
      </c>
      <c r="Q1471" s="91">
        <f>IF(ISNUMBER(SEARCH(ETUD_SHEARCH_ECO_PREC,R1471)),MAX($Q$1:Q1470)+1,0)</f>
        <v>0</v>
      </c>
      <c r="R1471" t="s">
        <v>5474</v>
      </c>
      <c r="S1471">
        <v>1476</v>
      </c>
      <c r="Y1471" t="str">
        <f>IFERROR(VLOOKUP(ROWS($Y$2:Y1471),$Z$2:$AA$3007,2,0),"")</f>
        <v/>
      </c>
      <c r="Z1471" s="91">
        <f>IF(ISNUMBER(SEARCH(PROF_SEARCH_ECO_PREC,AA1471)),MAX($Z$1:Z1470)+1,0)</f>
        <v>0</v>
      </c>
      <c r="AA1471" t="s">
        <v>5474</v>
      </c>
      <c r="AB1471">
        <v>1476</v>
      </c>
    </row>
    <row r="1472" spans="16:28">
      <c r="P1472" t="str">
        <f>IFERROR(VLOOKUP(ROWS($P$2:P1472),$Q$2:$R$3007,2,0),"")</f>
        <v/>
      </c>
      <c r="Q1472" s="91">
        <f>IF(ISNUMBER(SEARCH(ETUD_SHEARCH_ECO_PREC,R1472)),MAX($Q$1:Q1471)+1,0)</f>
        <v>0</v>
      </c>
      <c r="R1472" t="s">
        <v>5533</v>
      </c>
      <c r="S1472">
        <v>7981</v>
      </c>
      <c r="Y1472" t="str">
        <f>IFERROR(VLOOKUP(ROWS($Y$2:Y1472),$Z$2:$AA$3007,2,0),"")</f>
        <v/>
      </c>
      <c r="Z1472" s="91">
        <f>IF(ISNUMBER(SEARCH(PROF_SEARCH_ECO_PREC,AA1472)),MAX($Z$1:Z1471)+1,0)</f>
        <v>0</v>
      </c>
      <c r="AA1472" t="s">
        <v>5533</v>
      </c>
      <c r="AB1472">
        <v>7981</v>
      </c>
    </row>
    <row r="1473" spans="16:28">
      <c r="P1473" t="str">
        <f>IFERROR(VLOOKUP(ROWS($P$2:P1473),$Q$2:$R$3007,2,0),"")</f>
        <v/>
      </c>
      <c r="Q1473" s="91">
        <f>IF(ISNUMBER(SEARCH(ETUD_SHEARCH_ECO_PREC,R1473)),MAX($Q$1:Q1472)+1,0)</f>
        <v>0</v>
      </c>
      <c r="R1473" t="s">
        <v>5848</v>
      </c>
      <c r="S1473">
        <v>1142</v>
      </c>
      <c r="Y1473" t="str">
        <f>IFERROR(VLOOKUP(ROWS($Y$2:Y1473),$Z$2:$AA$3007,2,0),"")</f>
        <v/>
      </c>
      <c r="Z1473" s="91">
        <f>IF(ISNUMBER(SEARCH(PROF_SEARCH_ECO_PREC,AA1473)),MAX($Z$1:Z1472)+1,0)</f>
        <v>0</v>
      </c>
      <c r="AA1473" t="s">
        <v>5848</v>
      </c>
      <c r="AB1473">
        <v>1142</v>
      </c>
    </row>
    <row r="1474" spans="16:28">
      <c r="P1474" t="str">
        <f>IFERROR(VLOOKUP(ROWS($P$2:P1474),$Q$2:$R$3007,2,0),"")</f>
        <v/>
      </c>
      <c r="Q1474" s="91">
        <f>IF(ISNUMBER(SEARCH(ETUD_SHEARCH_ECO_PREC,R1474)),MAX($Q$1:Q1473)+1,0)</f>
        <v>0</v>
      </c>
      <c r="R1474" t="s">
        <v>3554</v>
      </c>
      <c r="S1474">
        <v>122</v>
      </c>
      <c r="Y1474" t="str">
        <f>IFERROR(VLOOKUP(ROWS($Y$2:Y1474),$Z$2:$AA$3007,2,0),"")</f>
        <v/>
      </c>
      <c r="Z1474" s="91">
        <f>IF(ISNUMBER(SEARCH(PROF_SEARCH_ECO_PREC,AA1474)),MAX($Z$1:Z1473)+1,0)</f>
        <v>0</v>
      </c>
      <c r="AA1474" t="s">
        <v>3554</v>
      </c>
      <c r="AB1474">
        <v>122</v>
      </c>
    </row>
    <row r="1475" spans="16:28">
      <c r="P1475" t="str">
        <f>IFERROR(VLOOKUP(ROWS($P$2:P1475),$Q$2:$R$3007,2,0),"")</f>
        <v/>
      </c>
      <c r="Q1475" s="91">
        <f>IF(ISNUMBER(SEARCH(ETUD_SHEARCH_ECO_PREC,R1475)),MAX($Q$1:Q1474)+1,0)</f>
        <v>0</v>
      </c>
      <c r="R1475" t="s">
        <v>4037</v>
      </c>
      <c r="S1475">
        <v>267</v>
      </c>
      <c r="Y1475" t="str">
        <f>IFERROR(VLOOKUP(ROWS($Y$2:Y1475),$Z$2:$AA$3007,2,0),"")</f>
        <v/>
      </c>
      <c r="Z1475" s="91">
        <f>IF(ISNUMBER(SEARCH(PROF_SEARCH_ECO_PREC,AA1475)),MAX($Z$1:Z1474)+1,0)</f>
        <v>0</v>
      </c>
      <c r="AA1475" t="s">
        <v>4037</v>
      </c>
      <c r="AB1475">
        <v>267</v>
      </c>
    </row>
    <row r="1476" spans="16:28">
      <c r="P1476" t="str">
        <f>IFERROR(VLOOKUP(ROWS($P$2:P1476),$Q$2:$R$3007,2,0),"")</f>
        <v/>
      </c>
      <c r="Q1476" s="91">
        <f>IF(ISNUMBER(SEARCH(ETUD_SHEARCH_ECO_PREC,R1476)),MAX($Q$1:Q1475)+1,0)</f>
        <v>0</v>
      </c>
      <c r="R1476" t="s">
        <v>3635</v>
      </c>
      <c r="S1476">
        <v>1573</v>
      </c>
      <c r="Y1476" t="str">
        <f>IFERROR(VLOOKUP(ROWS($Y$2:Y1476),$Z$2:$AA$3007,2,0),"")</f>
        <v/>
      </c>
      <c r="Z1476" s="91">
        <f>IF(ISNUMBER(SEARCH(PROF_SEARCH_ECO_PREC,AA1476)),MAX($Z$1:Z1475)+1,0)</f>
        <v>0</v>
      </c>
      <c r="AA1476" t="s">
        <v>3635</v>
      </c>
      <c r="AB1476">
        <v>1573</v>
      </c>
    </row>
    <row r="1477" spans="16:28">
      <c r="P1477" t="str">
        <f>IFERROR(VLOOKUP(ROWS($P$2:P1477),$Q$2:$R$3007,2,0),"")</f>
        <v/>
      </c>
      <c r="Q1477" s="91">
        <f>IF(ISNUMBER(SEARCH(ETUD_SHEARCH_ECO_PREC,R1477)),MAX($Q$1:Q1476)+1,0)</f>
        <v>0</v>
      </c>
      <c r="R1477" t="s">
        <v>4544</v>
      </c>
      <c r="S1477">
        <v>530</v>
      </c>
      <c r="Y1477" t="str">
        <f>IFERROR(VLOOKUP(ROWS($Y$2:Y1477),$Z$2:$AA$3007,2,0),"")</f>
        <v/>
      </c>
      <c r="Z1477" s="91">
        <f>IF(ISNUMBER(SEARCH(PROF_SEARCH_ECO_PREC,AA1477)),MAX($Z$1:Z1476)+1,0)</f>
        <v>0</v>
      </c>
      <c r="AA1477" t="s">
        <v>4544</v>
      </c>
      <c r="AB1477">
        <v>530</v>
      </c>
    </row>
    <row r="1478" spans="16:28">
      <c r="P1478" t="str">
        <f>IFERROR(VLOOKUP(ROWS($P$2:P1478),$Q$2:$R$3007,2,0),"")</f>
        <v/>
      </c>
      <c r="Q1478" s="91">
        <f>IF(ISNUMBER(SEARCH(ETUD_SHEARCH_ECO_PREC,R1478)),MAX($Q$1:Q1477)+1,0)</f>
        <v>0</v>
      </c>
      <c r="R1478" t="s">
        <v>3988</v>
      </c>
      <c r="S1478">
        <v>242</v>
      </c>
      <c r="Y1478" t="str">
        <f>IFERROR(VLOOKUP(ROWS($Y$2:Y1478),$Z$2:$AA$3007,2,0),"")</f>
        <v/>
      </c>
      <c r="Z1478" s="91">
        <f>IF(ISNUMBER(SEARCH(PROF_SEARCH_ECO_PREC,AA1478)),MAX($Z$1:Z1477)+1,0)</f>
        <v>0</v>
      </c>
      <c r="AA1478" t="s">
        <v>3988</v>
      </c>
      <c r="AB1478">
        <v>242</v>
      </c>
    </row>
    <row r="1479" spans="16:28">
      <c r="P1479" t="str">
        <f>IFERROR(VLOOKUP(ROWS($P$2:P1479),$Q$2:$R$3007,2,0),"")</f>
        <v/>
      </c>
      <c r="Q1479" s="91">
        <f>IF(ISNUMBER(SEARCH(ETUD_SHEARCH_ECO_PREC,R1479)),MAX($Q$1:Q1478)+1,0)</f>
        <v>0</v>
      </c>
      <c r="R1479" t="s">
        <v>3985</v>
      </c>
      <c r="S1479">
        <v>7489</v>
      </c>
      <c r="Y1479" t="str">
        <f>IFERROR(VLOOKUP(ROWS($Y$2:Y1479),$Z$2:$AA$3007,2,0),"")</f>
        <v/>
      </c>
      <c r="Z1479" s="91">
        <f>IF(ISNUMBER(SEARCH(PROF_SEARCH_ECO_PREC,AA1479)),MAX($Z$1:Z1478)+1,0)</f>
        <v>0</v>
      </c>
      <c r="AA1479" t="s">
        <v>3985</v>
      </c>
      <c r="AB1479">
        <v>7489</v>
      </c>
    </row>
    <row r="1480" spans="16:28">
      <c r="P1480" t="str">
        <f>IFERROR(VLOOKUP(ROWS($P$2:P1480),$Q$2:$R$3007,2,0),"")</f>
        <v/>
      </c>
      <c r="Q1480" s="91">
        <f>IF(ISNUMBER(SEARCH(ETUD_SHEARCH_ECO_PREC,R1480)),MAX($Q$1:Q1479)+1,0)</f>
        <v>0</v>
      </c>
      <c r="R1480" t="s">
        <v>5018</v>
      </c>
      <c r="S1480">
        <v>800</v>
      </c>
      <c r="Y1480" t="str">
        <f>IFERROR(VLOOKUP(ROWS($Y$2:Y1480),$Z$2:$AA$3007,2,0),"")</f>
        <v/>
      </c>
      <c r="Z1480" s="91">
        <f>IF(ISNUMBER(SEARCH(PROF_SEARCH_ECO_PREC,AA1480)),MAX($Z$1:Z1479)+1,0)</f>
        <v>0</v>
      </c>
      <c r="AA1480" t="s">
        <v>5018</v>
      </c>
      <c r="AB1480">
        <v>800</v>
      </c>
    </row>
    <row r="1481" spans="16:28">
      <c r="P1481" t="str">
        <f>IFERROR(VLOOKUP(ROWS($P$2:P1481),$Q$2:$R$3007,2,0),"")</f>
        <v/>
      </c>
      <c r="Q1481" s="91">
        <f>IF(ISNUMBER(SEARCH(ETUD_SHEARCH_ECO_PREC,R1481)),MAX($Q$1:Q1480)+1,0)</f>
        <v>0</v>
      </c>
      <c r="R1481" t="s">
        <v>3213</v>
      </c>
      <c r="S1481">
        <v>7097</v>
      </c>
      <c r="Y1481" t="str">
        <f>IFERROR(VLOOKUP(ROWS($Y$2:Y1481),$Z$2:$AA$3007,2,0),"")</f>
        <v/>
      </c>
      <c r="Z1481" s="91">
        <f>IF(ISNUMBER(SEARCH(PROF_SEARCH_ECO_PREC,AA1481)),MAX($Z$1:Z1480)+1,0)</f>
        <v>0</v>
      </c>
      <c r="AA1481" t="s">
        <v>3213</v>
      </c>
      <c r="AB1481">
        <v>7097</v>
      </c>
    </row>
    <row r="1482" spans="16:28">
      <c r="P1482" t="str">
        <f>IFERROR(VLOOKUP(ROWS($P$2:P1482),$Q$2:$R$3007,2,0),"")</f>
        <v/>
      </c>
      <c r="Q1482" s="91">
        <f>IF(ISNUMBER(SEARCH(ETUD_SHEARCH_ECO_PREC,R1482)),MAX($Q$1:Q1481)+1,0)</f>
        <v>0</v>
      </c>
      <c r="R1482" t="s">
        <v>3267</v>
      </c>
      <c r="S1482">
        <v>7125</v>
      </c>
      <c r="Y1482" t="str">
        <f>IFERROR(VLOOKUP(ROWS($Y$2:Y1482),$Z$2:$AA$3007,2,0),"")</f>
        <v/>
      </c>
      <c r="Z1482" s="91">
        <f>IF(ISNUMBER(SEARCH(PROF_SEARCH_ECO_PREC,AA1482)),MAX($Z$1:Z1481)+1,0)</f>
        <v>0</v>
      </c>
      <c r="AA1482" t="s">
        <v>3267</v>
      </c>
      <c r="AB1482">
        <v>7125</v>
      </c>
    </row>
    <row r="1483" spans="16:28">
      <c r="P1483" t="str">
        <f>IFERROR(VLOOKUP(ROWS($P$2:P1483),$Q$2:$R$3007,2,0),"")</f>
        <v/>
      </c>
      <c r="Q1483" s="91">
        <f>IF(ISNUMBER(SEARCH(ETUD_SHEARCH_ECO_PREC,R1483)),MAX($Q$1:Q1482)+1,0)</f>
        <v>0</v>
      </c>
      <c r="R1483" t="s">
        <v>4921</v>
      </c>
      <c r="S1483">
        <v>717</v>
      </c>
      <c r="Y1483" t="str">
        <f>IFERROR(VLOOKUP(ROWS($Y$2:Y1483),$Z$2:$AA$3007,2,0),"")</f>
        <v/>
      </c>
      <c r="Z1483" s="91">
        <f>IF(ISNUMBER(SEARCH(PROF_SEARCH_ECO_PREC,AA1483)),MAX($Z$1:Z1482)+1,0)</f>
        <v>0</v>
      </c>
      <c r="AA1483" t="s">
        <v>4921</v>
      </c>
      <c r="AB1483">
        <v>717</v>
      </c>
    </row>
    <row r="1484" spans="16:28">
      <c r="P1484" t="str">
        <f>IFERROR(VLOOKUP(ROWS($P$2:P1484),$Q$2:$R$3007,2,0),"")</f>
        <v/>
      </c>
      <c r="Q1484" s="91">
        <f>IF(ISNUMBER(SEARCH(ETUD_SHEARCH_ECO_PREC,R1484)),MAX($Q$1:Q1483)+1,0)</f>
        <v>0</v>
      </c>
      <c r="R1484" t="s">
        <v>5284</v>
      </c>
      <c r="S1484">
        <v>7791</v>
      </c>
      <c r="Y1484" t="str">
        <f>IFERROR(VLOOKUP(ROWS($Y$2:Y1484),$Z$2:$AA$3007,2,0),"")</f>
        <v/>
      </c>
      <c r="Z1484" s="91">
        <f>IF(ISNUMBER(SEARCH(PROF_SEARCH_ECO_PREC,AA1484)),MAX($Z$1:Z1483)+1,0)</f>
        <v>0</v>
      </c>
      <c r="AA1484" t="s">
        <v>5284</v>
      </c>
      <c r="AB1484">
        <v>7791</v>
      </c>
    </row>
    <row r="1485" spans="16:28">
      <c r="P1485" t="str">
        <f>IFERROR(VLOOKUP(ROWS($P$2:P1485),$Q$2:$R$3007,2,0),"")</f>
        <v/>
      </c>
      <c r="Q1485" s="91">
        <f>IF(ISNUMBER(SEARCH(ETUD_SHEARCH_ECO_PREC,R1485)),MAX($Q$1:Q1484)+1,0)</f>
        <v>0</v>
      </c>
      <c r="R1485" t="s">
        <v>5500</v>
      </c>
      <c r="S1485">
        <v>1043</v>
      </c>
      <c r="Y1485" t="str">
        <f>IFERROR(VLOOKUP(ROWS($Y$2:Y1485),$Z$2:$AA$3007,2,0),"")</f>
        <v/>
      </c>
      <c r="Z1485" s="91">
        <f>IF(ISNUMBER(SEARCH(PROF_SEARCH_ECO_PREC,AA1485)),MAX($Z$1:Z1484)+1,0)</f>
        <v>0</v>
      </c>
      <c r="AA1485" t="s">
        <v>5500</v>
      </c>
      <c r="AB1485">
        <v>1043</v>
      </c>
    </row>
    <row r="1486" spans="16:28">
      <c r="P1486" t="str">
        <f>IFERROR(VLOOKUP(ROWS($P$2:P1486),$Q$2:$R$3007,2,0),"")</f>
        <v/>
      </c>
      <c r="Q1486" s="91">
        <f>IF(ISNUMBER(SEARCH(ETUD_SHEARCH_ECO_PREC,R1486)),MAX($Q$1:Q1485)+1,0)</f>
        <v>0</v>
      </c>
      <c r="R1486" t="s">
        <v>3808</v>
      </c>
      <c r="S1486">
        <v>7361</v>
      </c>
      <c r="Y1486" t="str">
        <f>IFERROR(VLOOKUP(ROWS($Y$2:Y1486),$Z$2:$AA$3007,2,0),"")</f>
        <v/>
      </c>
      <c r="Z1486" s="91">
        <f>IF(ISNUMBER(SEARCH(PROF_SEARCH_ECO_PREC,AA1486)),MAX($Z$1:Z1485)+1,0)</f>
        <v>0</v>
      </c>
      <c r="AA1486" t="s">
        <v>3808</v>
      </c>
      <c r="AB1486">
        <v>7361</v>
      </c>
    </row>
    <row r="1487" spans="16:28">
      <c r="P1487" t="str">
        <f>IFERROR(VLOOKUP(ROWS($P$2:P1487),$Q$2:$R$3007,2,0),"")</f>
        <v/>
      </c>
      <c r="Q1487" s="91">
        <f>IF(ISNUMBER(SEARCH(ETUD_SHEARCH_ECO_PREC,R1487)),MAX($Q$1:Q1486)+1,0)</f>
        <v>0</v>
      </c>
      <c r="R1487" t="s">
        <v>4661</v>
      </c>
      <c r="S1487">
        <v>8278</v>
      </c>
      <c r="Y1487" t="str">
        <f>IFERROR(VLOOKUP(ROWS($Y$2:Y1487),$Z$2:$AA$3007,2,0),"")</f>
        <v/>
      </c>
      <c r="Z1487" s="91">
        <f>IF(ISNUMBER(SEARCH(PROF_SEARCH_ECO_PREC,AA1487)),MAX($Z$1:Z1486)+1,0)</f>
        <v>0</v>
      </c>
      <c r="AA1487" t="s">
        <v>4661</v>
      </c>
      <c r="AB1487">
        <v>8278</v>
      </c>
    </row>
    <row r="1488" spans="16:28">
      <c r="P1488" t="str">
        <f>IFERROR(VLOOKUP(ROWS($P$2:P1488),$Q$2:$R$3007,2,0),"")</f>
        <v/>
      </c>
      <c r="Q1488" s="91">
        <f>IF(ISNUMBER(SEARCH(ETUD_SHEARCH_ECO_PREC,R1488)),MAX($Q$1:Q1487)+1,0)</f>
        <v>0</v>
      </c>
      <c r="R1488" t="s">
        <v>5045</v>
      </c>
      <c r="S1488">
        <v>7721</v>
      </c>
      <c r="Y1488" t="str">
        <f>IFERROR(VLOOKUP(ROWS($Y$2:Y1488),$Z$2:$AA$3007,2,0),"")</f>
        <v/>
      </c>
      <c r="Z1488" s="91">
        <f>IF(ISNUMBER(SEARCH(PROF_SEARCH_ECO_PREC,AA1488)),MAX($Z$1:Z1487)+1,0)</f>
        <v>0</v>
      </c>
      <c r="AA1488" t="s">
        <v>5045</v>
      </c>
      <c r="AB1488">
        <v>7721</v>
      </c>
    </row>
    <row r="1489" spans="16:28">
      <c r="P1489" t="str">
        <f>IFERROR(VLOOKUP(ROWS($P$2:P1489),$Q$2:$R$3007,2,0),"")</f>
        <v/>
      </c>
      <c r="Q1489" s="91">
        <f>IF(ISNUMBER(SEARCH(ETUD_SHEARCH_ECO_PREC,R1489)),MAX($Q$1:Q1488)+1,0)</f>
        <v>0</v>
      </c>
      <c r="R1489" t="s">
        <v>4208</v>
      </c>
      <c r="S1489">
        <v>8314</v>
      </c>
      <c r="Y1489" t="str">
        <f>IFERROR(VLOOKUP(ROWS($Y$2:Y1489),$Z$2:$AA$3007,2,0),"")</f>
        <v/>
      </c>
      <c r="Z1489" s="91">
        <f>IF(ISNUMBER(SEARCH(PROF_SEARCH_ECO_PREC,AA1489)),MAX($Z$1:Z1488)+1,0)</f>
        <v>0</v>
      </c>
      <c r="AA1489" t="s">
        <v>4208</v>
      </c>
      <c r="AB1489">
        <v>8314</v>
      </c>
    </row>
    <row r="1490" spans="16:28">
      <c r="P1490" t="str">
        <f>IFERROR(VLOOKUP(ROWS($P$2:P1490),$Q$2:$R$3007,2,0),"")</f>
        <v/>
      </c>
      <c r="Q1490" s="91">
        <f>IF(ISNUMBER(SEARCH(ETUD_SHEARCH_ECO_PREC,R1490)),MAX($Q$1:Q1489)+1,0)</f>
        <v>0</v>
      </c>
      <c r="R1490" t="s">
        <v>4910</v>
      </c>
      <c r="S1490">
        <v>710</v>
      </c>
      <c r="Y1490" t="str">
        <f>IFERROR(VLOOKUP(ROWS($Y$2:Y1490),$Z$2:$AA$3007,2,0),"")</f>
        <v/>
      </c>
      <c r="Z1490" s="91">
        <f>IF(ISNUMBER(SEARCH(PROF_SEARCH_ECO_PREC,AA1490)),MAX($Z$1:Z1489)+1,0)</f>
        <v>0</v>
      </c>
      <c r="AA1490" t="s">
        <v>4910</v>
      </c>
      <c r="AB1490">
        <v>710</v>
      </c>
    </row>
    <row r="1491" spans="16:28">
      <c r="P1491" t="str">
        <f>IFERROR(VLOOKUP(ROWS($P$2:P1491),$Q$2:$R$3007,2,0),"")</f>
        <v/>
      </c>
      <c r="Q1491" s="91">
        <f>IF(ISNUMBER(SEARCH(ETUD_SHEARCH_ECO_PREC,R1491)),MAX($Q$1:Q1490)+1,0)</f>
        <v>0</v>
      </c>
      <c r="R1491" t="s">
        <v>3222</v>
      </c>
      <c r="S1491">
        <v>30</v>
      </c>
      <c r="Y1491" t="str">
        <f>IFERROR(VLOOKUP(ROWS($Y$2:Y1491),$Z$2:$AA$3007,2,0),"")</f>
        <v/>
      </c>
      <c r="Z1491" s="91">
        <f>IF(ISNUMBER(SEARCH(PROF_SEARCH_ECO_PREC,AA1491)),MAX($Z$1:Z1490)+1,0)</f>
        <v>0</v>
      </c>
      <c r="AA1491" t="s">
        <v>3222</v>
      </c>
      <c r="AB1491">
        <v>30</v>
      </c>
    </row>
    <row r="1492" spans="16:28">
      <c r="P1492" t="str">
        <f>IFERROR(VLOOKUP(ROWS($P$2:P1492),$Q$2:$R$3007,2,0),"")</f>
        <v/>
      </c>
      <c r="Q1492" s="91">
        <f>IF(ISNUMBER(SEARCH(ETUD_SHEARCH_ECO_PREC,R1492)),MAX($Q$1:Q1491)+1,0)</f>
        <v>0</v>
      </c>
      <c r="R1492" t="s">
        <v>5248</v>
      </c>
      <c r="S1492">
        <v>908</v>
      </c>
      <c r="Y1492" t="str">
        <f>IFERROR(VLOOKUP(ROWS($Y$2:Y1492),$Z$2:$AA$3007,2,0),"")</f>
        <v/>
      </c>
      <c r="Z1492" s="91">
        <f>IF(ISNUMBER(SEARCH(PROF_SEARCH_ECO_PREC,AA1492)),MAX($Z$1:Z1491)+1,0)</f>
        <v>0</v>
      </c>
      <c r="AA1492" t="s">
        <v>5248</v>
      </c>
      <c r="AB1492">
        <v>908</v>
      </c>
    </row>
    <row r="1493" spans="16:28">
      <c r="P1493" t="str">
        <f>IFERROR(VLOOKUP(ROWS($P$2:P1493),$Q$2:$R$3007,2,0),"")</f>
        <v/>
      </c>
      <c r="Q1493" s="91">
        <f>IF(ISNUMBER(SEARCH(ETUD_SHEARCH_ECO_PREC,R1493)),MAX($Q$1:Q1492)+1,0)</f>
        <v>0</v>
      </c>
      <c r="R1493" t="s">
        <v>5324</v>
      </c>
      <c r="S1493">
        <v>1469</v>
      </c>
      <c r="Y1493" t="str">
        <f>IFERROR(VLOOKUP(ROWS($Y$2:Y1493),$Z$2:$AA$3007,2,0),"")</f>
        <v/>
      </c>
      <c r="Z1493" s="91">
        <f>IF(ISNUMBER(SEARCH(PROF_SEARCH_ECO_PREC,AA1493)),MAX($Z$1:Z1492)+1,0)</f>
        <v>0</v>
      </c>
      <c r="AA1493" t="s">
        <v>5324</v>
      </c>
      <c r="AB1493">
        <v>1469</v>
      </c>
    </row>
    <row r="1494" spans="16:28">
      <c r="P1494" t="str">
        <f>IFERROR(VLOOKUP(ROWS($P$2:P1494),$Q$2:$R$3007,2,0),"")</f>
        <v/>
      </c>
      <c r="Q1494" s="91">
        <f>IF(ISNUMBER(SEARCH(ETUD_SHEARCH_ECO_PREC,R1494)),MAX($Q$1:Q1493)+1,0)</f>
        <v>0</v>
      </c>
      <c r="R1494" t="s">
        <v>5734</v>
      </c>
      <c r="S1494">
        <v>1242</v>
      </c>
      <c r="Y1494" t="str">
        <f>IFERROR(VLOOKUP(ROWS($Y$2:Y1494),$Z$2:$AA$3007,2,0),"")</f>
        <v/>
      </c>
      <c r="Z1494" s="91">
        <f>IF(ISNUMBER(SEARCH(PROF_SEARCH_ECO_PREC,AA1494)),MAX($Z$1:Z1493)+1,0)</f>
        <v>0</v>
      </c>
      <c r="AA1494" t="s">
        <v>5734</v>
      </c>
      <c r="AB1494">
        <v>1242</v>
      </c>
    </row>
    <row r="1495" spans="16:28">
      <c r="P1495" t="str">
        <f>IFERROR(VLOOKUP(ROWS($P$2:P1495),$Q$2:$R$3007,2,0),"")</f>
        <v/>
      </c>
      <c r="Q1495" s="91">
        <f>IF(ISNUMBER(SEARCH(ETUD_SHEARCH_ECO_PREC,R1495)),MAX($Q$1:Q1494)+1,0)</f>
        <v>0</v>
      </c>
      <c r="R1495" t="s">
        <v>4100</v>
      </c>
      <c r="S1495">
        <v>7524</v>
      </c>
      <c r="Y1495" t="str">
        <f>IFERROR(VLOOKUP(ROWS($Y$2:Y1495),$Z$2:$AA$3007,2,0),"")</f>
        <v/>
      </c>
      <c r="Z1495" s="91">
        <f>IF(ISNUMBER(SEARCH(PROF_SEARCH_ECO_PREC,AA1495)),MAX($Z$1:Z1494)+1,0)</f>
        <v>0</v>
      </c>
      <c r="AA1495" t="s">
        <v>4100</v>
      </c>
      <c r="AB1495">
        <v>7524</v>
      </c>
    </row>
    <row r="1496" spans="16:28">
      <c r="P1496" t="str">
        <f>IFERROR(VLOOKUP(ROWS($P$2:P1496),$Q$2:$R$3007,2,0),"")</f>
        <v/>
      </c>
      <c r="Q1496" s="91">
        <f>IF(ISNUMBER(SEARCH(ETUD_SHEARCH_ECO_PREC,R1496)),MAX($Q$1:Q1495)+1,0)</f>
        <v>0</v>
      </c>
      <c r="R1496" t="s">
        <v>5224</v>
      </c>
      <c r="S1496">
        <v>887</v>
      </c>
      <c r="Y1496" t="str">
        <f>IFERROR(VLOOKUP(ROWS($Y$2:Y1496),$Z$2:$AA$3007,2,0),"")</f>
        <v/>
      </c>
      <c r="Z1496" s="91">
        <f>IF(ISNUMBER(SEARCH(PROF_SEARCH_ECO_PREC,AA1496)),MAX($Z$1:Z1495)+1,0)</f>
        <v>0</v>
      </c>
      <c r="AA1496" t="s">
        <v>5224</v>
      </c>
      <c r="AB1496">
        <v>887</v>
      </c>
    </row>
    <row r="1497" spans="16:28">
      <c r="P1497" t="str">
        <f>IFERROR(VLOOKUP(ROWS($P$2:P1497),$Q$2:$R$3007,2,0),"")</f>
        <v/>
      </c>
      <c r="Q1497" s="91">
        <f>IF(ISNUMBER(SEARCH(ETUD_SHEARCH_ECO_PREC,R1497)),MAX($Q$1:Q1496)+1,0)</f>
        <v>0</v>
      </c>
      <c r="R1497" t="s">
        <v>5473</v>
      </c>
      <c r="S1497">
        <v>1028</v>
      </c>
      <c r="Y1497" t="str">
        <f>IFERROR(VLOOKUP(ROWS($Y$2:Y1497),$Z$2:$AA$3007,2,0),"")</f>
        <v/>
      </c>
      <c r="Z1497" s="91">
        <f>IF(ISNUMBER(SEARCH(PROF_SEARCH_ECO_PREC,AA1497)),MAX($Z$1:Z1496)+1,0)</f>
        <v>0</v>
      </c>
      <c r="AA1497" t="s">
        <v>5473</v>
      </c>
      <c r="AB1497">
        <v>1028</v>
      </c>
    </row>
    <row r="1498" spans="16:28">
      <c r="P1498" t="str">
        <f>IFERROR(VLOOKUP(ROWS($P$2:P1498),$Q$2:$R$3007,2,0),"")</f>
        <v/>
      </c>
      <c r="Q1498" s="91">
        <f>IF(ISNUMBER(SEARCH(ETUD_SHEARCH_ECO_PREC,R1498)),MAX($Q$1:Q1497)+1,0)</f>
        <v>0</v>
      </c>
      <c r="R1498" t="s">
        <v>3329</v>
      </c>
      <c r="S1498">
        <v>7170</v>
      </c>
      <c r="Y1498" t="str">
        <f>IFERROR(VLOOKUP(ROWS($Y$2:Y1498),$Z$2:$AA$3007,2,0),"")</f>
        <v/>
      </c>
      <c r="Z1498" s="91">
        <f>IF(ISNUMBER(SEARCH(PROF_SEARCH_ECO_PREC,AA1498)),MAX($Z$1:Z1497)+1,0)</f>
        <v>0</v>
      </c>
      <c r="AA1498" t="s">
        <v>3329</v>
      </c>
      <c r="AB1498">
        <v>7170</v>
      </c>
    </row>
    <row r="1499" spans="16:28">
      <c r="P1499" t="str">
        <f>IFERROR(VLOOKUP(ROWS($P$2:P1499),$Q$2:$R$3007,2,0),"")</f>
        <v/>
      </c>
      <c r="Q1499" s="91">
        <f>IF(ISNUMBER(SEARCH(ETUD_SHEARCH_ECO_PREC,R1499)),MAX($Q$1:Q1498)+1,0)</f>
        <v>0</v>
      </c>
      <c r="R1499" t="s">
        <v>3411</v>
      </c>
      <c r="S1499">
        <v>7231</v>
      </c>
      <c r="Y1499" t="str">
        <f>IFERROR(VLOOKUP(ROWS($Y$2:Y1499),$Z$2:$AA$3007,2,0),"")</f>
        <v/>
      </c>
      <c r="Z1499" s="91">
        <f>IF(ISNUMBER(SEARCH(PROF_SEARCH_ECO_PREC,AA1499)),MAX($Z$1:Z1498)+1,0)</f>
        <v>0</v>
      </c>
      <c r="AA1499" t="s">
        <v>3411</v>
      </c>
      <c r="AB1499">
        <v>7231</v>
      </c>
    </row>
    <row r="1500" spans="16:28">
      <c r="P1500" t="str">
        <f>IFERROR(VLOOKUP(ROWS($P$2:P1500),$Q$2:$R$3007,2,0),"")</f>
        <v/>
      </c>
      <c r="Q1500" s="91">
        <f>IF(ISNUMBER(SEARCH(ETUD_SHEARCH_ECO_PREC,R1500)),MAX($Q$1:Q1499)+1,0)</f>
        <v>0</v>
      </c>
      <c r="R1500" t="s">
        <v>3818</v>
      </c>
      <c r="S1500">
        <v>8101</v>
      </c>
      <c r="Y1500" t="str">
        <f>IFERROR(VLOOKUP(ROWS($Y$2:Y1500),$Z$2:$AA$3007,2,0),"")</f>
        <v/>
      </c>
      <c r="Z1500" s="91">
        <f>IF(ISNUMBER(SEARCH(PROF_SEARCH_ECO_PREC,AA1500)),MAX($Z$1:Z1499)+1,0)</f>
        <v>0</v>
      </c>
      <c r="AA1500" t="s">
        <v>3818</v>
      </c>
      <c r="AB1500">
        <v>8101</v>
      </c>
    </row>
    <row r="1501" spans="16:28">
      <c r="P1501" t="str">
        <f>IFERROR(VLOOKUP(ROWS($P$2:P1501),$Q$2:$R$3007,2,0),"")</f>
        <v/>
      </c>
      <c r="Q1501" s="91">
        <f>IF(ISNUMBER(SEARCH(ETUD_SHEARCH_ECO_PREC,R1501)),MAX($Q$1:Q1500)+1,0)</f>
        <v>0</v>
      </c>
      <c r="R1501" t="s">
        <v>3833</v>
      </c>
      <c r="S1501">
        <v>7428</v>
      </c>
      <c r="Y1501" t="str">
        <f>IFERROR(VLOOKUP(ROWS($Y$2:Y1501),$Z$2:$AA$3007,2,0),"")</f>
        <v/>
      </c>
      <c r="Z1501" s="91">
        <f>IF(ISNUMBER(SEARCH(PROF_SEARCH_ECO_PREC,AA1501)),MAX($Z$1:Z1500)+1,0)</f>
        <v>0</v>
      </c>
      <c r="AA1501" t="s">
        <v>3833</v>
      </c>
      <c r="AB1501">
        <v>7428</v>
      </c>
    </row>
    <row r="1502" spans="16:28">
      <c r="P1502" t="str">
        <f>IFERROR(VLOOKUP(ROWS($P$2:P1502),$Q$2:$R$3007,2,0),"")</f>
        <v/>
      </c>
      <c r="Q1502" s="91">
        <f>IF(ISNUMBER(SEARCH(ETUD_SHEARCH_ECO_PREC,R1502)),MAX($Q$1:Q1501)+1,0)</f>
        <v>0</v>
      </c>
      <c r="R1502" t="s">
        <v>6037</v>
      </c>
      <c r="S1502">
        <v>7910</v>
      </c>
      <c r="Y1502" t="str">
        <f>IFERROR(VLOOKUP(ROWS($Y$2:Y1502),$Z$2:$AA$3007,2,0),"")</f>
        <v/>
      </c>
      <c r="Z1502" s="91">
        <f>IF(ISNUMBER(SEARCH(PROF_SEARCH_ECO_PREC,AA1502)),MAX($Z$1:Z1501)+1,0)</f>
        <v>0</v>
      </c>
      <c r="AA1502" t="s">
        <v>6037</v>
      </c>
      <c r="AB1502">
        <v>7910</v>
      </c>
    </row>
    <row r="1503" spans="16:28">
      <c r="P1503" t="str">
        <f>IFERROR(VLOOKUP(ROWS($P$2:P1503),$Q$2:$R$3007,2,0),"")</f>
        <v/>
      </c>
      <c r="Q1503" s="91">
        <f>IF(ISNUMBER(SEARCH(ETUD_SHEARCH_ECO_PREC,R1503)),MAX($Q$1:Q1502)+1,0)</f>
        <v>0</v>
      </c>
      <c r="R1503" t="s">
        <v>4778</v>
      </c>
      <c r="S1503">
        <v>7655</v>
      </c>
      <c r="Y1503" t="str">
        <f>IFERROR(VLOOKUP(ROWS($Y$2:Y1503),$Z$2:$AA$3007,2,0),"")</f>
        <v/>
      </c>
      <c r="Z1503" s="91">
        <f>IF(ISNUMBER(SEARCH(PROF_SEARCH_ECO_PREC,AA1503)),MAX($Z$1:Z1502)+1,0)</f>
        <v>0</v>
      </c>
      <c r="AA1503" t="s">
        <v>4778</v>
      </c>
      <c r="AB1503">
        <v>7655</v>
      </c>
    </row>
    <row r="1504" spans="16:28">
      <c r="P1504" t="str">
        <f>IFERROR(VLOOKUP(ROWS($P$2:P1504),$Q$2:$R$3007,2,0),"")</f>
        <v/>
      </c>
      <c r="Q1504" s="91">
        <f>IF(ISNUMBER(SEARCH(ETUD_SHEARCH_ECO_PREC,R1504)),MAX($Q$1:Q1503)+1,0)</f>
        <v>0</v>
      </c>
      <c r="R1504" t="s">
        <v>3888</v>
      </c>
      <c r="S1504">
        <v>7448</v>
      </c>
      <c r="Y1504" t="str">
        <f>IFERROR(VLOOKUP(ROWS($Y$2:Y1504),$Z$2:$AA$3007,2,0),"")</f>
        <v/>
      </c>
      <c r="Z1504" s="91">
        <f>IF(ISNUMBER(SEARCH(PROF_SEARCH_ECO_PREC,AA1504)),MAX($Z$1:Z1503)+1,0)</f>
        <v>0</v>
      </c>
      <c r="AA1504" t="s">
        <v>3888</v>
      </c>
      <c r="AB1504">
        <v>7448</v>
      </c>
    </row>
    <row r="1505" spans="16:28">
      <c r="P1505" t="str">
        <f>IFERROR(VLOOKUP(ROWS($P$2:P1505),$Q$2:$R$3007,2,0),"")</f>
        <v/>
      </c>
      <c r="Q1505" s="91">
        <f>IF(ISNUMBER(SEARCH(ETUD_SHEARCH_ECO_PREC,R1505)),MAX($Q$1:Q1504)+1,0)</f>
        <v>0</v>
      </c>
      <c r="R1505" t="s">
        <v>3448</v>
      </c>
      <c r="S1505">
        <v>7257</v>
      </c>
      <c r="Y1505" t="str">
        <f>IFERROR(VLOOKUP(ROWS($Y$2:Y1505),$Z$2:$AA$3007,2,0),"")</f>
        <v/>
      </c>
      <c r="Z1505" s="91">
        <f>IF(ISNUMBER(SEARCH(PROF_SEARCH_ECO_PREC,AA1505)),MAX($Z$1:Z1504)+1,0)</f>
        <v>0</v>
      </c>
      <c r="AA1505" t="s">
        <v>3448</v>
      </c>
      <c r="AB1505">
        <v>7257</v>
      </c>
    </row>
    <row r="1506" spans="16:28">
      <c r="P1506" t="str">
        <f>IFERROR(VLOOKUP(ROWS($P$2:P1506),$Q$2:$R$3007,2,0),"")</f>
        <v/>
      </c>
      <c r="Q1506" s="91">
        <f>IF(ISNUMBER(SEARCH(ETUD_SHEARCH_ECO_PREC,R1506)),MAX($Q$1:Q1505)+1,0)</f>
        <v>0</v>
      </c>
      <c r="R1506" t="s">
        <v>3844</v>
      </c>
      <c r="S1506">
        <v>7431</v>
      </c>
      <c r="Y1506" t="str">
        <f>IFERROR(VLOOKUP(ROWS($Y$2:Y1506),$Z$2:$AA$3007,2,0),"")</f>
        <v/>
      </c>
      <c r="Z1506" s="91">
        <f>IF(ISNUMBER(SEARCH(PROF_SEARCH_ECO_PREC,AA1506)),MAX($Z$1:Z1505)+1,0)</f>
        <v>0</v>
      </c>
      <c r="AA1506" t="s">
        <v>3844</v>
      </c>
      <c r="AB1506">
        <v>7431</v>
      </c>
    </row>
    <row r="1507" spans="16:28">
      <c r="P1507" t="str">
        <f>IFERROR(VLOOKUP(ROWS($P$2:P1507),$Q$2:$R$3007,2,0),"")</f>
        <v/>
      </c>
      <c r="Q1507" s="91">
        <f>IF(ISNUMBER(SEARCH(ETUD_SHEARCH_ECO_PREC,R1507)),MAX($Q$1:Q1506)+1,0)</f>
        <v>0</v>
      </c>
      <c r="R1507" t="s">
        <v>3311</v>
      </c>
      <c r="S1507">
        <v>7155</v>
      </c>
      <c r="Y1507" t="str">
        <f>IFERROR(VLOOKUP(ROWS($Y$2:Y1507),$Z$2:$AA$3007,2,0),"")</f>
        <v/>
      </c>
      <c r="Z1507" s="91">
        <f>IF(ISNUMBER(SEARCH(PROF_SEARCH_ECO_PREC,AA1507)),MAX($Z$1:Z1506)+1,0)</f>
        <v>0</v>
      </c>
      <c r="AA1507" t="s">
        <v>3311</v>
      </c>
      <c r="AB1507">
        <v>7155</v>
      </c>
    </row>
    <row r="1508" spans="16:28">
      <c r="P1508" t="str">
        <f>IFERROR(VLOOKUP(ROWS($P$2:P1508),$Q$2:$R$3007,2,0),"")</f>
        <v/>
      </c>
      <c r="Q1508" s="91">
        <f>IF(ISNUMBER(SEARCH(ETUD_SHEARCH_ECO_PREC,R1508)),MAX($Q$1:Q1507)+1,0)</f>
        <v>0</v>
      </c>
      <c r="R1508" t="s">
        <v>3934</v>
      </c>
      <c r="S1508">
        <v>7470</v>
      </c>
      <c r="Y1508" t="str">
        <f>IFERROR(VLOOKUP(ROWS($Y$2:Y1508),$Z$2:$AA$3007,2,0),"")</f>
        <v/>
      </c>
      <c r="Z1508" s="91">
        <f>IF(ISNUMBER(SEARCH(PROF_SEARCH_ECO_PREC,AA1508)),MAX($Z$1:Z1507)+1,0)</f>
        <v>0</v>
      </c>
      <c r="AA1508" t="s">
        <v>3934</v>
      </c>
      <c r="AB1508">
        <v>7470</v>
      </c>
    </row>
    <row r="1509" spans="16:28">
      <c r="P1509" t="str">
        <f>IFERROR(VLOOKUP(ROWS($P$2:P1509),$Q$2:$R$3007,2,0),"")</f>
        <v/>
      </c>
      <c r="Q1509" s="91">
        <f>IF(ISNUMBER(SEARCH(ETUD_SHEARCH_ECO_PREC,R1509)),MAX($Q$1:Q1508)+1,0)</f>
        <v>0</v>
      </c>
      <c r="R1509" t="s">
        <v>3327</v>
      </c>
      <c r="S1509">
        <v>7168</v>
      </c>
      <c r="Y1509" t="str">
        <f>IFERROR(VLOOKUP(ROWS($Y$2:Y1509),$Z$2:$AA$3007,2,0),"")</f>
        <v/>
      </c>
      <c r="Z1509" s="91">
        <f>IF(ISNUMBER(SEARCH(PROF_SEARCH_ECO_PREC,AA1509)),MAX($Z$1:Z1508)+1,0)</f>
        <v>0</v>
      </c>
      <c r="AA1509" t="s">
        <v>3327</v>
      </c>
      <c r="AB1509">
        <v>7168</v>
      </c>
    </row>
    <row r="1510" spans="16:28">
      <c r="P1510" t="str">
        <f>IFERROR(VLOOKUP(ROWS($P$2:P1510),$Q$2:$R$3007,2,0),"")</f>
        <v/>
      </c>
      <c r="Q1510" s="91">
        <f>IF(ISNUMBER(SEARCH(ETUD_SHEARCH_ECO_PREC,R1510)),MAX($Q$1:Q1509)+1,0)</f>
        <v>0</v>
      </c>
      <c r="R1510" t="s">
        <v>5513</v>
      </c>
      <c r="S1510">
        <v>7839</v>
      </c>
      <c r="Y1510" t="str">
        <f>IFERROR(VLOOKUP(ROWS($Y$2:Y1510),$Z$2:$AA$3007,2,0),"")</f>
        <v/>
      </c>
      <c r="Z1510" s="91">
        <f>IF(ISNUMBER(SEARCH(PROF_SEARCH_ECO_PREC,AA1510)),MAX($Z$1:Z1509)+1,0)</f>
        <v>0</v>
      </c>
      <c r="AA1510" t="s">
        <v>5513</v>
      </c>
      <c r="AB1510">
        <v>7839</v>
      </c>
    </row>
    <row r="1511" spans="16:28">
      <c r="P1511" t="str">
        <f>IFERROR(VLOOKUP(ROWS($P$2:P1511),$Q$2:$R$3007,2,0),"")</f>
        <v/>
      </c>
      <c r="Q1511" s="91">
        <f>IF(ISNUMBER(SEARCH(ETUD_SHEARCH_ECO_PREC,R1511)),MAX($Q$1:Q1510)+1,0)</f>
        <v>0</v>
      </c>
      <c r="R1511" t="s">
        <v>4696</v>
      </c>
      <c r="S1511">
        <v>596</v>
      </c>
      <c r="Y1511" t="str">
        <f>IFERROR(VLOOKUP(ROWS($Y$2:Y1511),$Z$2:$AA$3007,2,0),"")</f>
        <v/>
      </c>
      <c r="Z1511" s="91">
        <f>IF(ISNUMBER(SEARCH(PROF_SEARCH_ECO_PREC,AA1511)),MAX($Z$1:Z1510)+1,0)</f>
        <v>0</v>
      </c>
      <c r="AA1511" t="s">
        <v>4696</v>
      </c>
      <c r="AB1511">
        <v>596</v>
      </c>
    </row>
    <row r="1512" spans="16:28">
      <c r="P1512" t="str">
        <f>IFERROR(VLOOKUP(ROWS($P$2:P1512),$Q$2:$R$3007,2,0),"")</f>
        <v/>
      </c>
      <c r="Q1512" s="91">
        <f>IF(ISNUMBER(SEARCH(ETUD_SHEARCH_ECO_PREC,R1512)),MAX($Q$1:Q1511)+1,0)</f>
        <v>0</v>
      </c>
      <c r="R1512" t="s">
        <v>5802</v>
      </c>
      <c r="S1512">
        <v>1561</v>
      </c>
      <c r="Y1512" t="str">
        <f>IFERROR(VLOOKUP(ROWS($Y$2:Y1512),$Z$2:$AA$3007,2,0),"")</f>
        <v/>
      </c>
      <c r="Z1512" s="91">
        <f>IF(ISNUMBER(SEARCH(PROF_SEARCH_ECO_PREC,AA1512)),MAX($Z$1:Z1511)+1,0)</f>
        <v>0</v>
      </c>
      <c r="AA1512" t="s">
        <v>5802</v>
      </c>
      <c r="AB1512">
        <v>1561</v>
      </c>
    </row>
    <row r="1513" spans="16:28">
      <c r="P1513" t="str">
        <f>IFERROR(VLOOKUP(ROWS($P$2:P1513),$Q$2:$R$3007,2,0),"")</f>
        <v/>
      </c>
      <c r="Q1513" s="91">
        <f>IF(ISNUMBER(SEARCH(ETUD_SHEARCH_ECO_PREC,R1513)),MAX($Q$1:Q1512)+1,0)</f>
        <v>0</v>
      </c>
      <c r="R1513" t="s">
        <v>4860</v>
      </c>
      <c r="S1513">
        <v>1418</v>
      </c>
      <c r="Y1513" t="str">
        <f>IFERROR(VLOOKUP(ROWS($Y$2:Y1513),$Z$2:$AA$3007,2,0),"")</f>
        <v/>
      </c>
      <c r="Z1513" s="91">
        <f>IF(ISNUMBER(SEARCH(PROF_SEARCH_ECO_PREC,AA1513)),MAX($Z$1:Z1512)+1,0)</f>
        <v>0</v>
      </c>
      <c r="AA1513" t="s">
        <v>4860</v>
      </c>
      <c r="AB1513">
        <v>1418</v>
      </c>
    </row>
    <row r="1514" spans="16:28">
      <c r="P1514" t="str">
        <f>IFERROR(VLOOKUP(ROWS($P$2:P1514),$Q$2:$R$3007,2,0),"")</f>
        <v/>
      </c>
      <c r="Q1514" s="91">
        <f>IF(ISNUMBER(SEARCH(ETUD_SHEARCH_ECO_PREC,R1514)),MAX($Q$1:Q1513)+1,0)</f>
        <v>0</v>
      </c>
      <c r="R1514" t="s">
        <v>3534</v>
      </c>
      <c r="S1514">
        <v>8350</v>
      </c>
      <c r="Y1514" t="str">
        <f>IFERROR(VLOOKUP(ROWS($Y$2:Y1514),$Z$2:$AA$3007,2,0),"")</f>
        <v/>
      </c>
      <c r="Z1514" s="91">
        <f>IF(ISNUMBER(SEARCH(PROF_SEARCH_ECO_PREC,AA1514)),MAX($Z$1:Z1513)+1,0)</f>
        <v>0</v>
      </c>
      <c r="AA1514" t="s">
        <v>3534</v>
      </c>
      <c r="AB1514">
        <v>8350</v>
      </c>
    </row>
    <row r="1515" spans="16:28">
      <c r="P1515" t="str">
        <f>IFERROR(VLOOKUP(ROWS($P$2:P1515),$Q$2:$R$3007,2,0),"")</f>
        <v/>
      </c>
      <c r="Q1515" s="91">
        <f>IF(ISNUMBER(SEARCH(ETUD_SHEARCH_ECO_PREC,R1515)),MAX($Q$1:Q1514)+1,0)</f>
        <v>0</v>
      </c>
      <c r="R1515" t="s">
        <v>5518</v>
      </c>
      <c r="S1515">
        <v>7845</v>
      </c>
      <c r="Y1515" t="str">
        <f>IFERROR(VLOOKUP(ROWS($Y$2:Y1515),$Z$2:$AA$3007,2,0),"")</f>
        <v/>
      </c>
      <c r="Z1515" s="91">
        <f>IF(ISNUMBER(SEARCH(PROF_SEARCH_ECO_PREC,AA1515)),MAX($Z$1:Z1514)+1,0)</f>
        <v>0</v>
      </c>
      <c r="AA1515" t="s">
        <v>5518</v>
      </c>
      <c r="AB1515">
        <v>7845</v>
      </c>
    </row>
    <row r="1516" spans="16:28">
      <c r="P1516" t="str">
        <f>IFERROR(VLOOKUP(ROWS($P$2:P1516),$Q$2:$R$3007,2,0),"")</f>
        <v/>
      </c>
      <c r="Q1516" s="91">
        <f>IF(ISNUMBER(SEARCH(ETUD_SHEARCH_ECO_PREC,R1516)),MAX($Q$1:Q1515)+1,0)</f>
        <v>0</v>
      </c>
      <c r="R1516" t="s">
        <v>5895</v>
      </c>
      <c r="S1516">
        <v>1157</v>
      </c>
      <c r="Y1516" t="str">
        <f>IFERROR(VLOOKUP(ROWS($Y$2:Y1516),$Z$2:$AA$3007,2,0),"")</f>
        <v/>
      </c>
      <c r="Z1516" s="91">
        <f>IF(ISNUMBER(SEARCH(PROF_SEARCH_ECO_PREC,AA1516)),MAX($Z$1:Z1515)+1,0)</f>
        <v>0</v>
      </c>
      <c r="AA1516" t="s">
        <v>5895</v>
      </c>
      <c r="AB1516">
        <v>1157</v>
      </c>
    </row>
    <row r="1517" spans="16:28">
      <c r="P1517" t="str">
        <f>IFERROR(VLOOKUP(ROWS($P$2:P1517),$Q$2:$R$3007,2,0),"")</f>
        <v/>
      </c>
      <c r="Q1517" s="91">
        <f>IF(ISNUMBER(SEARCH(ETUD_SHEARCH_ECO_PREC,R1517)),MAX($Q$1:Q1516)+1,0)</f>
        <v>0</v>
      </c>
      <c r="R1517" t="s">
        <v>5988</v>
      </c>
      <c r="S1517">
        <v>1324</v>
      </c>
      <c r="Y1517" t="str">
        <f>IFERROR(VLOOKUP(ROWS($Y$2:Y1517),$Z$2:$AA$3007,2,0),"")</f>
        <v/>
      </c>
      <c r="Z1517" s="91">
        <f>IF(ISNUMBER(SEARCH(PROF_SEARCH_ECO_PREC,AA1517)),MAX($Z$1:Z1516)+1,0)</f>
        <v>0</v>
      </c>
      <c r="AA1517" t="s">
        <v>5988</v>
      </c>
      <c r="AB1517">
        <v>1324</v>
      </c>
    </row>
    <row r="1518" spans="16:28">
      <c r="P1518" t="str">
        <f>IFERROR(VLOOKUP(ROWS($P$2:P1518),$Q$2:$R$3007,2,0),"")</f>
        <v/>
      </c>
      <c r="Q1518" s="91">
        <f>IF(ISNUMBER(SEARCH(ETUD_SHEARCH_ECO_PREC,R1518)),MAX($Q$1:Q1517)+1,0)</f>
        <v>0</v>
      </c>
      <c r="R1518" t="s">
        <v>3565</v>
      </c>
      <c r="S1518">
        <v>7311</v>
      </c>
      <c r="Y1518" t="str">
        <f>IFERROR(VLOOKUP(ROWS($Y$2:Y1518),$Z$2:$AA$3007,2,0),"")</f>
        <v/>
      </c>
      <c r="Z1518" s="91">
        <f>IF(ISNUMBER(SEARCH(PROF_SEARCH_ECO_PREC,AA1518)),MAX($Z$1:Z1517)+1,0)</f>
        <v>0</v>
      </c>
      <c r="AA1518" t="s">
        <v>3565</v>
      </c>
      <c r="AB1518">
        <v>7311</v>
      </c>
    </row>
    <row r="1519" spans="16:28">
      <c r="P1519" t="str">
        <f>IFERROR(VLOOKUP(ROWS($P$2:P1519),$Q$2:$R$3007,2,0),"")</f>
        <v/>
      </c>
      <c r="Q1519" s="91">
        <f>IF(ISNUMBER(SEARCH(ETUD_SHEARCH_ECO_PREC,R1519)),MAX($Q$1:Q1518)+1,0)</f>
        <v>0</v>
      </c>
      <c r="R1519" t="s">
        <v>4267</v>
      </c>
      <c r="S1519">
        <v>7561</v>
      </c>
      <c r="Y1519" t="str">
        <f>IFERROR(VLOOKUP(ROWS($Y$2:Y1519),$Z$2:$AA$3007,2,0),"")</f>
        <v/>
      </c>
      <c r="Z1519" s="91">
        <f>IF(ISNUMBER(SEARCH(PROF_SEARCH_ECO_PREC,AA1519)),MAX($Z$1:Z1518)+1,0)</f>
        <v>0</v>
      </c>
      <c r="AA1519" t="s">
        <v>4267</v>
      </c>
      <c r="AB1519">
        <v>7561</v>
      </c>
    </row>
    <row r="1520" spans="16:28">
      <c r="P1520" t="str">
        <f>IFERROR(VLOOKUP(ROWS($P$2:P1520),$Q$2:$R$3007,2,0),"")</f>
        <v/>
      </c>
      <c r="Q1520" s="91">
        <f>IF(ISNUMBER(SEARCH(ETUD_SHEARCH_ECO_PREC,R1520)),MAX($Q$1:Q1519)+1,0)</f>
        <v>0</v>
      </c>
      <c r="R1520" t="s">
        <v>4268</v>
      </c>
      <c r="S1520">
        <v>8565</v>
      </c>
      <c r="Y1520" t="str">
        <f>IFERROR(VLOOKUP(ROWS($Y$2:Y1520),$Z$2:$AA$3007,2,0),"")</f>
        <v/>
      </c>
      <c r="Z1520" s="91">
        <f>IF(ISNUMBER(SEARCH(PROF_SEARCH_ECO_PREC,AA1520)),MAX($Z$1:Z1519)+1,0)</f>
        <v>0</v>
      </c>
      <c r="AA1520" t="s">
        <v>4268</v>
      </c>
      <c r="AB1520">
        <v>8565</v>
      </c>
    </row>
    <row r="1521" spans="16:28">
      <c r="P1521" t="str">
        <f>IFERROR(VLOOKUP(ROWS($P$2:P1521),$Q$2:$R$3007,2,0),"")</f>
        <v/>
      </c>
      <c r="Q1521" s="91">
        <f>IF(ISNUMBER(SEARCH(ETUD_SHEARCH_ECO_PREC,R1521)),MAX($Q$1:Q1520)+1,0)</f>
        <v>0</v>
      </c>
      <c r="R1521" t="s">
        <v>5853</v>
      </c>
      <c r="S1521">
        <v>1445</v>
      </c>
      <c r="Y1521" t="str">
        <f>IFERROR(VLOOKUP(ROWS($Y$2:Y1521),$Z$2:$AA$3007,2,0),"")</f>
        <v/>
      </c>
      <c r="Z1521" s="91">
        <f>IF(ISNUMBER(SEARCH(PROF_SEARCH_ECO_PREC,AA1521)),MAX($Z$1:Z1520)+1,0)</f>
        <v>0</v>
      </c>
      <c r="AA1521" t="s">
        <v>5853</v>
      </c>
      <c r="AB1521">
        <v>1445</v>
      </c>
    </row>
    <row r="1522" spans="16:28">
      <c r="P1522" t="str">
        <f>IFERROR(VLOOKUP(ROWS($P$2:P1522),$Q$2:$R$3007,2,0),"")</f>
        <v/>
      </c>
      <c r="Q1522" s="91">
        <f>IF(ISNUMBER(SEARCH(ETUD_SHEARCH_ECO_PREC,R1522)),MAX($Q$1:Q1521)+1,0)</f>
        <v>0</v>
      </c>
      <c r="R1522" t="s">
        <v>4605</v>
      </c>
      <c r="S1522">
        <v>8410</v>
      </c>
      <c r="Y1522" t="str">
        <f>IFERROR(VLOOKUP(ROWS($Y$2:Y1522),$Z$2:$AA$3007,2,0),"")</f>
        <v/>
      </c>
      <c r="Z1522" s="91">
        <f>IF(ISNUMBER(SEARCH(PROF_SEARCH_ECO_PREC,AA1522)),MAX($Z$1:Z1521)+1,0)</f>
        <v>0</v>
      </c>
      <c r="AA1522" t="s">
        <v>4605</v>
      </c>
      <c r="AB1522">
        <v>8410</v>
      </c>
    </row>
    <row r="1523" spans="16:28">
      <c r="P1523" t="str">
        <f>IFERROR(VLOOKUP(ROWS($P$2:P1523),$Q$2:$R$3007,2,0),"")</f>
        <v/>
      </c>
      <c r="Q1523" s="91">
        <f>IF(ISNUMBER(SEARCH(ETUD_SHEARCH_ECO_PREC,R1523)),MAX($Q$1:Q1522)+1,0)</f>
        <v>0</v>
      </c>
      <c r="R1523" t="s">
        <v>5048</v>
      </c>
      <c r="S1523">
        <v>813</v>
      </c>
      <c r="Y1523" t="str">
        <f>IFERROR(VLOOKUP(ROWS($Y$2:Y1523),$Z$2:$AA$3007,2,0),"")</f>
        <v/>
      </c>
      <c r="Z1523" s="91">
        <f>IF(ISNUMBER(SEARCH(PROF_SEARCH_ECO_PREC,AA1523)),MAX($Z$1:Z1522)+1,0)</f>
        <v>0</v>
      </c>
      <c r="AA1523" t="s">
        <v>5048</v>
      </c>
      <c r="AB1523">
        <v>813</v>
      </c>
    </row>
    <row r="1524" spans="16:28">
      <c r="P1524" t="str">
        <f>IFERROR(VLOOKUP(ROWS($P$2:P1524),$Q$2:$R$3007,2,0),"")</f>
        <v/>
      </c>
      <c r="Q1524" s="91">
        <f>IF(ISNUMBER(SEARCH(ETUD_SHEARCH_ECO_PREC,R1524)),MAX($Q$1:Q1523)+1,0)</f>
        <v>0</v>
      </c>
      <c r="R1524" t="s">
        <v>5846</v>
      </c>
      <c r="S1524">
        <v>8352</v>
      </c>
      <c r="Y1524" t="str">
        <f>IFERROR(VLOOKUP(ROWS($Y$2:Y1524),$Z$2:$AA$3007,2,0),"")</f>
        <v/>
      </c>
      <c r="Z1524" s="91">
        <f>IF(ISNUMBER(SEARCH(PROF_SEARCH_ECO_PREC,AA1524)),MAX($Z$1:Z1523)+1,0)</f>
        <v>0</v>
      </c>
      <c r="AA1524" t="s">
        <v>5846</v>
      </c>
      <c r="AB1524">
        <v>8352</v>
      </c>
    </row>
    <row r="1525" spans="16:28">
      <c r="P1525" t="str">
        <f>IFERROR(VLOOKUP(ROWS($P$2:P1525),$Q$2:$R$3007,2,0),"")</f>
        <v/>
      </c>
      <c r="Q1525" s="91">
        <f>IF(ISNUMBER(SEARCH(ETUD_SHEARCH_ECO_PREC,R1525)),MAX($Q$1:Q1524)+1,0)</f>
        <v>0</v>
      </c>
      <c r="R1525" t="s">
        <v>3246</v>
      </c>
      <c r="S1525">
        <v>52</v>
      </c>
      <c r="Y1525" t="str">
        <f>IFERROR(VLOOKUP(ROWS($Y$2:Y1525),$Z$2:$AA$3007,2,0),"")</f>
        <v/>
      </c>
      <c r="Z1525" s="91">
        <f>IF(ISNUMBER(SEARCH(PROF_SEARCH_ECO_PREC,AA1525)),MAX($Z$1:Z1524)+1,0)</f>
        <v>0</v>
      </c>
      <c r="AA1525" t="s">
        <v>3246</v>
      </c>
      <c r="AB1525">
        <v>52</v>
      </c>
    </row>
    <row r="1526" spans="16:28">
      <c r="P1526" t="str">
        <f>IFERROR(VLOOKUP(ROWS($P$2:P1526),$Q$2:$R$3007,2,0),"")</f>
        <v/>
      </c>
      <c r="Q1526" s="91">
        <f>IF(ISNUMBER(SEARCH(ETUD_SHEARCH_ECO_PREC,R1526)),MAX($Q$1:Q1525)+1,0)</f>
        <v>0</v>
      </c>
      <c r="R1526" t="s">
        <v>5012</v>
      </c>
      <c r="S1526">
        <v>793</v>
      </c>
      <c r="Y1526" t="str">
        <f>IFERROR(VLOOKUP(ROWS($Y$2:Y1526),$Z$2:$AA$3007,2,0),"")</f>
        <v/>
      </c>
      <c r="Z1526" s="91">
        <f>IF(ISNUMBER(SEARCH(PROF_SEARCH_ECO_PREC,AA1526)),MAX($Z$1:Z1525)+1,0)</f>
        <v>0</v>
      </c>
      <c r="AA1526" t="s">
        <v>5012</v>
      </c>
      <c r="AB1526">
        <v>793</v>
      </c>
    </row>
    <row r="1527" spans="16:28">
      <c r="P1527" t="str">
        <f>IFERROR(VLOOKUP(ROWS($P$2:P1527),$Q$2:$R$3007,2,0),"")</f>
        <v/>
      </c>
      <c r="Q1527" s="91">
        <f>IF(ISNUMBER(SEARCH(ETUD_SHEARCH_ECO_PREC,R1527)),MAX($Q$1:Q1526)+1,0)</f>
        <v>0</v>
      </c>
      <c r="R1527" t="s">
        <v>5007</v>
      </c>
      <c r="S1527">
        <v>791</v>
      </c>
      <c r="Y1527" t="str">
        <f>IFERROR(VLOOKUP(ROWS($Y$2:Y1527),$Z$2:$AA$3007,2,0),"")</f>
        <v/>
      </c>
      <c r="Z1527" s="91">
        <f>IF(ISNUMBER(SEARCH(PROF_SEARCH_ECO_PREC,AA1527)),MAX($Z$1:Z1526)+1,0)</f>
        <v>0</v>
      </c>
      <c r="AA1527" t="s">
        <v>5007</v>
      </c>
      <c r="AB1527">
        <v>791</v>
      </c>
    </row>
    <row r="1528" spans="16:28">
      <c r="P1528" t="str">
        <f>IFERROR(VLOOKUP(ROWS($P$2:P1528),$Q$2:$R$3007,2,0),"")</f>
        <v/>
      </c>
      <c r="Q1528" s="91">
        <f>IF(ISNUMBER(SEARCH(ETUD_SHEARCH_ECO_PREC,R1528)),MAX($Q$1:Q1527)+1,0)</f>
        <v>0</v>
      </c>
      <c r="R1528" t="s">
        <v>4881</v>
      </c>
      <c r="S1528">
        <v>690</v>
      </c>
      <c r="Y1528" t="str">
        <f>IFERROR(VLOOKUP(ROWS($Y$2:Y1528),$Z$2:$AA$3007,2,0),"")</f>
        <v/>
      </c>
      <c r="Z1528" s="91">
        <f>IF(ISNUMBER(SEARCH(PROF_SEARCH_ECO_PREC,AA1528)),MAX($Z$1:Z1527)+1,0)</f>
        <v>0</v>
      </c>
      <c r="AA1528" t="s">
        <v>4881</v>
      </c>
      <c r="AB1528">
        <v>690</v>
      </c>
    </row>
    <row r="1529" spans="16:28">
      <c r="P1529" t="str">
        <f>IFERROR(VLOOKUP(ROWS($P$2:P1529),$Q$2:$R$3007,2,0),"")</f>
        <v/>
      </c>
      <c r="Q1529" s="91">
        <f>IF(ISNUMBER(SEARCH(ETUD_SHEARCH_ECO_PREC,R1529)),MAX($Q$1:Q1528)+1,0)</f>
        <v>0</v>
      </c>
      <c r="R1529" t="s">
        <v>4846</v>
      </c>
      <c r="S1529">
        <v>674</v>
      </c>
      <c r="Y1529" t="str">
        <f>IFERROR(VLOOKUP(ROWS($Y$2:Y1529),$Z$2:$AA$3007,2,0),"")</f>
        <v/>
      </c>
      <c r="Z1529" s="91">
        <f>IF(ISNUMBER(SEARCH(PROF_SEARCH_ECO_PREC,AA1529)),MAX($Z$1:Z1528)+1,0)</f>
        <v>0</v>
      </c>
      <c r="AA1529" t="s">
        <v>4846</v>
      </c>
      <c r="AB1529">
        <v>674</v>
      </c>
    </row>
    <row r="1530" spans="16:28">
      <c r="P1530" t="str">
        <f>IFERROR(VLOOKUP(ROWS($P$2:P1530),$Q$2:$R$3007,2,0),"")</f>
        <v/>
      </c>
      <c r="Q1530" s="91">
        <f>IF(ISNUMBER(SEARCH(ETUD_SHEARCH_ECO_PREC,R1530)),MAX($Q$1:Q1529)+1,0)</f>
        <v>0</v>
      </c>
      <c r="R1530" t="s">
        <v>3162</v>
      </c>
      <c r="S1530">
        <v>22</v>
      </c>
      <c r="Y1530" t="str">
        <f>IFERROR(VLOOKUP(ROWS($Y$2:Y1530),$Z$2:$AA$3007,2,0),"")</f>
        <v/>
      </c>
      <c r="Z1530" s="91">
        <f>IF(ISNUMBER(SEARCH(PROF_SEARCH_ECO_PREC,AA1530)),MAX($Z$1:Z1529)+1,0)</f>
        <v>0</v>
      </c>
      <c r="AA1530" t="s">
        <v>3162</v>
      </c>
      <c r="AB1530">
        <v>22</v>
      </c>
    </row>
    <row r="1531" spans="16:28">
      <c r="P1531" t="str">
        <f>IFERROR(VLOOKUP(ROWS($P$2:P1531),$Q$2:$R$3007,2,0),"")</f>
        <v/>
      </c>
      <c r="Q1531" s="91">
        <f>IF(ISNUMBER(SEARCH(ETUD_SHEARCH_ECO_PREC,R1531)),MAX($Q$1:Q1530)+1,0)</f>
        <v>0</v>
      </c>
      <c r="R1531" t="s">
        <v>4273</v>
      </c>
      <c r="S1531">
        <v>384</v>
      </c>
      <c r="Y1531" t="str">
        <f>IFERROR(VLOOKUP(ROWS($Y$2:Y1531),$Z$2:$AA$3007,2,0),"")</f>
        <v/>
      </c>
      <c r="Z1531" s="91">
        <f>IF(ISNUMBER(SEARCH(PROF_SEARCH_ECO_PREC,AA1531)),MAX($Z$1:Z1530)+1,0)</f>
        <v>0</v>
      </c>
      <c r="AA1531" t="s">
        <v>4273</v>
      </c>
      <c r="AB1531">
        <v>384</v>
      </c>
    </row>
    <row r="1532" spans="16:28">
      <c r="P1532" t="str">
        <f>IFERROR(VLOOKUP(ROWS($P$2:P1532),$Q$2:$R$3007,2,0),"")</f>
        <v/>
      </c>
      <c r="Q1532" s="91">
        <f>IF(ISNUMBER(SEARCH(ETUD_SHEARCH_ECO_PREC,R1532)),MAX($Q$1:Q1531)+1,0)</f>
        <v>0</v>
      </c>
      <c r="R1532" t="s">
        <v>4336</v>
      </c>
      <c r="S1532">
        <v>8494</v>
      </c>
      <c r="Y1532" t="str">
        <f>IFERROR(VLOOKUP(ROWS($Y$2:Y1532),$Z$2:$AA$3007,2,0),"")</f>
        <v/>
      </c>
      <c r="Z1532" s="91">
        <f>IF(ISNUMBER(SEARCH(PROF_SEARCH_ECO_PREC,AA1532)),MAX($Z$1:Z1531)+1,0)</f>
        <v>0</v>
      </c>
      <c r="AA1532" t="s">
        <v>4336</v>
      </c>
      <c r="AB1532">
        <v>8494</v>
      </c>
    </row>
    <row r="1533" spans="16:28">
      <c r="P1533" t="str">
        <f>IFERROR(VLOOKUP(ROWS($P$2:P1533),$Q$2:$R$3007,2,0),"")</f>
        <v/>
      </c>
      <c r="Q1533" s="91">
        <f>IF(ISNUMBER(SEARCH(ETUD_SHEARCH_ECO_PREC,R1533)),MAX($Q$1:Q1532)+1,0)</f>
        <v>0</v>
      </c>
      <c r="R1533" t="s">
        <v>5943</v>
      </c>
      <c r="S1533">
        <v>7957</v>
      </c>
      <c r="Y1533" t="str">
        <f>IFERROR(VLOOKUP(ROWS($Y$2:Y1533),$Z$2:$AA$3007,2,0),"")</f>
        <v/>
      </c>
      <c r="Z1533" s="91">
        <f>IF(ISNUMBER(SEARCH(PROF_SEARCH_ECO_PREC,AA1533)),MAX($Z$1:Z1532)+1,0)</f>
        <v>0</v>
      </c>
      <c r="AA1533" t="s">
        <v>5943</v>
      </c>
      <c r="AB1533">
        <v>7957</v>
      </c>
    </row>
    <row r="1534" spans="16:28">
      <c r="P1534" t="str">
        <f>IFERROR(VLOOKUP(ROWS($P$2:P1534),$Q$2:$R$3007,2,0),"")</f>
        <v/>
      </c>
      <c r="Q1534" s="91">
        <f>IF(ISNUMBER(SEARCH(ETUD_SHEARCH_ECO_PREC,R1534)),MAX($Q$1:Q1533)+1,0)</f>
        <v>0</v>
      </c>
      <c r="R1534" t="s">
        <v>3723</v>
      </c>
      <c r="S1534">
        <v>7398</v>
      </c>
      <c r="Y1534" t="str">
        <f>IFERROR(VLOOKUP(ROWS($Y$2:Y1534),$Z$2:$AA$3007,2,0),"")</f>
        <v/>
      </c>
      <c r="Z1534" s="91">
        <f>IF(ISNUMBER(SEARCH(PROF_SEARCH_ECO_PREC,AA1534)),MAX($Z$1:Z1533)+1,0)</f>
        <v>0</v>
      </c>
      <c r="AA1534" t="s">
        <v>3723</v>
      </c>
      <c r="AB1534">
        <v>7398</v>
      </c>
    </row>
    <row r="1535" spans="16:28">
      <c r="P1535" t="str">
        <f>IFERROR(VLOOKUP(ROWS($P$2:P1535),$Q$2:$R$3007,2,0),"")</f>
        <v/>
      </c>
      <c r="Q1535" s="91">
        <f>IF(ISNUMBER(SEARCH(ETUD_SHEARCH_ECO_PREC,R1535)),MAX($Q$1:Q1534)+1,0)</f>
        <v>0</v>
      </c>
      <c r="R1535" t="s">
        <v>3312</v>
      </c>
      <c r="S1535">
        <v>7158</v>
      </c>
      <c r="Y1535" t="str">
        <f>IFERROR(VLOOKUP(ROWS($Y$2:Y1535),$Z$2:$AA$3007,2,0),"")</f>
        <v/>
      </c>
      <c r="Z1535" s="91">
        <f>IF(ISNUMBER(SEARCH(PROF_SEARCH_ECO_PREC,AA1535)),MAX($Z$1:Z1534)+1,0)</f>
        <v>0</v>
      </c>
      <c r="AA1535" t="s">
        <v>3312</v>
      </c>
      <c r="AB1535">
        <v>7158</v>
      </c>
    </row>
    <row r="1536" spans="16:28">
      <c r="P1536" t="str">
        <f>IFERROR(VLOOKUP(ROWS($P$2:P1536),$Q$2:$R$3007,2,0),"")</f>
        <v/>
      </c>
      <c r="Q1536" s="91">
        <f>IF(ISNUMBER(SEARCH(ETUD_SHEARCH_ECO_PREC,R1536)),MAX($Q$1:Q1535)+1,0)</f>
        <v>0</v>
      </c>
      <c r="R1536" t="s">
        <v>5705</v>
      </c>
      <c r="S1536">
        <v>8488</v>
      </c>
      <c r="Y1536" t="str">
        <f>IFERROR(VLOOKUP(ROWS($Y$2:Y1536),$Z$2:$AA$3007,2,0),"")</f>
        <v/>
      </c>
      <c r="Z1536" s="91">
        <f>IF(ISNUMBER(SEARCH(PROF_SEARCH_ECO_PREC,AA1536)),MAX($Z$1:Z1535)+1,0)</f>
        <v>0</v>
      </c>
      <c r="AA1536" t="s">
        <v>5705</v>
      </c>
      <c r="AB1536">
        <v>8488</v>
      </c>
    </row>
    <row r="1537" spans="16:28">
      <c r="P1537" t="str">
        <f>IFERROR(VLOOKUP(ROWS($P$2:P1537),$Q$2:$R$3007,2,0),"")</f>
        <v/>
      </c>
      <c r="Q1537" s="91">
        <f>IF(ISNUMBER(SEARCH(ETUD_SHEARCH_ECO_PREC,R1537)),MAX($Q$1:Q1536)+1,0)</f>
        <v>0</v>
      </c>
      <c r="R1537" t="s">
        <v>5448</v>
      </c>
      <c r="S1537">
        <v>1011</v>
      </c>
      <c r="Y1537" t="str">
        <f>IFERROR(VLOOKUP(ROWS($Y$2:Y1537),$Z$2:$AA$3007,2,0),"")</f>
        <v/>
      </c>
      <c r="Z1537" s="91">
        <f>IF(ISNUMBER(SEARCH(PROF_SEARCH_ECO_PREC,AA1537)),MAX($Z$1:Z1536)+1,0)</f>
        <v>0</v>
      </c>
      <c r="AA1537" t="s">
        <v>5448</v>
      </c>
      <c r="AB1537">
        <v>1011</v>
      </c>
    </row>
    <row r="1538" spans="16:28">
      <c r="P1538" t="str">
        <f>IFERROR(VLOOKUP(ROWS($P$2:P1538),$Q$2:$R$3007,2,0),"")</f>
        <v/>
      </c>
      <c r="Q1538" s="91">
        <f>IF(ISNUMBER(SEARCH(ETUD_SHEARCH_ECO_PREC,R1538)),MAX($Q$1:Q1537)+1,0)</f>
        <v>0</v>
      </c>
      <c r="R1538" t="s">
        <v>5450</v>
      </c>
      <c r="S1538">
        <v>1605</v>
      </c>
      <c r="Y1538" t="str">
        <f>IFERROR(VLOOKUP(ROWS($Y$2:Y1538),$Z$2:$AA$3007,2,0),"")</f>
        <v/>
      </c>
      <c r="Z1538" s="91">
        <f>IF(ISNUMBER(SEARCH(PROF_SEARCH_ECO_PREC,AA1538)),MAX($Z$1:Z1537)+1,0)</f>
        <v>0</v>
      </c>
      <c r="AA1538" t="s">
        <v>5450</v>
      </c>
      <c r="AB1538">
        <v>1605</v>
      </c>
    </row>
    <row r="1539" spans="16:28">
      <c r="P1539" t="str">
        <f>IFERROR(VLOOKUP(ROWS($P$2:P1539),$Q$2:$R$3007,2,0),"")</f>
        <v/>
      </c>
      <c r="Q1539" s="91">
        <f>IF(ISNUMBER(SEARCH(ETUD_SHEARCH_ECO_PREC,R1539)),MAX($Q$1:Q1538)+1,0)</f>
        <v>0</v>
      </c>
      <c r="R1539" t="s">
        <v>5042</v>
      </c>
      <c r="S1539">
        <v>1496</v>
      </c>
      <c r="Y1539" t="str">
        <f>IFERROR(VLOOKUP(ROWS($Y$2:Y1539),$Z$2:$AA$3007,2,0),"")</f>
        <v/>
      </c>
      <c r="Z1539" s="91">
        <f>IF(ISNUMBER(SEARCH(PROF_SEARCH_ECO_PREC,AA1539)),MAX($Z$1:Z1538)+1,0)</f>
        <v>0</v>
      </c>
      <c r="AA1539" t="s">
        <v>5042</v>
      </c>
      <c r="AB1539">
        <v>1496</v>
      </c>
    </row>
    <row r="1540" spans="16:28">
      <c r="P1540" t="str">
        <f>IFERROR(VLOOKUP(ROWS($P$2:P1540),$Q$2:$R$3007,2,0),"")</f>
        <v/>
      </c>
      <c r="Q1540" s="91">
        <f>IF(ISNUMBER(SEARCH(ETUD_SHEARCH_ECO_PREC,R1540)),MAX($Q$1:Q1539)+1,0)</f>
        <v>0</v>
      </c>
      <c r="R1540" t="s">
        <v>3309</v>
      </c>
      <c r="S1540">
        <v>65</v>
      </c>
      <c r="Y1540" t="str">
        <f>IFERROR(VLOOKUP(ROWS($Y$2:Y1540),$Z$2:$AA$3007,2,0),"")</f>
        <v/>
      </c>
      <c r="Z1540" s="91">
        <f>IF(ISNUMBER(SEARCH(PROF_SEARCH_ECO_PREC,AA1540)),MAX($Z$1:Z1539)+1,0)</f>
        <v>0</v>
      </c>
      <c r="AA1540" t="s">
        <v>3309</v>
      </c>
      <c r="AB1540">
        <v>65</v>
      </c>
    </row>
    <row r="1541" spans="16:28">
      <c r="P1541" t="str">
        <f>IFERROR(VLOOKUP(ROWS($P$2:P1541),$Q$2:$R$3007,2,0),"")</f>
        <v/>
      </c>
      <c r="Q1541" s="91">
        <f>IF(ISNUMBER(SEARCH(ETUD_SHEARCH_ECO_PREC,R1541)),MAX($Q$1:Q1540)+1,0)</f>
        <v>0</v>
      </c>
      <c r="R1541" t="s">
        <v>4212</v>
      </c>
      <c r="S1541">
        <v>7556</v>
      </c>
      <c r="Y1541" t="str">
        <f>IFERROR(VLOOKUP(ROWS($Y$2:Y1541),$Z$2:$AA$3007,2,0),"")</f>
        <v/>
      </c>
      <c r="Z1541" s="91">
        <f>IF(ISNUMBER(SEARCH(PROF_SEARCH_ECO_PREC,AA1541)),MAX($Z$1:Z1540)+1,0)</f>
        <v>0</v>
      </c>
      <c r="AA1541" t="s">
        <v>4212</v>
      </c>
      <c r="AB1541">
        <v>7556</v>
      </c>
    </row>
    <row r="1542" spans="16:28">
      <c r="P1542" t="str">
        <f>IFERROR(VLOOKUP(ROWS($P$2:P1542),$Q$2:$R$3007,2,0),"")</f>
        <v/>
      </c>
      <c r="Q1542" s="91">
        <f>IF(ISNUMBER(SEARCH(ETUD_SHEARCH_ECO_PREC,R1542)),MAX($Q$1:Q1541)+1,0)</f>
        <v>0</v>
      </c>
      <c r="R1542" t="s">
        <v>3322</v>
      </c>
      <c r="S1542">
        <v>7166</v>
      </c>
      <c r="Y1542" t="str">
        <f>IFERROR(VLOOKUP(ROWS($Y$2:Y1542),$Z$2:$AA$3007,2,0),"")</f>
        <v/>
      </c>
      <c r="Z1542" s="91">
        <f>IF(ISNUMBER(SEARCH(PROF_SEARCH_ECO_PREC,AA1542)),MAX($Z$1:Z1541)+1,0)</f>
        <v>0</v>
      </c>
      <c r="AA1542" t="s">
        <v>3322</v>
      </c>
      <c r="AB1542">
        <v>7166</v>
      </c>
    </row>
    <row r="1543" spans="16:28">
      <c r="P1543" t="str">
        <f>IFERROR(VLOOKUP(ROWS($P$2:P1543),$Q$2:$R$3007,2,0),"")</f>
        <v/>
      </c>
      <c r="Q1543" s="91">
        <f>IF(ISNUMBER(SEARCH(ETUD_SHEARCH_ECO_PREC,R1543)),MAX($Q$1:Q1542)+1,0)</f>
        <v>0</v>
      </c>
      <c r="R1543" t="s">
        <v>4888</v>
      </c>
      <c r="S1543">
        <v>8155</v>
      </c>
      <c r="Y1543" t="str">
        <f>IFERROR(VLOOKUP(ROWS($Y$2:Y1543),$Z$2:$AA$3007,2,0),"")</f>
        <v/>
      </c>
      <c r="Z1543" s="91">
        <f>IF(ISNUMBER(SEARCH(PROF_SEARCH_ECO_PREC,AA1543)),MAX($Z$1:Z1542)+1,0)</f>
        <v>0</v>
      </c>
      <c r="AA1543" t="s">
        <v>4888</v>
      </c>
      <c r="AB1543">
        <v>8155</v>
      </c>
    </row>
    <row r="1544" spans="16:28">
      <c r="P1544" t="str">
        <f>IFERROR(VLOOKUP(ROWS($P$2:P1544),$Q$2:$R$3007,2,0),"")</f>
        <v/>
      </c>
      <c r="Q1544" s="91">
        <f>IF(ISNUMBER(SEARCH(ETUD_SHEARCH_ECO_PREC,R1544)),MAX($Q$1:Q1543)+1,0)</f>
        <v>0</v>
      </c>
      <c r="R1544" t="s">
        <v>5574</v>
      </c>
      <c r="S1544">
        <v>7859</v>
      </c>
      <c r="Y1544" t="str">
        <f>IFERROR(VLOOKUP(ROWS($Y$2:Y1544),$Z$2:$AA$3007,2,0),"")</f>
        <v/>
      </c>
      <c r="Z1544" s="91">
        <f>IF(ISNUMBER(SEARCH(PROF_SEARCH_ECO_PREC,AA1544)),MAX($Z$1:Z1543)+1,0)</f>
        <v>0</v>
      </c>
      <c r="AA1544" t="s">
        <v>5574</v>
      </c>
      <c r="AB1544">
        <v>7859</v>
      </c>
    </row>
    <row r="1545" spans="16:28">
      <c r="P1545" t="str">
        <f>IFERROR(VLOOKUP(ROWS($P$2:P1545),$Q$2:$R$3007,2,0),"")</f>
        <v/>
      </c>
      <c r="Q1545" s="91">
        <f>IF(ISNUMBER(SEARCH(ETUD_SHEARCH_ECO_PREC,R1545)),MAX($Q$1:Q1544)+1,0)</f>
        <v>0</v>
      </c>
      <c r="R1545" t="s">
        <v>4906</v>
      </c>
      <c r="S1545">
        <v>7680</v>
      </c>
      <c r="Y1545" t="str">
        <f>IFERROR(VLOOKUP(ROWS($Y$2:Y1545),$Z$2:$AA$3007,2,0),"")</f>
        <v/>
      </c>
      <c r="Z1545" s="91">
        <f>IF(ISNUMBER(SEARCH(PROF_SEARCH_ECO_PREC,AA1545)),MAX($Z$1:Z1544)+1,0)</f>
        <v>0</v>
      </c>
      <c r="AA1545" t="s">
        <v>4906</v>
      </c>
      <c r="AB1545">
        <v>7680</v>
      </c>
    </row>
    <row r="1546" spans="16:28">
      <c r="P1546" t="str">
        <f>IFERROR(VLOOKUP(ROWS($P$2:P1546),$Q$2:$R$3007,2,0),"")</f>
        <v/>
      </c>
      <c r="Q1546" s="91">
        <f>IF(ISNUMBER(SEARCH(ETUD_SHEARCH_ECO_PREC,R1546)),MAX($Q$1:Q1545)+1,0)</f>
        <v>0</v>
      </c>
      <c r="R1546" t="s">
        <v>4435</v>
      </c>
      <c r="S1546">
        <v>471</v>
      </c>
      <c r="Y1546" t="str">
        <f>IFERROR(VLOOKUP(ROWS($Y$2:Y1546),$Z$2:$AA$3007,2,0),"")</f>
        <v/>
      </c>
      <c r="Z1546" s="91">
        <f>IF(ISNUMBER(SEARCH(PROF_SEARCH_ECO_PREC,AA1546)),MAX($Z$1:Z1545)+1,0)</f>
        <v>0</v>
      </c>
      <c r="AA1546" t="s">
        <v>4435</v>
      </c>
      <c r="AB1546">
        <v>471</v>
      </c>
    </row>
    <row r="1547" spans="16:28">
      <c r="P1547" t="str">
        <f>IFERROR(VLOOKUP(ROWS($P$2:P1547),$Q$2:$R$3007,2,0),"")</f>
        <v/>
      </c>
      <c r="Q1547" s="91">
        <f>IF(ISNUMBER(SEARCH(ETUD_SHEARCH_ECO_PREC,R1547)),MAX($Q$1:Q1546)+1,0)</f>
        <v>0</v>
      </c>
      <c r="R1547" t="s">
        <v>4458</v>
      </c>
      <c r="S1547">
        <v>490</v>
      </c>
      <c r="Y1547" t="str">
        <f>IFERROR(VLOOKUP(ROWS($Y$2:Y1547),$Z$2:$AA$3007,2,0),"")</f>
        <v/>
      </c>
      <c r="Z1547" s="91">
        <f>IF(ISNUMBER(SEARCH(PROF_SEARCH_ECO_PREC,AA1547)),MAX($Z$1:Z1546)+1,0)</f>
        <v>0</v>
      </c>
      <c r="AA1547" t="s">
        <v>4458</v>
      </c>
      <c r="AB1547">
        <v>490</v>
      </c>
    </row>
    <row r="1548" spans="16:28">
      <c r="P1548" t="str">
        <f>IFERROR(VLOOKUP(ROWS($P$2:P1548),$Q$2:$R$3007,2,0),"")</f>
        <v/>
      </c>
      <c r="Q1548" s="91">
        <f>IF(ISNUMBER(SEARCH(ETUD_SHEARCH_ECO_PREC,R1548)),MAX($Q$1:Q1547)+1,0)</f>
        <v>0</v>
      </c>
      <c r="R1548" t="s">
        <v>6025</v>
      </c>
      <c r="S1548">
        <v>1440</v>
      </c>
      <c r="Y1548" t="str">
        <f>IFERROR(VLOOKUP(ROWS($Y$2:Y1548),$Z$2:$AA$3007,2,0),"")</f>
        <v/>
      </c>
      <c r="Z1548" s="91">
        <f>IF(ISNUMBER(SEARCH(PROF_SEARCH_ECO_PREC,AA1548)),MAX($Z$1:Z1547)+1,0)</f>
        <v>0</v>
      </c>
      <c r="AA1548" t="s">
        <v>6025</v>
      </c>
      <c r="AB1548">
        <v>1440</v>
      </c>
    </row>
    <row r="1549" spans="16:28">
      <c r="P1549" t="str">
        <f>IFERROR(VLOOKUP(ROWS($P$2:P1549),$Q$2:$R$3007,2,0),"")</f>
        <v/>
      </c>
      <c r="Q1549" s="91">
        <f>IF(ISNUMBER(SEARCH(ETUD_SHEARCH_ECO_PREC,R1549)),MAX($Q$1:Q1548)+1,0)</f>
        <v>0</v>
      </c>
      <c r="R1549" t="s">
        <v>6018</v>
      </c>
      <c r="S1549">
        <v>1181</v>
      </c>
      <c r="Y1549" t="str">
        <f>IFERROR(VLOOKUP(ROWS($Y$2:Y1549),$Z$2:$AA$3007,2,0),"")</f>
        <v/>
      </c>
      <c r="Z1549" s="91">
        <f>IF(ISNUMBER(SEARCH(PROF_SEARCH_ECO_PREC,AA1549)),MAX($Z$1:Z1548)+1,0)</f>
        <v>0</v>
      </c>
      <c r="AA1549" t="s">
        <v>6018</v>
      </c>
      <c r="AB1549">
        <v>1181</v>
      </c>
    </row>
    <row r="1550" spans="16:28">
      <c r="P1550" t="str">
        <f>IFERROR(VLOOKUP(ROWS($P$2:P1550),$Q$2:$R$3007,2,0),"")</f>
        <v/>
      </c>
      <c r="Q1550" s="91">
        <f>IF(ISNUMBER(SEARCH(ETUD_SHEARCH_ECO_PREC,R1550)),MAX($Q$1:Q1549)+1,0)</f>
        <v>0</v>
      </c>
      <c r="R1550" t="s">
        <v>5736</v>
      </c>
      <c r="S1550">
        <v>1515</v>
      </c>
      <c r="Y1550" t="str">
        <f>IFERROR(VLOOKUP(ROWS($Y$2:Y1550),$Z$2:$AA$3007,2,0),"")</f>
        <v/>
      </c>
      <c r="Z1550" s="91">
        <f>IF(ISNUMBER(SEARCH(PROF_SEARCH_ECO_PREC,AA1550)),MAX($Z$1:Z1549)+1,0)</f>
        <v>0</v>
      </c>
      <c r="AA1550" t="s">
        <v>5736</v>
      </c>
      <c r="AB1550">
        <v>1515</v>
      </c>
    </row>
    <row r="1551" spans="16:28">
      <c r="P1551" t="str">
        <f>IFERROR(VLOOKUP(ROWS($P$2:P1551),$Q$2:$R$3007,2,0),"")</f>
        <v/>
      </c>
      <c r="Q1551" s="91">
        <f>IF(ISNUMBER(SEARCH(ETUD_SHEARCH_ECO_PREC,R1551)),MAX($Q$1:Q1550)+1,0)</f>
        <v>0</v>
      </c>
      <c r="R1551" t="s">
        <v>4172</v>
      </c>
      <c r="S1551">
        <v>332</v>
      </c>
      <c r="Y1551" t="str">
        <f>IFERROR(VLOOKUP(ROWS($Y$2:Y1551),$Z$2:$AA$3007,2,0),"")</f>
        <v/>
      </c>
      <c r="Z1551" s="91">
        <f>IF(ISNUMBER(SEARCH(PROF_SEARCH_ECO_PREC,AA1551)),MAX($Z$1:Z1550)+1,0)</f>
        <v>0</v>
      </c>
      <c r="AA1551" t="s">
        <v>4172</v>
      </c>
      <c r="AB1551">
        <v>332</v>
      </c>
    </row>
    <row r="1552" spans="16:28">
      <c r="P1552" t="str">
        <f>IFERROR(VLOOKUP(ROWS($P$2:P1552),$Q$2:$R$3007,2,0),"")</f>
        <v/>
      </c>
      <c r="Q1552" s="91">
        <f>IF(ISNUMBER(SEARCH(ETUD_SHEARCH_ECO_PREC,R1552)),MAX($Q$1:Q1551)+1,0)</f>
        <v>0</v>
      </c>
      <c r="R1552" t="s">
        <v>4188</v>
      </c>
      <c r="S1552">
        <v>1487</v>
      </c>
      <c r="Y1552" t="str">
        <f>IFERROR(VLOOKUP(ROWS($Y$2:Y1552),$Z$2:$AA$3007,2,0),"")</f>
        <v/>
      </c>
      <c r="Z1552" s="91">
        <f>IF(ISNUMBER(SEARCH(PROF_SEARCH_ECO_PREC,AA1552)),MAX($Z$1:Z1551)+1,0)</f>
        <v>0</v>
      </c>
      <c r="AA1552" t="s">
        <v>4188</v>
      </c>
      <c r="AB1552">
        <v>1487</v>
      </c>
    </row>
    <row r="1553" spans="16:28">
      <c r="P1553" t="str">
        <f>IFERROR(VLOOKUP(ROWS($P$2:P1553),$Q$2:$R$3007,2,0),"")</f>
        <v/>
      </c>
      <c r="Q1553" s="91">
        <f>IF(ISNUMBER(SEARCH(ETUD_SHEARCH_ECO_PREC,R1553)),MAX($Q$1:Q1552)+1,0)</f>
        <v>0</v>
      </c>
      <c r="R1553" t="s">
        <v>4949</v>
      </c>
      <c r="S1553">
        <v>746</v>
      </c>
      <c r="Y1553" t="str">
        <f>IFERROR(VLOOKUP(ROWS($Y$2:Y1553),$Z$2:$AA$3007,2,0),"")</f>
        <v/>
      </c>
      <c r="Z1553" s="91">
        <f>IF(ISNUMBER(SEARCH(PROF_SEARCH_ECO_PREC,AA1553)),MAX($Z$1:Z1552)+1,0)</f>
        <v>0</v>
      </c>
      <c r="AA1553" t="s">
        <v>4949</v>
      </c>
      <c r="AB1553">
        <v>746</v>
      </c>
    </row>
    <row r="1554" spans="16:28">
      <c r="P1554" t="str">
        <f>IFERROR(VLOOKUP(ROWS($P$2:P1554),$Q$2:$R$3007,2,0),"")</f>
        <v/>
      </c>
      <c r="Q1554" s="91">
        <f>IF(ISNUMBER(SEARCH(ETUD_SHEARCH_ECO_PREC,R1554)),MAX($Q$1:Q1553)+1,0)</f>
        <v>0</v>
      </c>
      <c r="R1554" t="s">
        <v>5310</v>
      </c>
      <c r="S1554">
        <v>938</v>
      </c>
      <c r="Y1554" t="str">
        <f>IFERROR(VLOOKUP(ROWS($Y$2:Y1554),$Z$2:$AA$3007,2,0),"")</f>
        <v/>
      </c>
      <c r="Z1554" s="91">
        <f>IF(ISNUMBER(SEARCH(PROF_SEARCH_ECO_PREC,AA1554)),MAX($Z$1:Z1553)+1,0)</f>
        <v>0</v>
      </c>
      <c r="AA1554" t="s">
        <v>5310</v>
      </c>
      <c r="AB1554">
        <v>938</v>
      </c>
    </row>
    <row r="1555" spans="16:28">
      <c r="P1555" t="str">
        <f>IFERROR(VLOOKUP(ROWS($P$2:P1555),$Q$2:$R$3007,2,0),"")</f>
        <v/>
      </c>
      <c r="Q1555" s="91">
        <f>IF(ISNUMBER(SEARCH(ETUD_SHEARCH_ECO_PREC,R1555)),MAX($Q$1:Q1554)+1,0)</f>
        <v>0</v>
      </c>
      <c r="R1555" t="s">
        <v>5438</v>
      </c>
      <c r="S1555">
        <v>1006</v>
      </c>
      <c r="Y1555" t="str">
        <f>IFERROR(VLOOKUP(ROWS($Y$2:Y1555),$Z$2:$AA$3007,2,0),"")</f>
        <v/>
      </c>
      <c r="Z1555" s="91">
        <f>IF(ISNUMBER(SEARCH(PROF_SEARCH_ECO_PREC,AA1555)),MAX($Z$1:Z1554)+1,0)</f>
        <v>0</v>
      </c>
      <c r="AA1555" t="s">
        <v>5438</v>
      </c>
      <c r="AB1555">
        <v>1006</v>
      </c>
    </row>
    <row r="1556" spans="16:28">
      <c r="P1556" t="str">
        <f>IFERROR(VLOOKUP(ROWS($P$2:P1556),$Q$2:$R$3007,2,0),"")</f>
        <v/>
      </c>
      <c r="Q1556" s="91">
        <f>IF(ISNUMBER(SEARCH(ETUD_SHEARCH_ECO_PREC,R1556)),MAX($Q$1:Q1555)+1,0)</f>
        <v>0</v>
      </c>
      <c r="R1556" t="s">
        <v>5679</v>
      </c>
      <c r="S1556">
        <v>1224</v>
      </c>
      <c r="Y1556" t="str">
        <f>IFERROR(VLOOKUP(ROWS($Y$2:Y1556),$Z$2:$AA$3007,2,0),"")</f>
        <v/>
      </c>
      <c r="Z1556" s="91">
        <f>IF(ISNUMBER(SEARCH(PROF_SEARCH_ECO_PREC,AA1556)),MAX($Z$1:Z1555)+1,0)</f>
        <v>0</v>
      </c>
      <c r="AA1556" t="s">
        <v>5679</v>
      </c>
      <c r="AB1556">
        <v>1224</v>
      </c>
    </row>
    <row r="1557" spans="16:28">
      <c r="P1557" t="str">
        <f>IFERROR(VLOOKUP(ROWS($P$2:P1557),$Q$2:$R$3007,2,0),"")</f>
        <v/>
      </c>
      <c r="Q1557" s="91">
        <f>IF(ISNUMBER(SEARCH(ETUD_SHEARCH_ECO_PREC,R1557)),MAX($Q$1:Q1556)+1,0)</f>
        <v>0</v>
      </c>
      <c r="R1557" t="s">
        <v>5815</v>
      </c>
      <c r="S1557">
        <v>1540</v>
      </c>
      <c r="Y1557" t="str">
        <f>IFERROR(VLOOKUP(ROWS($Y$2:Y1557),$Z$2:$AA$3007,2,0),"")</f>
        <v/>
      </c>
      <c r="Z1557" s="91">
        <f>IF(ISNUMBER(SEARCH(PROF_SEARCH_ECO_PREC,AA1557)),MAX($Z$1:Z1556)+1,0)</f>
        <v>0</v>
      </c>
      <c r="AA1557" t="s">
        <v>5815</v>
      </c>
      <c r="AB1557">
        <v>1540</v>
      </c>
    </row>
    <row r="1558" spans="16:28">
      <c r="P1558" t="str">
        <f>IFERROR(VLOOKUP(ROWS($P$2:P1558),$Q$2:$R$3007,2,0),"")</f>
        <v/>
      </c>
      <c r="Q1558" s="91">
        <f>IF(ISNUMBER(SEARCH(ETUD_SHEARCH_ECO_PREC,R1558)),MAX($Q$1:Q1557)+1,0)</f>
        <v>0</v>
      </c>
      <c r="R1558" t="s">
        <v>5510</v>
      </c>
      <c r="S1558">
        <v>1053</v>
      </c>
      <c r="Y1558" t="str">
        <f>IFERROR(VLOOKUP(ROWS($Y$2:Y1558),$Z$2:$AA$3007,2,0),"")</f>
        <v/>
      </c>
      <c r="Z1558" s="91">
        <f>IF(ISNUMBER(SEARCH(PROF_SEARCH_ECO_PREC,AA1558)),MAX($Z$1:Z1557)+1,0)</f>
        <v>0</v>
      </c>
      <c r="AA1558" t="s">
        <v>5510</v>
      </c>
      <c r="AB1558">
        <v>1053</v>
      </c>
    </row>
    <row r="1559" spans="16:28">
      <c r="P1559" t="str">
        <f>IFERROR(VLOOKUP(ROWS($P$2:P1559),$Q$2:$R$3007,2,0),"")</f>
        <v/>
      </c>
      <c r="Q1559" s="91">
        <f>IF(ISNUMBER(SEARCH(ETUD_SHEARCH_ECO_PREC,R1559)),MAX($Q$1:Q1558)+1,0)</f>
        <v>0</v>
      </c>
      <c r="R1559" t="s">
        <v>5535</v>
      </c>
      <c r="S1559">
        <v>1055</v>
      </c>
      <c r="Y1559" t="str">
        <f>IFERROR(VLOOKUP(ROWS($Y$2:Y1559),$Z$2:$AA$3007,2,0),"")</f>
        <v/>
      </c>
      <c r="Z1559" s="91">
        <f>IF(ISNUMBER(SEARCH(PROF_SEARCH_ECO_PREC,AA1559)),MAX($Z$1:Z1558)+1,0)</f>
        <v>0</v>
      </c>
      <c r="AA1559" t="s">
        <v>5535</v>
      </c>
      <c r="AB1559">
        <v>1055</v>
      </c>
    </row>
    <row r="1560" spans="16:28">
      <c r="P1560" t="str">
        <f>IFERROR(VLOOKUP(ROWS($P$2:P1560),$Q$2:$R$3007,2,0),"")</f>
        <v/>
      </c>
      <c r="Q1560" s="91">
        <f>IF(ISNUMBER(SEARCH(ETUD_SHEARCH_ECO_PREC,R1560)),MAX($Q$1:Q1559)+1,0)</f>
        <v>0</v>
      </c>
      <c r="R1560" t="s">
        <v>5549</v>
      </c>
      <c r="S1560">
        <v>8343</v>
      </c>
      <c r="Y1560" t="str">
        <f>IFERROR(VLOOKUP(ROWS($Y$2:Y1560),$Z$2:$AA$3007,2,0),"")</f>
        <v/>
      </c>
      <c r="Z1560" s="91">
        <f>IF(ISNUMBER(SEARCH(PROF_SEARCH_ECO_PREC,AA1560)),MAX($Z$1:Z1559)+1,0)</f>
        <v>0</v>
      </c>
      <c r="AA1560" t="s">
        <v>5549</v>
      </c>
      <c r="AB1560">
        <v>8343</v>
      </c>
    </row>
    <row r="1561" spans="16:28">
      <c r="P1561" t="str">
        <f>IFERROR(VLOOKUP(ROWS($P$2:P1561),$Q$2:$R$3007,2,0),"")</f>
        <v/>
      </c>
      <c r="Q1561" s="91">
        <f>IF(ISNUMBER(SEARCH(ETUD_SHEARCH_ECO_PREC,R1561)),MAX($Q$1:Q1560)+1,0)</f>
        <v>0</v>
      </c>
      <c r="R1561" t="s">
        <v>3955</v>
      </c>
      <c r="S1561">
        <v>227</v>
      </c>
      <c r="Y1561" t="str">
        <f>IFERROR(VLOOKUP(ROWS($Y$2:Y1561),$Z$2:$AA$3007,2,0),"")</f>
        <v/>
      </c>
      <c r="Z1561" s="91">
        <f>IF(ISNUMBER(SEARCH(PROF_SEARCH_ECO_PREC,AA1561)),MAX($Z$1:Z1560)+1,0)</f>
        <v>0</v>
      </c>
      <c r="AA1561" t="s">
        <v>3955</v>
      </c>
      <c r="AB1561">
        <v>227</v>
      </c>
    </row>
    <row r="1562" spans="16:28">
      <c r="P1562" t="str">
        <f>IFERROR(VLOOKUP(ROWS($P$2:P1562),$Q$2:$R$3007,2,0),"")</f>
        <v/>
      </c>
      <c r="Q1562" s="91">
        <f>IF(ISNUMBER(SEARCH(ETUD_SHEARCH_ECO_PREC,R1562)),MAX($Q$1:Q1561)+1,0)</f>
        <v>0</v>
      </c>
      <c r="R1562" t="s">
        <v>4478</v>
      </c>
      <c r="S1562">
        <v>1548</v>
      </c>
      <c r="Y1562" t="str">
        <f>IFERROR(VLOOKUP(ROWS($Y$2:Y1562),$Z$2:$AA$3007,2,0),"")</f>
        <v/>
      </c>
      <c r="Z1562" s="91">
        <f>IF(ISNUMBER(SEARCH(PROF_SEARCH_ECO_PREC,AA1562)),MAX($Z$1:Z1561)+1,0)</f>
        <v>0</v>
      </c>
      <c r="AA1562" t="s">
        <v>4478</v>
      </c>
      <c r="AB1562">
        <v>1548</v>
      </c>
    </row>
    <row r="1563" spans="16:28">
      <c r="P1563" t="str">
        <f>IFERROR(VLOOKUP(ROWS($P$2:P1563),$Q$2:$R$3007,2,0),"")</f>
        <v/>
      </c>
      <c r="Q1563" s="91">
        <f>IF(ISNUMBER(SEARCH(ETUD_SHEARCH_ECO_PREC,R1563)),MAX($Q$1:Q1562)+1,0)</f>
        <v>0</v>
      </c>
      <c r="R1563" t="s">
        <v>5317</v>
      </c>
      <c r="S1563">
        <v>1468</v>
      </c>
      <c r="Y1563" t="str">
        <f>IFERROR(VLOOKUP(ROWS($Y$2:Y1563),$Z$2:$AA$3007,2,0),"")</f>
        <v/>
      </c>
      <c r="Z1563" s="91">
        <f>IF(ISNUMBER(SEARCH(PROF_SEARCH_ECO_PREC,AA1563)),MAX($Z$1:Z1562)+1,0)</f>
        <v>0</v>
      </c>
      <c r="AA1563" t="s">
        <v>5317</v>
      </c>
      <c r="AB1563">
        <v>1468</v>
      </c>
    </row>
    <row r="1564" spans="16:28">
      <c r="P1564" t="str">
        <f>IFERROR(VLOOKUP(ROWS($P$2:P1564),$Q$2:$R$3007,2,0),"")</f>
        <v/>
      </c>
      <c r="Q1564" s="91">
        <f>IF(ISNUMBER(SEARCH(ETUD_SHEARCH_ECO_PREC,R1564)),MAX($Q$1:Q1563)+1,0)</f>
        <v>0</v>
      </c>
      <c r="R1564" t="s">
        <v>4308</v>
      </c>
      <c r="S1564">
        <v>413</v>
      </c>
      <c r="Y1564" t="str">
        <f>IFERROR(VLOOKUP(ROWS($Y$2:Y1564),$Z$2:$AA$3007,2,0),"")</f>
        <v/>
      </c>
      <c r="Z1564" s="91">
        <f>IF(ISNUMBER(SEARCH(PROF_SEARCH_ECO_PREC,AA1564)),MAX($Z$1:Z1563)+1,0)</f>
        <v>0</v>
      </c>
      <c r="AA1564" t="s">
        <v>4308</v>
      </c>
      <c r="AB1564">
        <v>413</v>
      </c>
    </row>
    <row r="1565" spans="16:28">
      <c r="P1565" t="str">
        <f>IFERROR(VLOOKUP(ROWS($P$2:P1565),$Q$2:$R$3007,2,0),"")</f>
        <v/>
      </c>
      <c r="Q1565" s="91">
        <f>IF(ISNUMBER(SEARCH(ETUD_SHEARCH_ECO_PREC,R1565)),MAX($Q$1:Q1564)+1,0)</f>
        <v>0</v>
      </c>
      <c r="R1565" t="s">
        <v>4250</v>
      </c>
      <c r="S1565">
        <v>371</v>
      </c>
      <c r="Y1565" t="str">
        <f>IFERROR(VLOOKUP(ROWS($Y$2:Y1565),$Z$2:$AA$3007,2,0),"")</f>
        <v/>
      </c>
      <c r="Z1565" s="91">
        <f>IF(ISNUMBER(SEARCH(PROF_SEARCH_ECO_PREC,AA1565)),MAX($Z$1:Z1564)+1,0)</f>
        <v>0</v>
      </c>
      <c r="AA1565" t="s">
        <v>4250</v>
      </c>
      <c r="AB1565">
        <v>371</v>
      </c>
    </row>
    <row r="1566" spans="16:28">
      <c r="P1566" t="str">
        <f>IFERROR(VLOOKUP(ROWS($P$2:P1566),$Q$2:$R$3007,2,0),"")</f>
        <v/>
      </c>
      <c r="Q1566" s="91">
        <f>IF(ISNUMBER(SEARCH(ETUD_SHEARCH_ECO_PREC,R1566)),MAX($Q$1:Q1565)+1,0)</f>
        <v>0</v>
      </c>
      <c r="R1566" t="s">
        <v>4351</v>
      </c>
      <c r="S1566">
        <v>1377</v>
      </c>
      <c r="Y1566" t="str">
        <f>IFERROR(VLOOKUP(ROWS($Y$2:Y1566),$Z$2:$AA$3007,2,0),"")</f>
        <v/>
      </c>
      <c r="Z1566" s="91">
        <f>IF(ISNUMBER(SEARCH(PROF_SEARCH_ECO_PREC,AA1566)),MAX($Z$1:Z1565)+1,0)</f>
        <v>0</v>
      </c>
      <c r="AA1566" t="s">
        <v>4351</v>
      </c>
      <c r="AB1566">
        <v>1377</v>
      </c>
    </row>
    <row r="1567" spans="16:28">
      <c r="P1567" t="str">
        <f>IFERROR(VLOOKUP(ROWS($P$2:P1567),$Q$2:$R$3007,2,0),"")</f>
        <v/>
      </c>
      <c r="Q1567" s="91">
        <f>IF(ISNUMBER(SEARCH(ETUD_SHEARCH_ECO_PREC,R1567)),MAX($Q$1:Q1566)+1,0)</f>
        <v>0</v>
      </c>
      <c r="R1567" t="s">
        <v>4022</v>
      </c>
      <c r="S1567">
        <v>7501</v>
      </c>
      <c r="Y1567" t="str">
        <f>IFERROR(VLOOKUP(ROWS($Y$2:Y1567),$Z$2:$AA$3007,2,0),"")</f>
        <v/>
      </c>
      <c r="Z1567" s="91">
        <f>IF(ISNUMBER(SEARCH(PROF_SEARCH_ECO_PREC,AA1567)),MAX($Z$1:Z1566)+1,0)</f>
        <v>0</v>
      </c>
      <c r="AA1567" t="s">
        <v>4022</v>
      </c>
      <c r="AB1567">
        <v>7501</v>
      </c>
    </row>
    <row r="1568" spans="16:28">
      <c r="P1568" t="str">
        <f>IFERROR(VLOOKUP(ROWS($P$2:P1568),$Q$2:$R$3007,2,0),"")</f>
        <v/>
      </c>
      <c r="Q1568" s="91">
        <f>IF(ISNUMBER(SEARCH(ETUD_SHEARCH_ECO_PREC,R1568)),MAX($Q$1:Q1567)+1,0)</f>
        <v>0</v>
      </c>
      <c r="R1568" t="s">
        <v>4181</v>
      </c>
      <c r="S1568">
        <v>341</v>
      </c>
      <c r="Y1568" t="str">
        <f>IFERROR(VLOOKUP(ROWS($Y$2:Y1568),$Z$2:$AA$3007,2,0),"")</f>
        <v/>
      </c>
      <c r="Z1568" s="91">
        <f>IF(ISNUMBER(SEARCH(PROF_SEARCH_ECO_PREC,AA1568)),MAX($Z$1:Z1567)+1,0)</f>
        <v>0</v>
      </c>
      <c r="AA1568" t="s">
        <v>4181</v>
      </c>
      <c r="AB1568">
        <v>341</v>
      </c>
    </row>
    <row r="1569" spans="16:28">
      <c r="P1569" t="str">
        <f>IFERROR(VLOOKUP(ROWS($P$2:P1569),$Q$2:$R$3007,2,0),"")</f>
        <v/>
      </c>
      <c r="Q1569" s="91">
        <f>IF(ISNUMBER(SEARCH(ETUD_SHEARCH_ECO_PREC,R1569)),MAX($Q$1:Q1568)+1,0)</f>
        <v>0</v>
      </c>
      <c r="R1569" t="s">
        <v>5256</v>
      </c>
      <c r="S1569">
        <v>924</v>
      </c>
      <c r="Y1569" t="str">
        <f>IFERROR(VLOOKUP(ROWS($Y$2:Y1569),$Z$2:$AA$3007,2,0),"")</f>
        <v/>
      </c>
      <c r="Z1569" s="91">
        <f>IF(ISNUMBER(SEARCH(PROF_SEARCH_ECO_PREC,AA1569)),MAX($Z$1:Z1568)+1,0)</f>
        <v>0</v>
      </c>
      <c r="AA1569" t="s">
        <v>5256</v>
      </c>
      <c r="AB1569">
        <v>924</v>
      </c>
    </row>
    <row r="1570" spans="16:28">
      <c r="P1570" t="str">
        <f>IFERROR(VLOOKUP(ROWS($P$2:P1570),$Q$2:$R$3007,2,0),"")</f>
        <v/>
      </c>
      <c r="Q1570" s="91">
        <f>IF(ISNUMBER(SEARCH(ETUD_SHEARCH_ECO_PREC,R1570)),MAX($Q$1:Q1569)+1,0)</f>
        <v>0</v>
      </c>
      <c r="R1570" t="s">
        <v>4974</v>
      </c>
      <c r="S1570">
        <v>764</v>
      </c>
      <c r="Y1570" t="str">
        <f>IFERROR(VLOOKUP(ROWS($Y$2:Y1570),$Z$2:$AA$3007,2,0),"")</f>
        <v/>
      </c>
      <c r="Z1570" s="91">
        <f>IF(ISNUMBER(SEARCH(PROF_SEARCH_ECO_PREC,AA1570)),MAX($Z$1:Z1569)+1,0)</f>
        <v>0</v>
      </c>
      <c r="AA1570" t="s">
        <v>4974</v>
      </c>
      <c r="AB1570">
        <v>764</v>
      </c>
    </row>
    <row r="1571" spans="16:28">
      <c r="P1571" t="str">
        <f>IFERROR(VLOOKUP(ROWS($P$2:P1571),$Q$2:$R$3007,2,0),"")</f>
        <v/>
      </c>
      <c r="Q1571" s="91">
        <f>IF(ISNUMBER(SEARCH(ETUD_SHEARCH_ECO_PREC,R1571)),MAX($Q$1:Q1570)+1,0)</f>
        <v>0</v>
      </c>
      <c r="R1571" t="s">
        <v>3885</v>
      </c>
      <c r="S1571">
        <v>199</v>
      </c>
      <c r="Y1571" t="str">
        <f>IFERROR(VLOOKUP(ROWS($Y$2:Y1571),$Z$2:$AA$3007,2,0),"")</f>
        <v/>
      </c>
      <c r="Z1571" s="91">
        <f>IF(ISNUMBER(SEARCH(PROF_SEARCH_ECO_PREC,AA1571)),MAX($Z$1:Z1570)+1,0)</f>
        <v>0</v>
      </c>
      <c r="AA1571" t="s">
        <v>3885</v>
      </c>
      <c r="AB1571">
        <v>199</v>
      </c>
    </row>
    <row r="1572" spans="16:28">
      <c r="P1572" t="str">
        <f>IFERROR(VLOOKUP(ROWS($P$2:P1572),$Q$2:$R$3007,2,0),"")</f>
        <v/>
      </c>
      <c r="Q1572" s="91">
        <f>IF(ISNUMBER(SEARCH(ETUD_SHEARCH_ECO_PREC,R1572)),MAX($Q$1:Q1571)+1,0)</f>
        <v>0</v>
      </c>
      <c r="R1572" t="s">
        <v>5604</v>
      </c>
      <c r="S1572">
        <v>1090</v>
      </c>
      <c r="Y1572" t="str">
        <f>IFERROR(VLOOKUP(ROWS($Y$2:Y1572),$Z$2:$AA$3007,2,0),"")</f>
        <v/>
      </c>
      <c r="Z1572" s="91">
        <f>IF(ISNUMBER(SEARCH(PROF_SEARCH_ECO_PREC,AA1572)),MAX($Z$1:Z1571)+1,0)</f>
        <v>0</v>
      </c>
      <c r="AA1572" t="s">
        <v>5604</v>
      </c>
      <c r="AB1572">
        <v>1090</v>
      </c>
    </row>
    <row r="1573" spans="16:28">
      <c r="P1573" t="str">
        <f>IFERROR(VLOOKUP(ROWS($P$2:P1573),$Q$2:$R$3007,2,0),"")</f>
        <v/>
      </c>
      <c r="Q1573" s="91">
        <f>IF(ISNUMBER(SEARCH(ETUD_SHEARCH_ECO_PREC,R1573)),MAX($Q$1:Q1572)+1,0)</f>
        <v>0</v>
      </c>
      <c r="R1573" t="s">
        <v>5819</v>
      </c>
      <c r="S1573">
        <v>1568</v>
      </c>
      <c r="Y1573" t="str">
        <f>IFERROR(VLOOKUP(ROWS($Y$2:Y1573),$Z$2:$AA$3007,2,0),"")</f>
        <v/>
      </c>
      <c r="Z1573" s="91">
        <f>IF(ISNUMBER(SEARCH(PROF_SEARCH_ECO_PREC,AA1573)),MAX($Z$1:Z1572)+1,0)</f>
        <v>0</v>
      </c>
      <c r="AA1573" t="s">
        <v>5819</v>
      </c>
      <c r="AB1573">
        <v>1568</v>
      </c>
    </row>
    <row r="1574" spans="16:28">
      <c r="P1574" t="str">
        <f>IFERROR(VLOOKUP(ROWS($P$2:P1574),$Q$2:$R$3007,2,0),"")</f>
        <v/>
      </c>
      <c r="Q1574" s="91">
        <f>IF(ISNUMBER(SEARCH(ETUD_SHEARCH_ECO_PREC,R1574)),MAX($Q$1:Q1573)+1,0)</f>
        <v>0</v>
      </c>
      <c r="R1574" t="s">
        <v>5186</v>
      </c>
      <c r="S1574">
        <v>877</v>
      </c>
      <c r="Y1574" t="str">
        <f>IFERROR(VLOOKUP(ROWS($Y$2:Y1574),$Z$2:$AA$3007,2,0),"")</f>
        <v/>
      </c>
      <c r="Z1574" s="91">
        <f>IF(ISNUMBER(SEARCH(PROF_SEARCH_ECO_PREC,AA1574)),MAX($Z$1:Z1573)+1,0)</f>
        <v>0</v>
      </c>
      <c r="AA1574" t="s">
        <v>5186</v>
      </c>
      <c r="AB1574">
        <v>877</v>
      </c>
    </row>
    <row r="1575" spans="16:28">
      <c r="P1575" t="str">
        <f>IFERROR(VLOOKUP(ROWS($P$2:P1575),$Q$2:$R$3007,2,0),"")</f>
        <v/>
      </c>
      <c r="Q1575" s="91">
        <f>IF(ISNUMBER(SEARCH(ETUD_SHEARCH_ECO_PREC,R1575)),MAX($Q$1:Q1574)+1,0)</f>
        <v>0</v>
      </c>
      <c r="R1575" t="s">
        <v>3757</v>
      </c>
      <c r="S1575">
        <v>1574</v>
      </c>
      <c r="Y1575" t="str">
        <f>IFERROR(VLOOKUP(ROWS($Y$2:Y1575),$Z$2:$AA$3007,2,0),"")</f>
        <v/>
      </c>
      <c r="Z1575" s="91">
        <f>IF(ISNUMBER(SEARCH(PROF_SEARCH_ECO_PREC,AA1575)),MAX($Z$1:Z1574)+1,0)</f>
        <v>0</v>
      </c>
      <c r="AA1575" t="s">
        <v>3757</v>
      </c>
      <c r="AB1575">
        <v>1574</v>
      </c>
    </row>
    <row r="1576" spans="16:28">
      <c r="P1576" t="str">
        <f>IFERROR(VLOOKUP(ROWS($P$2:P1576),$Q$2:$R$3007,2,0),"")</f>
        <v/>
      </c>
      <c r="Q1576" s="91">
        <f>IF(ISNUMBER(SEARCH(ETUD_SHEARCH_ECO_PREC,R1576)),MAX($Q$1:Q1575)+1,0)</f>
        <v>0</v>
      </c>
      <c r="R1576" t="s">
        <v>3749</v>
      </c>
      <c r="S1576">
        <v>152</v>
      </c>
      <c r="Y1576" t="str">
        <f>IFERROR(VLOOKUP(ROWS($Y$2:Y1576),$Z$2:$AA$3007,2,0),"")</f>
        <v/>
      </c>
      <c r="Z1576" s="91">
        <f>IF(ISNUMBER(SEARCH(PROF_SEARCH_ECO_PREC,AA1576)),MAX($Z$1:Z1575)+1,0)</f>
        <v>0</v>
      </c>
      <c r="AA1576" t="s">
        <v>3749</v>
      </c>
      <c r="AB1576">
        <v>152</v>
      </c>
    </row>
    <row r="1577" spans="16:28">
      <c r="P1577" t="str">
        <f>IFERROR(VLOOKUP(ROWS($P$2:P1577),$Q$2:$R$3007,2,0),"")</f>
        <v/>
      </c>
      <c r="Q1577" s="91">
        <f>IF(ISNUMBER(SEARCH(ETUD_SHEARCH_ECO_PREC,R1577)),MAX($Q$1:Q1576)+1,0)</f>
        <v>0</v>
      </c>
      <c r="R1577" t="s">
        <v>3491</v>
      </c>
      <c r="S1577">
        <v>7286</v>
      </c>
      <c r="Y1577" t="str">
        <f>IFERROR(VLOOKUP(ROWS($Y$2:Y1577),$Z$2:$AA$3007,2,0),"")</f>
        <v/>
      </c>
      <c r="Z1577" s="91">
        <f>IF(ISNUMBER(SEARCH(PROF_SEARCH_ECO_PREC,AA1577)),MAX($Z$1:Z1576)+1,0)</f>
        <v>0</v>
      </c>
      <c r="AA1577" t="s">
        <v>3491</v>
      </c>
      <c r="AB1577">
        <v>7286</v>
      </c>
    </row>
    <row r="1578" spans="16:28">
      <c r="P1578" t="str">
        <f>IFERROR(VLOOKUP(ROWS($P$2:P1578),$Q$2:$R$3007,2,0),"")</f>
        <v/>
      </c>
      <c r="Q1578" s="91">
        <f>IF(ISNUMBER(SEARCH(ETUD_SHEARCH_ECO_PREC,R1578)),MAX($Q$1:Q1577)+1,0)</f>
        <v>0</v>
      </c>
      <c r="R1578" t="s">
        <v>4730</v>
      </c>
      <c r="S1578">
        <v>616</v>
      </c>
      <c r="Y1578" t="str">
        <f>IFERROR(VLOOKUP(ROWS($Y$2:Y1578),$Z$2:$AA$3007,2,0),"")</f>
        <v/>
      </c>
      <c r="Z1578" s="91">
        <f>IF(ISNUMBER(SEARCH(PROF_SEARCH_ECO_PREC,AA1578)),MAX($Z$1:Z1577)+1,0)</f>
        <v>0</v>
      </c>
      <c r="AA1578" t="s">
        <v>4730</v>
      </c>
      <c r="AB1578">
        <v>616</v>
      </c>
    </row>
    <row r="1579" spans="16:28">
      <c r="P1579" t="str">
        <f>IFERROR(VLOOKUP(ROWS($P$2:P1579),$Q$2:$R$3007,2,0),"")</f>
        <v/>
      </c>
      <c r="Q1579" s="91">
        <f>IF(ISNUMBER(SEARCH(ETUD_SHEARCH_ECO_PREC,R1579)),MAX($Q$1:Q1578)+1,0)</f>
        <v>0</v>
      </c>
      <c r="R1579" t="s">
        <v>5810</v>
      </c>
      <c r="S1579">
        <v>1290</v>
      </c>
      <c r="Y1579" t="str">
        <f>IFERROR(VLOOKUP(ROWS($Y$2:Y1579),$Z$2:$AA$3007,2,0),"")</f>
        <v/>
      </c>
      <c r="Z1579" s="91">
        <f>IF(ISNUMBER(SEARCH(PROF_SEARCH_ECO_PREC,AA1579)),MAX($Z$1:Z1578)+1,0)</f>
        <v>0</v>
      </c>
      <c r="AA1579" t="s">
        <v>5810</v>
      </c>
      <c r="AB1579">
        <v>1290</v>
      </c>
    </row>
    <row r="1580" spans="16:28">
      <c r="P1580" t="str">
        <f>IFERROR(VLOOKUP(ROWS($P$2:P1580),$Q$2:$R$3007,2,0),"")</f>
        <v/>
      </c>
      <c r="Q1580" s="91">
        <f>IF(ISNUMBER(SEARCH(ETUD_SHEARCH_ECO_PREC,R1580)),MAX($Q$1:Q1579)+1,0)</f>
        <v>0</v>
      </c>
      <c r="R1580" t="s">
        <v>5067</v>
      </c>
      <c r="S1580">
        <v>1367</v>
      </c>
      <c r="Y1580" t="str">
        <f>IFERROR(VLOOKUP(ROWS($Y$2:Y1580),$Z$2:$AA$3007,2,0),"")</f>
        <v/>
      </c>
      <c r="Z1580" s="91">
        <f>IF(ISNUMBER(SEARCH(PROF_SEARCH_ECO_PREC,AA1580)),MAX($Z$1:Z1579)+1,0)</f>
        <v>0</v>
      </c>
      <c r="AA1580" t="s">
        <v>5067</v>
      </c>
      <c r="AB1580">
        <v>1367</v>
      </c>
    </row>
    <row r="1581" spans="16:28">
      <c r="P1581" t="str">
        <f>IFERROR(VLOOKUP(ROWS($P$2:P1581),$Q$2:$R$3007,2,0),"")</f>
        <v/>
      </c>
      <c r="Q1581" s="91">
        <f>IF(ISNUMBER(SEARCH(ETUD_SHEARCH_ECO_PREC,R1581)),MAX($Q$1:Q1580)+1,0)</f>
        <v>0</v>
      </c>
      <c r="R1581" t="s">
        <v>3101</v>
      </c>
      <c r="S1581">
        <v>7013</v>
      </c>
      <c r="Y1581" t="str">
        <f>IFERROR(VLOOKUP(ROWS($Y$2:Y1581),$Z$2:$AA$3007,2,0),"")</f>
        <v/>
      </c>
      <c r="Z1581" s="91">
        <f>IF(ISNUMBER(SEARCH(PROF_SEARCH_ECO_PREC,AA1581)),MAX($Z$1:Z1580)+1,0)</f>
        <v>0</v>
      </c>
      <c r="AA1581" t="s">
        <v>3101</v>
      </c>
      <c r="AB1581">
        <v>7013</v>
      </c>
    </row>
    <row r="1582" spans="16:28">
      <c r="P1582" t="str">
        <f>IFERROR(VLOOKUP(ROWS($P$2:P1582),$Q$2:$R$3007,2,0),"")</f>
        <v/>
      </c>
      <c r="Q1582" s="91">
        <f>IF(ISNUMBER(SEARCH(ETUD_SHEARCH_ECO_PREC,R1582)),MAX($Q$1:Q1581)+1,0)</f>
        <v>0</v>
      </c>
      <c r="R1582" t="s">
        <v>3210</v>
      </c>
      <c r="S1582">
        <v>7068</v>
      </c>
      <c r="Y1582" t="str">
        <f>IFERROR(VLOOKUP(ROWS($Y$2:Y1582),$Z$2:$AA$3007,2,0),"")</f>
        <v/>
      </c>
      <c r="Z1582" s="91">
        <f>IF(ISNUMBER(SEARCH(PROF_SEARCH_ECO_PREC,AA1582)),MAX($Z$1:Z1581)+1,0)</f>
        <v>0</v>
      </c>
      <c r="AA1582" t="s">
        <v>3210</v>
      </c>
      <c r="AB1582">
        <v>7068</v>
      </c>
    </row>
    <row r="1583" spans="16:28">
      <c r="P1583" t="str">
        <f>IFERROR(VLOOKUP(ROWS($P$2:P1583),$Q$2:$R$3007,2,0),"")</f>
        <v/>
      </c>
      <c r="Q1583" s="91">
        <f>IF(ISNUMBER(SEARCH(ETUD_SHEARCH_ECO_PREC,R1583)),MAX($Q$1:Q1582)+1,0)</f>
        <v>0</v>
      </c>
      <c r="R1583" t="s">
        <v>3199</v>
      </c>
      <c r="S1583">
        <v>40</v>
      </c>
      <c r="Y1583" t="str">
        <f>IFERROR(VLOOKUP(ROWS($Y$2:Y1583),$Z$2:$AA$3007,2,0),"")</f>
        <v/>
      </c>
      <c r="Z1583" s="91">
        <f>IF(ISNUMBER(SEARCH(PROF_SEARCH_ECO_PREC,AA1583)),MAX($Z$1:Z1582)+1,0)</f>
        <v>0</v>
      </c>
      <c r="AA1583" t="s">
        <v>3199</v>
      </c>
      <c r="AB1583">
        <v>40</v>
      </c>
    </row>
    <row r="1584" spans="16:28">
      <c r="P1584" t="str">
        <f>IFERROR(VLOOKUP(ROWS($P$2:P1584),$Q$2:$R$3007,2,0),"")</f>
        <v/>
      </c>
      <c r="Q1584" s="91">
        <f>IF(ISNUMBER(SEARCH(ETUD_SHEARCH_ECO_PREC,R1584)),MAX($Q$1:Q1583)+1,0)</f>
        <v>0</v>
      </c>
      <c r="R1584" t="s">
        <v>3857</v>
      </c>
      <c r="S1584">
        <v>179</v>
      </c>
      <c r="Y1584" t="str">
        <f>IFERROR(VLOOKUP(ROWS($Y$2:Y1584),$Z$2:$AA$3007,2,0),"")</f>
        <v/>
      </c>
      <c r="Z1584" s="91">
        <f>IF(ISNUMBER(SEARCH(PROF_SEARCH_ECO_PREC,AA1584)),MAX($Z$1:Z1583)+1,0)</f>
        <v>0</v>
      </c>
      <c r="AA1584" t="s">
        <v>3857</v>
      </c>
      <c r="AB1584">
        <v>179</v>
      </c>
    </row>
    <row r="1585" spans="16:28">
      <c r="P1585" t="str">
        <f>IFERROR(VLOOKUP(ROWS($P$2:P1585),$Q$2:$R$3007,2,0),"")</f>
        <v/>
      </c>
      <c r="Q1585" s="91">
        <f>IF(ISNUMBER(SEARCH(ETUD_SHEARCH_ECO_PREC,R1585)),MAX($Q$1:Q1584)+1,0)</f>
        <v>0</v>
      </c>
      <c r="R1585" t="s">
        <v>4651</v>
      </c>
      <c r="S1585">
        <v>9531</v>
      </c>
      <c r="Y1585" t="str">
        <f>IFERROR(VLOOKUP(ROWS($Y$2:Y1585),$Z$2:$AA$3007,2,0),"")</f>
        <v/>
      </c>
      <c r="Z1585" s="91">
        <f>IF(ISNUMBER(SEARCH(PROF_SEARCH_ECO_PREC,AA1585)),MAX($Z$1:Z1584)+1,0)</f>
        <v>0</v>
      </c>
      <c r="AA1585" t="s">
        <v>4651</v>
      </c>
      <c r="AB1585">
        <v>9531</v>
      </c>
    </row>
    <row r="1586" spans="16:28">
      <c r="P1586" t="str">
        <f>IFERROR(VLOOKUP(ROWS($P$2:P1586),$Q$2:$R$3007,2,0),"")</f>
        <v/>
      </c>
      <c r="Q1586" s="91">
        <f>IF(ISNUMBER(SEARCH(ETUD_SHEARCH_ECO_PREC,R1586)),MAX($Q$1:Q1585)+1,0)</f>
        <v>0</v>
      </c>
      <c r="R1586" t="s">
        <v>5582</v>
      </c>
      <c r="S1586">
        <v>1076</v>
      </c>
      <c r="Y1586" t="str">
        <f>IFERROR(VLOOKUP(ROWS($Y$2:Y1586),$Z$2:$AA$3007,2,0),"")</f>
        <v/>
      </c>
      <c r="Z1586" s="91">
        <f>IF(ISNUMBER(SEARCH(PROF_SEARCH_ECO_PREC,AA1586)),MAX($Z$1:Z1585)+1,0)</f>
        <v>0</v>
      </c>
      <c r="AA1586" t="s">
        <v>5582</v>
      </c>
      <c r="AB1586">
        <v>1076</v>
      </c>
    </row>
    <row r="1587" spans="16:28">
      <c r="P1587" t="str">
        <f>IFERROR(VLOOKUP(ROWS($P$2:P1587),$Q$2:$R$3007,2,0),"")</f>
        <v/>
      </c>
      <c r="Q1587" s="91">
        <f>IF(ISNUMBER(SEARCH(ETUD_SHEARCH_ECO_PREC,R1587)),MAX($Q$1:Q1586)+1,0)</f>
        <v>0</v>
      </c>
      <c r="R1587" t="s">
        <v>5995</v>
      </c>
      <c r="S1587">
        <v>1329</v>
      </c>
      <c r="Y1587" t="str">
        <f>IFERROR(VLOOKUP(ROWS($Y$2:Y1587),$Z$2:$AA$3007,2,0),"")</f>
        <v/>
      </c>
      <c r="Z1587" s="91">
        <f>IF(ISNUMBER(SEARCH(PROF_SEARCH_ECO_PREC,AA1587)),MAX($Z$1:Z1586)+1,0)</f>
        <v>0</v>
      </c>
      <c r="AA1587" t="s">
        <v>5995</v>
      </c>
      <c r="AB1587">
        <v>1329</v>
      </c>
    </row>
    <row r="1588" spans="16:28">
      <c r="P1588" t="str">
        <f>IFERROR(VLOOKUP(ROWS($P$2:P1588),$Q$2:$R$3007,2,0),"")</f>
        <v/>
      </c>
      <c r="Q1588" s="91">
        <f>IF(ISNUMBER(SEARCH(ETUD_SHEARCH_ECO_PREC,R1588)),MAX($Q$1:Q1587)+1,0)</f>
        <v>0</v>
      </c>
      <c r="R1588" t="s">
        <v>5976</v>
      </c>
      <c r="S1588">
        <v>7961</v>
      </c>
      <c r="Y1588" t="str">
        <f>IFERROR(VLOOKUP(ROWS($Y$2:Y1588),$Z$2:$AA$3007,2,0),"")</f>
        <v/>
      </c>
      <c r="Z1588" s="91">
        <f>IF(ISNUMBER(SEARCH(PROF_SEARCH_ECO_PREC,AA1588)),MAX($Z$1:Z1587)+1,0)</f>
        <v>0</v>
      </c>
      <c r="AA1588" t="s">
        <v>5976</v>
      </c>
      <c r="AB1588">
        <v>7961</v>
      </c>
    </row>
    <row r="1589" spans="16:28">
      <c r="P1589" t="str">
        <f>IFERROR(VLOOKUP(ROWS($P$2:P1589),$Q$2:$R$3007,2,0),"")</f>
        <v/>
      </c>
      <c r="Q1589" s="91">
        <f>IF(ISNUMBER(SEARCH(ETUD_SHEARCH_ECO_PREC,R1589)),MAX($Q$1:Q1588)+1,0)</f>
        <v>0</v>
      </c>
      <c r="R1589" t="s">
        <v>4782</v>
      </c>
      <c r="S1589">
        <v>1461</v>
      </c>
      <c r="Y1589" t="str">
        <f>IFERROR(VLOOKUP(ROWS($Y$2:Y1589),$Z$2:$AA$3007,2,0),"")</f>
        <v/>
      </c>
      <c r="Z1589" s="91">
        <f>IF(ISNUMBER(SEARCH(PROF_SEARCH_ECO_PREC,AA1589)),MAX($Z$1:Z1588)+1,0)</f>
        <v>0</v>
      </c>
      <c r="AA1589" t="s">
        <v>4782</v>
      </c>
      <c r="AB1589">
        <v>1461</v>
      </c>
    </row>
    <row r="1590" spans="16:28">
      <c r="P1590" t="str">
        <f>IFERROR(VLOOKUP(ROWS($P$2:P1590),$Q$2:$R$3007,2,0),"")</f>
        <v/>
      </c>
      <c r="Q1590" s="91">
        <f>IF(ISNUMBER(SEARCH(ETUD_SHEARCH_ECO_PREC,R1590)),MAX($Q$1:Q1589)+1,0)</f>
        <v>0</v>
      </c>
      <c r="R1590" t="s">
        <v>4060</v>
      </c>
      <c r="S1590">
        <v>277</v>
      </c>
      <c r="Y1590" t="str">
        <f>IFERROR(VLOOKUP(ROWS($Y$2:Y1590),$Z$2:$AA$3007,2,0),"")</f>
        <v/>
      </c>
      <c r="Z1590" s="91">
        <f>IF(ISNUMBER(SEARCH(PROF_SEARCH_ECO_PREC,AA1590)),MAX($Z$1:Z1589)+1,0)</f>
        <v>0</v>
      </c>
      <c r="AA1590" t="s">
        <v>4060</v>
      </c>
      <c r="AB1590">
        <v>277</v>
      </c>
    </row>
    <row r="1591" spans="16:28">
      <c r="P1591" t="str">
        <f>IFERROR(VLOOKUP(ROWS($P$2:P1591),$Q$2:$R$3007,2,0),"")</f>
        <v/>
      </c>
      <c r="Q1591" s="91">
        <f>IF(ISNUMBER(SEARCH(ETUD_SHEARCH_ECO_PREC,R1591)),MAX($Q$1:Q1590)+1,0)</f>
        <v>0</v>
      </c>
      <c r="R1591" t="s">
        <v>4158</v>
      </c>
      <c r="S1591">
        <v>325</v>
      </c>
      <c r="Y1591" t="str">
        <f>IFERROR(VLOOKUP(ROWS($Y$2:Y1591),$Z$2:$AA$3007,2,0),"")</f>
        <v/>
      </c>
      <c r="Z1591" s="91">
        <f>IF(ISNUMBER(SEARCH(PROF_SEARCH_ECO_PREC,AA1591)),MAX($Z$1:Z1590)+1,0)</f>
        <v>0</v>
      </c>
      <c r="AA1591" t="s">
        <v>4158</v>
      </c>
      <c r="AB1591">
        <v>325</v>
      </c>
    </row>
    <row r="1592" spans="16:28">
      <c r="P1592" t="str">
        <f>IFERROR(VLOOKUP(ROWS($P$2:P1592),$Q$2:$R$3007,2,0),"")</f>
        <v/>
      </c>
      <c r="Q1592" s="91">
        <f>IF(ISNUMBER(SEARCH(ETUD_SHEARCH_ECO_PREC,R1592)),MAX($Q$1:Q1591)+1,0)</f>
        <v>0</v>
      </c>
      <c r="R1592" t="s">
        <v>5410</v>
      </c>
      <c r="S1592">
        <v>995</v>
      </c>
      <c r="Y1592" t="str">
        <f>IFERROR(VLOOKUP(ROWS($Y$2:Y1592),$Z$2:$AA$3007,2,0),"")</f>
        <v/>
      </c>
      <c r="Z1592" s="91">
        <f>IF(ISNUMBER(SEARCH(PROF_SEARCH_ECO_PREC,AA1592)),MAX($Z$1:Z1591)+1,0)</f>
        <v>0</v>
      </c>
      <c r="AA1592" t="s">
        <v>5410</v>
      </c>
      <c r="AB1592">
        <v>995</v>
      </c>
    </row>
    <row r="1593" spans="16:28">
      <c r="P1593" t="str">
        <f>IFERROR(VLOOKUP(ROWS($P$2:P1593),$Q$2:$R$3007,2,0),"")</f>
        <v/>
      </c>
      <c r="Q1593" s="91">
        <f>IF(ISNUMBER(SEARCH(ETUD_SHEARCH_ECO_PREC,R1593)),MAX($Q$1:Q1592)+1,0)</f>
        <v>0</v>
      </c>
      <c r="R1593" t="s">
        <v>3924</v>
      </c>
      <c r="S1593">
        <v>1588</v>
      </c>
      <c r="Y1593" t="str">
        <f>IFERROR(VLOOKUP(ROWS($Y$2:Y1593),$Z$2:$AA$3007,2,0),"")</f>
        <v/>
      </c>
      <c r="Z1593" s="91">
        <f>IF(ISNUMBER(SEARCH(PROF_SEARCH_ECO_PREC,AA1593)),MAX($Z$1:Z1592)+1,0)</f>
        <v>0</v>
      </c>
      <c r="AA1593" t="s">
        <v>3924</v>
      </c>
      <c r="AB1593">
        <v>1588</v>
      </c>
    </row>
    <row r="1594" spans="16:28">
      <c r="P1594" t="str">
        <f>IFERROR(VLOOKUP(ROWS($P$2:P1594),$Q$2:$R$3007,2,0),"")</f>
        <v/>
      </c>
      <c r="Q1594" s="91">
        <f>IF(ISNUMBER(SEARCH(ETUD_SHEARCH_ECO_PREC,R1594)),MAX($Q$1:Q1593)+1,0)</f>
        <v>0</v>
      </c>
      <c r="R1594" t="s">
        <v>3913</v>
      </c>
      <c r="S1594">
        <v>209</v>
      </c>
      <c r="Y1594" t="str">
        <f>IFERROR(VLOOKUP(ROWS($Y$2:Y1594),$Z$2:$AA$3007,2,0),"")</f>
        <v/>
      </c>
      <c r="Z1594" s="91">
        <f>IF(ISNUMBER(SEARCH(PROF_SEARCH_ECO_PREC,AA1594)),MAX($Z$1:Z1593)+1,0)</f>
        <v>0</v>
      </c>
      <c r="AA1594" t="s">
        <v>3913</v>
      </c>
      <c r="AB1594">
        <v>209</v>
      </c>
    </row>
    <row r="1595" spans="16:28">
      <c r="P1595" t="str">
        <f>IFERROR(VLOOKUP(ROWS($P$2:P1595),$Q$2:$R$3007,2,0),"")</f>
        <v/>
      </c>
      <c r="Q1595" s="91">
        <f>IF(ISNUMBER(SEARCH(ETUD_SHEARCH_ECO_PREC,R1595)),MAX($Q$1:Q1594)+1,0)</f>
        <v>0</v>
      </c>
      <c r="R1595" t="s">
        <v>3859</v>
      </c>
      <c r="S1595">
        <v>7437</v>
      </c>
      <c r="Y1595" t="str">
        <f>IFERROR(VLOOKUP(ROWS($Y$2:Y1595),$Z$2:$AA$3007,2,0),"")</f>
        <v/>
      </c>
      <c r="Z1595" s="91">
        <f>IF(ISNUMBER(SEARCH(PROF_SEARCH_ECO_PREC,AA1595)),MAX($Z$1:Z1594)+1,0)</f>
        <v>0</v>
      </c>
      <c r="AA1595" t="s">
        <v>3859</v>
      </c>
      <c r="AB1595">
        <v>7437</v>
      </c>
    </row>
    <row r="1596" spans="16:28">
      <c r="P1596" t="str">
        <f>IFERROR(VLOOKUP(ROWS($P$2:P1596),$Q$2:$R$3007,2,0),"")</f>
        <v/>
      </c>
      <c r="Q1596" s="91">
        <f>IF(ISNUMBER(SEARCH(ETUD_SHEARCH_ECO_PREC,R1596)),MAX($Q$1:Q1595)+1,0)</f>
        <v>0</v>
      </c>
      <c r="R1596" t="s">
        <v>3175</v>
      </c>
      <c r="S1596">
        <v>24</v>
      </c>
      <c r="Y1596" t="str">
        <f>IFERROR(VLOOKUP(ROWS($Y$2:Y1596),$Z$2:$AA$3007,2,0),"")</f>
        <v/>
      </c>
      <c r="Z1596" s="91">
        <f>IF(ISNUMBER(SEARCH(PROF_SEARCH_ECO_PREC,AA1596)),MAX($Z$1:Z1595)+1,0)</f>
        <v>0</v>
      </c>
      <c r="AA1596" t="s">
        <v>3175</v>
      </c>
      <c r="AB1596">
        <v>24</v>
      </c>
    </row>
    <row r="1597" spans="16:28">
      <c r="P1597" t="str">
        <f>IFERROR(VLOOKUP(ROWS($P$2:P1597),$Q$2:$R$3007,2,0),"")</f>
        <v/>
      </c>
      <c r="Q1597" s="91">
        <f>IF(ISNUMBER(SEARCH(ETUD_SHEARCH_ECO_PREC,R1597)),MAX($Q$1:Q1596)+1,0)</f>
        <v>0</v>
      </c>
      <c r="R1597" t="s">
        <v>4741</v>
      </c>
      <c r="S1597">
        <v>1584</v>
      </c>
      <c r="Y1597" t="str">
        <f>IFERROR(VLOOKUP(ROWS($Y$2:Y1597),$Z$2:$AA$3007,2,0),"")</f>
        <v/>
      </c>
      <c r="Z1597" s="91">
        <f>IF(ISNUMBER(SEARCH(PROF_SEARCH_ECO_PREC,AA1597)),MAX($Z$1:Z1596)+1,0)</f>
        <v>0</v>
      </c>
      <c r="AA1597" t="s">
        <v>4741</v>
      </c>
      <c r="AB1597">
        <v>1584</v>
      </c>
    </row>
    <row r="1598" spans="16:28">
      <c r="P1598" t="str">
        <f>IFERROR(VLOOKUP(ROWS($P$2:P1598),$Q$2:$R$3007,2,0),"")</f>
        <v/>
      </c>
      <c r="Q1598" s="91">
        <f>IF(ISNUMBER(SEARCH(ETUD_SHEARCH_ECO_PREC,R1598)),MAX($Q$1:Q1597)+1,0)</f>
        <v>0</v>
      </c>
      <c r="R1598" t="s">
        <v>4745</v>
      </c>
      <c r="S1598">
        <v>623</v>
      </c>
      <c r="Y1598" t="str">
        <f>IFERROR(VLOOKUP(ROWS($Y$2:Y1598),$Z$2:$AA$3007,2,0),"")</f>
        <v/>
      </c>
      <c r="Z1598" s="91">
        <f>IF(ISNUMBER(SEARCH(PROF_SEARCH_ECO_PREC,AA1598)),MAX($Z$1:Z1597)+1,0)</f>
        <v>0</v>
      </c>
      <c r="AA1598" t="s">
        <v>4745</v>
      </c>
      <c r="AB1598">
        <v>623</v>
      </c>
    </row>
    <row r="1599" spans="16:28">
      <c r="P1599" t="str">
        <f>IFERROR(VLOOKUP(ROWS($P$2:P1599),$Q$2:$R$3007,2,0),"")</f>
        <v/>
      </c>
      <c r="Q1599" s="91">
        <f>IF(ISNUMBER(SEARCH(ETUD_SHEARCH_ECO_PREC,R1599)),MAX($Q$1:Q1598)+1,0)</f>
        <v>0</v>
      </c>
      <c r="R1599" t="s">
        <v>3704</v>
      </c>
      <c r="S1599">
        <v>7391</v>
      </c>
      <c r="Y1599" t="str">
        <f>IFERROR(VLOOKUP(ROWS($Y$2:Y1599),$Z$2:$AA$3007,2,0),"")</f>
        <v/>
      </c>
      <c r="Z1599" s="91">
        <f>IF(ISNUMBER(SEARCH(PROF_SEARCH_ECO_PREC,AA1599)),MAX($Z$1:Z1598)+1,0)</f>
        <v>0</v>
      </c>
      <c r="AA1599" t="s">
        <v>3704</v>
      </c>
      <c r="AB1599">
        <v>7391</v>
      </c>
    </row>
    <row r="1600" spans="16:28">
      <c r="P1600" t="str">
        <f>IFERROR(VLOOKUP(ROWS($P$2:P1600),$Q$2:$R$3007,2,0),"")</f>
        <v/>
      </c>
      <c r="Q1600" s="91">
        <f>IF(ISNUMBER(SEARCH(ETUD_SHEARCH_ECO_PREC,R1600)),MAX($Q$1:Q1599)+1,0)</f>
        <v>0</v>
      </c>
      <c r="R1600" t="s">
        <v>5775</v>
      </c>
      <c r="S1600">
        <v>8534</v>
      </c>
      <c r="Y1600" t="str">
        <f>IFERROR(VLOOKUP(ROWS($Y$2:Y1600),$Z$2:$AA$3007,2,0),"")</f>
        <v/>
      </c>
      <c r="Z1600" s="91">
        <f>IF(ISNUMBER(SEARCH(PROF_SEARCH_ECO_PREC,AA1600)),MAX($Z$1:Z1599)+1,0)</f>
        <v>0</v>
      </c>
      <c r="AA1600" t="s">
        <v>5775</v>
      </c>
      <c r="AB1600">
        <v>8534</v>
      </c>
    </row>
    <row r="1601" spans="16:28">
      <c r="P1601" t="str">
        <f>IFERROR(VLOOKUP(ROWS($P$2:P1601),$Q$2:$R$3007,2,0),"")</f>
        <v/>
      </c>
      <c r="Q1601" s="91">
        <f>IF(ISNUMBER(SEARCH(ETUD_SHEARCH_ECO_PREC,R1601)),MAX($Q$1:Q1600)+1,0)</f>
        <v>0</v>
      </c>
      <c r="R1601" t="s">
        <v>5776</v>
      </c>
      <c r="S1601">
        <v>1264</v>
      </c>
      <c r="Y1601" t="str">
        <f>IFERROR(VLOOKUP(ROWS($Y$2:Y1601),$Z$2:$AA$3007,2,0),"")</f>
        <v/>
      </c>
      <c r="Z1601" s="91">
        <f>IF(ISNUMBER(SEARCH(PROF_SEARCH_ECO_PREC,AA1601)),MAX($Z$1:Z1600)+1,0)</f>
        <v>0</v>
      </c>
      <c r="AA1601" t="s">
        <v>5776</v>
      </c>
      <c r="AB1601">
        <v>1264</v>
      </c>
    </row>
    <row r="1602" spans="16:28">
      <c r="P1602" t="str">
        <f>IFERROR(VLOOKUP(ROWS($P$2:P1602),$Q$2:$R$3007,2,0),"")</f>
        <v/>
      </c>
      <c r="Q1602" s="91">
        <f>IF(ISNUMBER(SEARCH(ETUD_SHEARCH_ECO_PREC,R1602)),MAX($Q$1:Q1601)+1,0)</f>
        <v>0</v>
      </c>
      <c r="R1602" t="s">
        <v>5122</v>
      </c>
      <c r="S1602">
        <v>836</v>
      </c>
      <c r="Y1602" t="str">
        <f>IFERROR(VLOOKUP(ROWS($Y$2:Y1602),$Z$2:$AA$3007,2,0),"")</f>
        <v/>
      </c>
      <c r="Z1602" s="91">
        <f>IF(ISNUMBER(SEARCH(PROF_SEARCH_ECO_PREC,AA1602)),MAX($Z$1:Z1601)+1,0)</f>
        <v>0</v>
      </c>
      <c r="AA1602" t="s">
        <v>5122</v>
      </c>
      <c r="AB1602">
        <v>836</v>
      </c>
    </row>
    <row r="1603" spans="16:28">
      <c r="P1603" t="str">
        <f>IFERROR(VLOOKUP(ROWS($P$2:P1603),$Q$2:$R$3007,2,0),"")</f>
        <v/>
      </c>
      <c r="Q1603" s="91">
        <f>IF(ISNUMBER(SEARCH(ETUD_SHEARCH_ECO_PREC,R1603)),MAX($Q$1:Q1602)+1,0)</f>
        <v>0</v>
      </c>
      <c r="R1603" t="s">
        <v>3873</v>
      </c>
      <c r="S1603">
        <v>195</v>
      </c>
      <c r="Y1603" t="str">
        <f>IFERROR(VLOOKUP(ROWS($Y$2:Y1603),$Z$2:$AA$3007,2,0),"")</f>
        <v/>
      </c>
      <c r="Z1603" s="91">
        <f>IF(ISNUMBER(SEARCH(PROF_SEARCH_ECO_PREC,AA1603)),MAX($Z$1:Z1602)+1,0)</f>
        <v>0</v>
      </c>
      <c r="AA1603" t="s">
        <v>3873</v>
      </c>
      <c r="AB1603">
        <v>195</v>
      </c>
    </row>
    <row r="1604" spans="16:28">
      <c r="P1604" t="str">
        <f>IFERROR(VLOOKUP(ROWS($P$2:P1604),$Q$2:$R$3007,2,0),"")</f>
        <v/>
      </c>
      <c r="Q1604" s="91">
        <f>IF(ISNUMBER(SEARCH(ETUD_SHEARCH_ECO_PREC,R1604)),MAX($Q$1:Q1603)+1,0)</f>
        <v>0</v>
      </c>
      <c r="R1604" t="s">
        <v>3981</v>
      </c>
      <c r="S1604">
        <v>1516</v>
      </c>
      <c r="Y1604" t="str">
        <f>IFERROR(VLOOKUP(ROWS($Y$2:Y1604),$Z$2:$AA$3007,2,0),"")</f>
        <v/>
      </c>
      <c r="Z1604" s="91">
        <f>IF(ISNUMBER(SEARCH(PROF_SEARCH_ECO_PREC,AA1604)),MAX($Z$1:Z1603)+1,0)</f>
        <v>0</v>
      </c>
      <c r="AA1604" t="s">
        <v>3981</v>
      </c>
      <c r="AB1604">
        <v>1516</v>
      </c>
    </row>
    <row r="1605" spans="16:28">
      <c r="P1605" t="str">
        <f>IFERROR(VLOOKUP(ROWS($P$2:P1605),$Q$2:$R$3007,2,0),"")</f>
        <v/>
      </c>
      <c r="Q1605" s="91">
        <f>IF(ISNUMBER(SEARCH(ETUD_SHEARCH_ECO_PREC,R1605)),MAX($Q$1:Q1604)+1,0)</f>
        <v>0</v>
      </c>
      <c r="R1605" t="s">
        <v>3974</v>
      </c>
      <c r="S1605">
        <v>236</v>
      </c>
      <c r="Y1605" t="str">
        <f>IFERROR(VLOOKUP(ROWS($Y$2:Y1605),$Z$2:$AA$3007,2,0),"")</f>
        <v/>
      </c>
      <c r="Z1605" s="91">
        <f>IF(ISNUMBER(SEARCH(PROF_SEARCH_ECO_PREC,AA1605)),MAX($Z$1:Z1604)+1,0)</f>
        <v>0</v>
      </c>
      <c r="AA1605" t="s">
        <v>3974</v>
      </c>
      <c r="AB1605">
        <v>236</v>
      </c>
    </row>
    <row r="1606" spans="16:28">
      <c r="P1606" t="str">
        <f>IFERROR(VLOOKUP(ROWS($P$2:P1606),$Q$2:$R$3007,2,0),"")</f>
        <v/>
      </c>
      <c r="Q1606" s="91">
        <f>IF(ISNUMBER(SEARCH(ETUD_SHEARCH_ECO_PREC,R1606)),MAX($Q$1:Q1605)+1,0)</f>
        <v>0</v>
      </c>
      <c r="R1606" t="s">
        <v>3179</v>
      </c>
      <c r="S1606">
        <v>7061</v>
      </c>
      <c r="Y1606" t="str">
        <f>IFERROR(VLOOKUP(ROWS($Y$2:Y1606),$Z$2:$AA$3007,2,0),"")</f>
        <v/>
      </c>
      <c r="Z1606" s="91">
        <f>IF(ISNUMBER(SEARCH(PROF_SEARCH_ECO_PREC,AA1606)),MAX($Z$1:Z1605)+1,0)</f>
        <v>0</v>
      </c>
      <c r="AA1606" t="s">
        <v>3179</v>
      </c>
      <c r="AB1606">
        <v>7061</v>
      </c>
    </row>
    <row r="1607" spans="16:28">
      <c r="P1607" t="str">
        <f>IFERROR(VLOOKUP(ROWS($P$2:P1607),$Q$2:$R$3007,2,0),"")</f>
        <v/>
      </c>
      <c r="Q1607" s="91">
        <f>IF(ISNUMBER(SEARCH(ETUD_SHEARCH_ECO_PREC,R1607)),MAX($Q$1:Q1606)+1,0)</f>
        <v>0</v>
      </c>
      <c r="R1607" t="s">
        <v>3775</v>
      </c>
      <c r="S1607">
        <v>7358</v>
      </c>
      <c r="Y1607" t="str">
        <f>IFERROR(VLOOKUP(ROWS($Y$2:Y1607),$Z$2:$AA$3007,2,0),"")</f>
        <v/>
      </c>
      <c r="Z1607" s="91">
        <f>IF(ISNUMBER(SEARCH(PROF_SEARCH_ECO_PREC,AA1607)),MAX($Z$1:Z1606)+1,0)</f>
        <v>0</v>
      </c>
      <c r="AA1607" t="s">
        <v>3775</v>
      </c>
      <c r="AB1607">
        <v>7358</v>
      </c>
    </row>
    <row r="1608" spans="16:28">
      <c r="P1608" t="str">
        <f>IFERROR(VLOOKUP(ROWS($P$2:P1608),$Q$2:$R$3007,2,0),"")</f>
        <v/>
      </c>
      <c r="Q1608" s="91">
        <f>IF(ISNUMBER(SEARCH(ETUD_SHEARCH_ECO_PREC,R1608)),MAX($Q$1:Q1607)+1,0)</f>
        <v>0</v>
      </c>
      <c r="R1608" t="s">
        <v>4995</v>
      </c>
      <c r="S1608">
        <v>7703</v>
      </c>
      <c r="Y1608" t="str">
        <f>IFERROR(VLOOKUP(ROWS($Y$2:Y1608),$Z$2:$AA$3007,2,0),"")</f>
        <v/>
      </c>
      <c r="Z1608" s="91">
        <f>IF(ISNUMBER(SEARCH(PROF_SEARCH_ECO_PREC,AA1608)),MAX($Z$1:Z1607)+1,0)</f>
        <v>0</v>
      </c>
      <c r="AA1608" t="s">
        <v>4995</v>
      </c>
      <c r="AB1608">
        <v>7703</v>
      </c>
    </row>
    <row r="1609" spans="16:28">
      <c r="P1609" t="str">
        <f>IFERROR(VLOOKUP(ROWS($P$2:P1609),$Q$2:$R$3007,2,0),"")</f>
        <v/>
      </c>
      <c r="Q1609" s="91">
        <f>IF(ISNUMBER(SEARCH(ETUD_SHEARCH_ECO_PREC,R1609)),MAX($Q$1:Q1608)+1,0)</f>
        <v>0</v>
      </c>
      <c r="R1609" t="s">
        <v>5107</v>
      </c>
      <c r="S1609">
        <v>7747</v>
      </c>
      <c r="Y1609" t="str">
        <f>IFERROR(VLOOKUP(ROWS($Y$2:Y1609),$Z$2:$AA$3007,2,0),"")</f>
        <v/>
      </c>
      <c r="Z1609" s="91">
        <f>IF(ISNUMBER(SEARCH(PROF_SEARCH_ECO_PREC,AA1609)),MAX($Z$1:Z1608)+1,0)</f>
        <v>0</v>
      </c>
      <c r="AA1609" t="s">
        <v>5107</v>
      </c>
      <c r="AB1609">
        <v>7747</v>
      </c>
    </row>
    <row r="1610" spans="16:28">
      <c r="P1610" t="str">
        <f>IFERROR(VLOOKUP(ROWS($P$2:P1610),$Q$2:$R$3007,2,0),"")</f>
        <v/>
      </c>
      <c r="Q1610" s="91">
        <f>IF(ISNUMBER(SEARCH(ETUD_SHEARCH_ECO_PREC,R1610)),MAX($Q$1:Q1609)+1,0)</f>
        <v>0</v>
      </c>
      <c r="R1610" t="s">
        <v>5403</v>
      </c>
      <c r="S1610">
        <v>991</v>
      </c>
      <c r="Y1610" t="str">
        <f>IFERROR(VLOOKUP(ROWS($Y$2:Y1610),$Z$2:$AA$3007,2,0),"")</f>
        <v/>
      </c>
      <c r="Z1610" s="91">
        <f>IF(ISNUMBER(SEARCH(PROF_SEARCH_ECO_PREC,AA1610)),MAX($Z$1:Z1609)+1,0)</f>
        <v>0</v>
      </c>
      <c r="AA1610" t="s">
        <v>5403</v>
      </c>
      <c r="AB1610">
        <v>991</v>
      </c>
    </row>
    <row r="1611" spans="16:28">
      <c r="P1611" t="str">
        <f>IFERROR(VLOOKUP(ROWS($P$2:P1611),$Q$2:$R$3007,2,0),"")</f>
        <v/>
      </c>
      <c r="Q1611" s="91">
        <f>IF(ISNUMBER(SEARCH(ETUD_SHEARCH_ECO_PREC,R1611)),MAX($Q$1:Q1610)+1,0)</f>
        <v>0</v>
      </c>
      <c r="R1611" t="s">
        <v>5963</v>
      </c>
      <c r="S1611">
        <v>1449</v>
      </c>
      <c r="Y1611" t="str">
        <f>IFERROR(VLOOKUP(ROWS($Y$2:Y1611),$Z$2:$AA$3007,2,0),"")</f>
        <v/>
      </c>
      <c r="Z1611" s="91">
        <f>IF(ISNUMBER(SEARCH(PROF_SEARCH_ECO_PREC,AA1611)),MAX($Z$1:Z1610)+1,0)</f>
        <v>0</v>
      </c>
      <c r="AA1611" t="s">
        <v>5963</v>
      </c>
      <c r="AB1611">
        <v>1449</v>
      </c>
    </row>
    <row r="1612" spans="16:28">
      <c r="P1612" t="str">
        <f>IFERROR(VLOOKUP(ROWS($P$2:P1612),$Q$2:$R$3007,2,0),"")</f>
        <v/>
      </c>
      <c r="Q1612" s="91">
        <f>IF(ISNUMBER(SEARCH(ETUD_SHEARCH_ECO_PREC,R1612)),MAX($Q$1:Q1611)+1,0)</f>
        <v>0</v>
      </c>
      <c r="R1612" t="s">
        <v>4814</v>
      </c>
      <c r="S1612">
        <v>1580</v>
      </c>
      <c r="Y1612" t="str">
        <f>IFERROR(VLOOKUP(ROWS($Y$2:Y1612),$Z$2:$AA$3007,2,0),"")</f>
        <v/>
      </c>
      <c r="Z1612" s="91">
        <f>IF(ISNUMBER(SEARCH(PROF_SEARCH_ECO_PREC,AA1612)),MAX($Z$1:Z1611)+1,0)</f>
        <v>0</v>
      </c>
      <c r="AA1612" t="s">
        <v>4814</v>
      </c>
      <c r="AB1612">
        <v>1580</v>
      </c>
    </row>
    <row r="1613" spans="16:28">
      <c r="P1613" t="str">
        <f>IFERROR(VLOOKUP(ROWS($P$2:P1613),$Q$2:$R$3007,2,0),"")</f>
        <v/>
      </c>
      <c r="Q1613" s="91">
        <f>IF(ISNUMBER(SEARCH(ETUD_SHEARCH_ECO_PREC,R1613)),MAX($Q$1:Q1612)+1,0)</f>
        <v>0</v>
      </c>
      <c r="R1613" t="s">
        <v>4820</v>
      </c>
      <c r="S1613">
        <v>1490</v>
      </c>
      <c r="Y1613" t="str">
        <f>IFERROR(VLOOKUP(ROWS($Y$2:Y1613),$Z$2:$AA$3007,2,0),"")</f>
        <v/>
      </c>
      <c r="Z1613" s="91">
        <f>IF(ISNUMBER(SEARCH(PROF_SEARCH_ECO_PREC,AA1613)),MAX($Z$1:Z1612)+1,0)</f>
        <v>0</v>
      </c>
      <c r="AA1613" t="s">
        <v>4820</v>
      </c>
      <c r="AB1613">
        <v>1490</v>
      </c>
    </row>
    <row r="1614" spans="16:28">
      <c r="P1614" t="str">
        <f>IFERROR(VLOOKUP(ROWS($P$2:P1614),$Q$2:$R$3007,2,0),"")</f>
        <v/>
      </c>
      <c r="Q1614" s="91">
        <f>IF(ISNUMBER(SEARCH(ETUD_SHEARCH_ECO_PREC,R1614)),MAX($Q$1:Q1613)+1,0)</f>
        <v>0</v>
      </c>
      <c r="R1614" t="s">
        <v>4930</v>
      </c>
      <c r="S1614">
        <v>730</v>
      </c>
      <c r="Y1614" t="str">
        <f>IFERROR(VLOOKUP(ROWS($Y$2:Y1614),$Z$2:$AA$3007,2,0),"")</f>
        <v/>
      </c>
      <c r="Z1614" s="91">
        <f>IF(ISNUMBER(SEARCH(PROF_SEARCH_ECO_PREC,AA1614)),MAX($Z$1:Z1613)+1,0)</f>
        <v>0</v>
      </c>
      <c r="AA1614" t="s">
        <v>4930</v>
      </c>
      <c r="AB1614">
        <v>730</v>
      </c>
    </row>
    <row r="1615" spans="16:28">
      <c r="P1615" t="str">
        <f>IFERROR(VLOOKUP(ROWS($P$2:P1615),$Q$2:$R$3007,2,0),"")</f>
        <v/>
      </c>
      <c r="Q1615" s="91">
        <f>IF(ISNUMBER(SEARCH(ETUD_SHEARCH_ECO_PREC,R1615)),MAX($Q$1:Q1614)+1,0)</f>
        <v>0</v>
      </c>
      <c r="R1615" t="s">
        <v>5571</v>
      </c>
      <c r="S1615">
        <v>1067</v>
      </c>
      <c r="Y1615" t="str">
        <f>IFERROR(VLOOKUP(ROWS($Y$2:Y1615),$Z$2:$AA$3007,2,0),"")</f>
        <v/>
      </c>
      <c r="Z1615" s="91">
        <f>IF(ISNUMBER(SEARCH(PROF_SEARCH_ECO_PREC,AA1615)),MAX($Z$1:Z1614)+1,0)</f>
        <v>0</v>
      </c>
      <c r="AA1615" t="s">
        <v>5571</v>
      </c>
      <c r="AB1615">
        <v>1067</v>
      </c>
    </row>
    <row r="1616" spans="16:28">
      <c r="P1616" t="str">
        <f>IFERROR(VLOOKUP(ROWS($P$2:P1616),$Q$2:$R$3007,2,0),"")</f>
        <v/>
      </c>
      <c r="Q1616" s="91">
        <f>IF(ISNUMBER(SEARCH(ETUD_SHEARCH_ECO_PREC,R1616)),MAX($Q$1:Q1615)+1,0)</f>
        <v>0</v>
      </c>
      <c r="R1616" t="s">
        <v>4115</v>
      </c>
      <c r="S1616">
        <v>299</v>
      </c>
      <c r="Y1616" t="str">
        <f>IFERROR(VLOOKUP(ROWS($Y$2:Y1616),$Z$2:$AA$3007,2,0),"")</f>
        <v/>
      </c>
      <c r="Z1616" s="91">
        <f>IF(ISNUMBER(SEARCH(PROF_SEARCH_ECO_PREC,AA1616)),MAX($Z$1:Z1615)+1,0)</f>
        <v>0</v>
      </c>
      <c r="AA1616" t="s">
        <v>4115</v>
      </c>
      <c r="AB1616">
        <v>299</v>
      </c>
    </row>
    <row r="1617" spans="16:28">
      <c r="P1617" t="str">
        <f>IFERROR(VLOOKUP(ROWS($P$2:P1617),$Q$2:$R$3007,2,0),"")</f>
        <v/>
      </c>
      <c r="Q1617" s="91">
        <f>IF(ISNUMBER(SEARCH(ETUD_SHEARCH_ECO_PREC,R1617)),MAX($Q$1:Q1616)+1,0)</f>
        <v>0</v>
      </c>
      <c r="R1617" t="s">
        <v>3891</v>
      </c>
      <c r="S1617">
        <v>1596</v>
      </c>
      <c r="Y1617" t="str">
        <f>IFERROR(VLOOKUP(ROWS($Y$2:Y1617),$Z$2:$AA$3007,2,0),"")</f>
        <v/>
      </c>
      <c r="Z1617" s="91">
        <f>IF(ISNUMBER(SEARCH(PROF_SEARCH_ECO_PREC,AA1617)),MAX($Z$1:Z1616)+1,0)</f>
        <v>0</v>
      </c>
      <c r="AA1617" t="s">
        <v>3891</v>
      </c>
      <c r="AB1617">
        <v>1596</v>
      </c>
    </row>
    <row r="1618" spans="16:28">
      <c r="P1618" t="str">
        <f>IFERROR(VLOOKUP(ROWS($P$2:P1618),$Q$2:$R$3007,2,0),"")</f>
        <v/>
      </c>
      <c r="Q1618" s="91">
        <f>IF(ISNUMBER(SEARCH(ETUD_SHEARCH_ECO_PREC,R1618)),MAX($Q$1:Q1617)+1,0)</f>
        <v>0</v>
      </c>
      <c r="R1618" t="s">
        <v>3518</v>
      </c>
      <c r="S1618">
        <v>110</v>
      </c>
      <c r="Y1618" t="str">
        <f>IFERROR(VLOOKUP(ROWS($Y$2:Y1618),$Z$2:$AA$3007,2,0),"")</f>
        <v/>
      </c>
      <c r="Z1618" s="91">
        <f>IF(ISNUMBER(SEARCH(PROF_SEARCH_ECO_PREC,AA1618)),MAX($Z$1:Z1617)+1,0)</f>
        <v>0</v>
      </c>
      <c r="AA1618" t="s">
        <v>3518</v>
      </c>
      <c r="AB1618">
        <v>110</v>
      </c>
    </row>
    <row r="1619" spans="16:28">
      <c r="P1619" t="str">
        <f>IFERROR(VLOOKUP(ROWS($P$2:P1619),$Q$2:$R$3007,2,0),"")</f>
        <v/>
      </c>
      <c r="Q1619" s="91">
        <f>IF(ISNUMBER(SEARCH(ETUD_SHEARCH_ECO_PREC,R1619)),MAX($Q$1:Q1618)+1,0)</f>
        <v>0</v>
      </c>
      <c r="R1619" t="s">
        <v>4928</v>
      </c>
      <c r="S1619">
        <v>1391</v>
      </c>
      <c r="Y1619" t="str">
        <f>IFERROR(VLOOKUP(ROWS($Y$2:Y1619),$Z$2:$AA$3007,2,0),"")</f>
        <v/>
      </c>
      <c r="Z1619" s="91">
        <f>IF(ISNUMBER(SEARCH(PROF_SEARCH_ECO_PREC,AA1619)),MAX($Z$1:Z1618)+1,0)</f>
        <v>0</v>
      </c>
      <c r="AA1619" t="s">
        <v>4928</v>
      </c>
      <c r="AB1619">
        <v>1391</v>
      </c>
    </row>
    <row r="1620" spans="16:28">
      <c r="P1620" t="str">
        <f>IFERROR(VLOOKUP(ROWS($P$2:P1620),$Q$2:$R$3007,2,0),"")</f>
        <v/>
      </c>
      <c r="Q1620" s="91">
        <f>IF(ISNUMBER(SEARCH(ETUD_SHEARCH_ECO_PREC,R1620)),MAX($Q$1:Q1619)+1,0)</f>
        <v>0</v>
      </c>
      <c r="R1620" t="s">
        <v>5796</v>
      </c>
      <c r="S1620">
        <v>1280</v>
      </c>
      <c r="Y1620" t="str">
        <f>IFERROR(VLOOKUP(ROWS($Y$2:Y1620),$Z$2:$AA$3007,2,0),"")</f>
        <v/>
      </c>
      <c r="Z1620" s="91">
        <f>IF(ISNUMBER(SEARCH(PROF_SEARCH_ECO_PREC,AA1620)),MAX($Z$1:Z1619)+1,0)</f>
        <v>0</v>
      </c>
      <c r="AA1620" t="s">
        <v>5796</v>
      </c>
      <c r="AB1620">
        <v>1280</v>
      </c>
    </row>
    <row r="1621" spans="16:28">
      <c r="P1621" t="str">
        <f>IFERROR(VLOOKUP(ROWS($P$2:P1621),$Q$2:$R$3007,2,0),"")</f>
        <v/>
      </c>
      <c r="Q1621" s="91">
        <f>IF(ISNUMBER(SEARCH(ETUD_SHEARCH_ECO_PREC,R1621)),MAX($Q$1:Q1620)+1,0)</f>
        <v>0</v>
      </c>
      <c r="R1621" t="s">
        <v>5652</v>
      </c>
      <c r="S1621">
        <v>1108</v>
      </c>
      <c r="Y1621" t="str">
        <f>IFERROR(VLOOKUP(ROWS($Y$2:Y1621),$Z$2:$AA$3007,2,0),"")</f>
        <v/>
      </c>
      <c r="Z1621" s="91">
        <f>IF(ISNUMBER(SEARCH(PROF_SEARCH_ECO_PREC,AA1621)),MAX($Z$1:Z1620)+1,0)</f>
        <v>0</v>
      </c>
      <c r="AA1621" t="s">
        <v>5652</v>
      </c>
      <c r="AB1621">
        <v>1108</v>
      </c>
    </row>
    <row r="1622" spans="16:28">
      <c r="P1622" t="str">
        <f>IFERROR(VLOOKUP(ROWS($P$2:P1622),$Q$2:$R$3007,2,0),"")</f>
        <v/>
      </c>
      <c r="Q1622" s="91">
        <f>IF(ISNUMBER(SEARCH(ETUD_SHEARCH_ECO_PREC,R1622)),MAX($Q$1:Q1621)+1,0)</f>
        <v>0</v>
      </c>
      <c r="R1622" t="s">
        <v>3114</v>
      </c>
      <c r="S1622">
        <v>8</v>
      </c>
      <c r="Y1622" t="str">
        <f>IFERROR(VLOOKUP(ROWS($Y$2:Y1622),$Z$2:$AA$3007,2,0),"")</f>
        <v/>
      </c>
      <c r="Z1622" s="91">
        <f>IF(ISNUMBER(SEARCH(PROF_SEARCH_ECO_PREC,AA1622)),MAX($Z$1:Z1621)+1,0)</f>
        <v>0</v>
      </c>
      <c r="AA1622" t="s">
        <v>3114</v>
      </c>
      <c r="AB1622">
        <v>8</v>
      </c>
    </row>
    <row r="1623" spans="16:28">
      <c r="P1623" t="str">
        <f>IFERROR(VLOOKUP(ROWS($P$2:P1623),$Q$2:$R$3007,2,0),"")</f>
        <v/>
      </c>
      <c r="Q1623" s="91">
        <f>IF(ISNUMBER(SEARCH(ETUD_SHEARCH_ECO_PREC,R1623)),MAX($Q$1:Q1622)+1,0)</f>
        <v>0</v>
      </c>
      <c r="R1623" t="s">
        <v>3293</v>
      </c>
      <c r="S1623">
        <v>7143</v>
      </c>
      <c r="Y1623" t="str">
        <f>IFERROR(VLOOKUP(ROWS($Y$2:Y1623),$Z$2:$AA$3007,2,0),"")</f>
        <v/>
      </c>
      <c r="Z1623" s="91">
        <f>IF(ISNUMBER(SEARCH(PROF_SEARCH_ECO_PREC,AA1623)),MAX($Z$1:Z1622)+1,0)</f>
        <v>0</v>
      </c>
      <c r="AA1623" t="s">
        <v>3293</v>
      </c>
      <c r="AB1623">
        <v>7143</v>
      </c>
    </row>
    <row r="1624" spans="16:28">
      <c r="P1624" t="str">
        <f>IFERROR(VLOOKUP(ROWS($P$2:P1624),$Q$2:$R$3007,2,0),"")</f>
        <v/>
      </c>
      <c r="Q1624" s="91">
        <f>IF(ISNUMBER(SEARCH(ETUD_SHEARCH_ECO_PREC,R1624)),MAX($Q$1:Q1623)+1,0)</f>
        <v>0</v>
      </c>
      <c r="R1624" t="s">
        <v>3911</v>
      </c>
      <c r="S1624">
        <v>7457</v>
      </c>
      <c r="Y1624" t="str">
        <f>IFERROR(VLOOKUP(ROWS($Y$2:Y1624),$Z$2:$AA$3007,2,0),"")</f>
        <v/>
      </c>
      <c r="Z1624" s="91">
        <f>IF(ISNUMBER(SEARCH(PROF_SEARCH_ECO_PREC,AA1624)),MAX($Z$1:Z1623)+1,0)</f>
        <v>0</v>
      </c>
      <c r="AA1624" t="s">
        <v>3911</v>
      </c>
      <c r="AB1624">
        <v>7457</v>
      </c>
    </row>
    <row r="1625" spans="16:28">
      <c r="P1625" t="str">
        <f>IFERROR(VLOOKUP(ROWS($P$2:P1625),$Q$2:$R$3007,2,0),"")</f>
        <v/>
      </c>
      <c r="Q1625" s="91">
        <f>IF(ISNUMBER(SEARCH(ETUD_SHEARCH_ECO_PREC,R1625)),MAX($Q$1:Q1624)+1,0)</f>
        <v>0</v>
      </c>
      <c r="R1625" t="s">
        <v>4876</v>
      </c>
      <c r="S1625">
        <v>7671</v>
      </c>
      <c r="Y1625" t="str">
        <f>IFERROR(VLOOKUP(ROWS($Y$2:Y1625),$Z$2:$AA$3007,2,0),"")</f>
        <v/>
      </c>
      <c r="Z1625" s="91">
        <f>IF(ISNUMBER(SEARCH(PROF_SEARCH_ECO_PREC,AA1625)),MAX($Z$1:Z1624)+1,0)</f>
        <v>0</v>
      </c>
      <c r="AA1625" t="s">
        <v>4876</v>
      </c>
      <c r="AB1625">
        <v>7671</v>
      </c>
    </row>
    <row r="1626" spans="16:28">
      <c r="P1626" t="str">
        <f>IFERROR(VLOOKUP(ROWS($P$2:P1626),$Q$2:$R$3007,2,0),"")</f>
        <v/>
      </c>
      <c r="Q1626" s="91">
        <f>IF(ISNUMBER(SEARCH(ETUD_SHEARCH_ECO_PREC,R1626)),MAX($Q$1:Q1625)+1,0)</f>
        <v>0</v>
      </c>
      <c r="R1626" t="s">
        <v>3302</v>
      </c>
      <c r="S1626">
        <v>7153</v>
      </c>
      <c r="Y1626" t="str">
        <f>IFERROR(VLOOKUP(ROWS($Y$2:Y1626),$Z$2:$AA$3007,2,0),"")</f>
        <v/>
      </c>
      <c r="Z1626" s="91">
        <f>IF(ISNUMBER(SEARCH(PROF_SEARCH_ECO_PREC,AA1626)),MAX($Z$1:Z1625)+1,0)</f>
        <v>0</v>
      </c>
      <c r="AA1626" t="s">
        <v>3302</v>
      </c>
      <c r="AB1626">
        <v>7153</v>
      </c>
    </row>
    <row r="1627" spans="16:28">
      <c r="P1627" t="str">
        <f>IFERROR(VLOOKUP(ROWS($P$2:P1627),$Q$2:$R$3007,2,0),"")</f>
        <v/>
      </c>
      <c r="Q1627" s="91">
        <f>IF(ISNUMBER(SEARCH(ETUD_SHEARCH_ECO_PREC,R1627)),MAX($Q$1:Q1626)+1,0)</f>
        <v>0</v>
      </c>
      <c r="R1627" t="s">
        <v>3146</v>
      </c>
      <c r="S1627">
        <v>7043</v>
      </c>
      <c r="Y1627" t="str">
        <f>IFERROR(VLOOKUP(ROWS($Y$2:Y1627),$Z$2:$AA$3007,2,0),"")</f>
        <v/>
      </c>
      <c r="Z1627" s="91">
        <f>IF(ISNUMBER(SEARCH(PROF_SEARCH_ECO_PREC,AA1627)),MAX($Z$1:Z1626)+1,0)</f>
        <v>0</v>
      </c>
      <c r="AA1627" t="s">
        <v>3146</v>
      </c>
      <c r="AB1627">
        <v>7043</v>
      </c>
    </row>
    <row r="1628" spans="16:28">
      <c r="P1628" t="str">
        <f>IFERROR(VLOOKUP(ROWS($P$2:P1628),$Q$2:$R$3007,2,0),"")</f>
        <v/>
      </c>
      <c r="Q1628" s="91">
        <f>IF(ISNUMBER(SEARCH(ETUD_SHEARCH_ECO_PREC,R1628)),MAX($Q$1:Q1627)+1,0)</f>
        <v>0</v>
      </c>
      <c r="R1628" t="s">
        <v>4112</v>
      </c>
      <c r="S1628">
        <v>7525</v>
      </c>
      <c r="Y1628" t="str">
        <f>IFERROR(VLOOKUP(ROWS($Y$2:Y1628),$Z$2:$AA$3007,2,0),"")</f>
        <v/>
      </c>
      <c r="Z1628" s="91">
        <f>IF(ISNUMBER(SEARCH(PROF_SEARCH_ECO_PREC,AA1628)),MAX($Z$1:Z1627)+1,0)</f>
        <v>0</v>
      </c>
      <c r="AA1628" t="s">
        <v>4112</v>
      </c>
      <c r="AB1628">
        <v>7525</v>
      </c>
    </row>
    <row r="1629" spans="16:28">
      <c r="P1629" t="str">
        <f>IFERROR(VLOOKUP(ROWS($P$2:P1629),$Q$2:$R$3007,2,0),"")</f>
        <v/>
      </c>
      <c r="Q1629" s="91">
        <f>IF(ISNUMBER(SEARCH(ETUD_SHEARCH_ECO_PREC,R1629)),MAX($Q$1:Q1628)+1,0)</f>
        <v>0</v>
      </c>
      <c r="R1629" t="s">
        <v>3456</v>
      </c>
      <c r="S1629">
        <v>7263</v>
      </c>
      <c r="Y1629" t="str">
        <f>IFERROR(VLOOKUP(ROWS($Y$2:Y1629),$Z$2:$AA$3007,2,0),"")</f>
        <v/>
      </c>
      <c r="Z1629" s="91">
        <f>IF(ISNUMBER(SEARCH(PROF_SEARCH_ECO_PREC,AA1629)),MAX($Z$1:Z1628)+1,0)</f>
        <v>0</v>
      </c>
      <c r="AA1629" t="s">
        <v>3456</v>
      </c>
      <c r="AB1629">
        <v>7263</v>
      </c>
    </row>
    <row r="1630" spans="16:28">
      <c r="P1630" t="str">
        <f>IFERROR(VLOOKUP(ROWS($P$2:P1630),$Q$2:$R$3007,2,0),"")</f>
        <v/>
      </c>
      <c r="Q1630" s="91">
        <f>IF(ISNUMBER(SEARCH(ETUD_SHEARCH_ECO_PREC,R1630)),MAX($Q$1:Q1629)+1,0)</f>
        <v>0</v>
      </c>
      <c r="R1630" t="s">
        <v>3912</v>
      </c>
      <c r="S1630">
        <v>7458</v>
      </c>
      <c r="Y1630" t="str">
        <f>IFERROR(VLOOKUP(ROWS($Y$2:Y1630),$Z$2:$AA$3007,2,0),"")</f>
        <v/>
      </c>
      <c r="Z1630" s="91">
        <f>IF(ISNUMBER(SEARCH(PROF_SEARCH_ECO_PREC,AA1630)),MAX($Z$1:Z1629)+1,0)</f>
        <v>0</v>
      </c>
      <c r="AA1630" t="s">
        <v>3912</v>
      </c>
      <c r="AB1630">
        <v>7458</v>
      </c>
    </row>
    <row r="1631" spans="16:28">
      <c r="P1631" t="str">
        <f>IFERROR(VLOOKUP(ROWS($P$2:P1631),$Q$2:$R$3007,2,0),"")</f>
        <v/>
      </c>
      <c r="Q1631" s="91">
        <f>IF(ISNUMBER(SEARCH(ETUD_SHEARCH_ECO_PREC,R1631)),MAX($Q$1:Q1630)+1,0)</f>
        <v>0</v>
      </c>
      <c r="R1631" t="s">
        <v>3835</v>
      </c>
      <c r="S1631">
        <v>7430</v>
      </c>
      <c r="Y1631" t="str">
        <f>IFERROR(VLOOKUP(ROWS($Y$2:Y1631),$Z$2:$AA$3007,2,0),"")</f>
        <v/>
      </c>
      <c r="Z1631" s="91">
        <f>IF(ISNUMBER(SEARCH(PROF_SEARCH_ECO_PREC,AA1631)),MAX($Z$1:Z1630)+1,0)</f>
        <v>0</v>
      </c>
      <c r="AA1631" t="s">
        <v>3835</v>
      </c>
      <c r="AB1631">
        <v>7430</v>
      </c>
    </row>
    <row r="1632" spans="16:28">
      <c r="P1632" t="str">
        <f>IFERROR(VLOOKUP(ROWS($P$2:P1632),$Q$2:$R$3007,2,0),"")</f>
        <v/>
      </c>
      <c r="Q1632" s="91">
        <f>IF(ISNUMBER(SEARCH(ETUD_SHEARCH_ECO_PREC,R1632)),MAX($Q$1:Q1631)+1,0)</f>
        <v>0</v>
      </c>
      <c r="R1632" t="s">
        <v>4999</v>
      </c>
      <c r="S1632">
        <v>7707</v>
      </c>
      <c r="Y1632" t="str">
        <f>IFERROR(VLOOKUP(ROWS($Y$2:Y1632),$Z$2:$AA$3007,2,0),"")</f>
        <v/>
      </c>
      <c r="Z1632" s="91">
        <f>IF(ISNUMBER(SEARCH(PROF_SEARCH_ECO_PREC,AA1632)),MAX($Z$1:Z1631)+1,0)</f>
        <v>0</v>
      </c>
      <c r="AA1632" t="s">
        <v>4999</v>
      </c>
      <c r="AB1632">
        <v>7707</v>
      </c>
    </row>
    <row r="1633" spans="16:28">
      <c r="P1633" t="str">
        <f>IFERROR(VLOOKUP(ROWS($P$2:P1633),$Q$2:$R$3007,2,0),"")</f>
        <v/>
      </c>
      <c r="Q1633" s="91">
        <f>IF(ISNUMBER(SEARCH(ETUD_SHEARCH_ECO_PREC,R1633)),MAX($Q$1:Q1632)+1,0)</f>
        <v>0</v>
      </c>
      <c r="R1633" t="s">
        <v>3999</v>
      </c>
      <c r="S1633">
        <v>1581</v>
      </c>
      <c r="Y1633" t="str">
        <f>IFERROR(VLOOKUP(ROWS($Y$2:Y1633),$Z$2:$AA$3007,2,0),"")</f>
        <v/>
      </c>
      <c r="Z1633" s="91">
        <f>IF(ISNUMBER(SEARCH(PROF_SEARCH_ECO_PREC,AA1633)),MAX($Z$1:Z1632)+1,0)</f>
        <v>0</v>
      </c>
      <c r="AA1633" t="s">
        <v>3999</v>
      </c>
      <c r="AB1633">
        <v>1581</v>
      </c>
    </row>
    <row r="1634" spans="16:28">
      <c r="P1634" t="str">
        <f>IFERROR(VLOOKUP(ROWS($P$2:P1634),$Q$2:$R$3007,2,0),"")</f>
        <v/>
      </c>
      <c r="Q1634" s="91">
        <f>IF(ISNUMBER(SEARCH(ETUD_SHEARCH_ECO_PREC,R1634)),MAX($Q$1:Q1633)+1,0)</f>
        <v>0</v>
      </c>
      <c r="R1634" t="s">
        <v>4010</v>
      </c>
      <c r="S1634">
        <v>255</v>
      </c>
      <c r="Y1634" t="str">
        <f>IFERROR(VLOOKUP(ROWS($Y$2:Y1634),$Z$2:$AA$3007,2,0),"")</f>
        <v/>
      </c>
      <c r="Z1634" s="91">
        <f>IF(ISNUMBER(SEARCH(PROF_SEARCH_ECO_PREC,AA1634)),MAX($Z$1:Z1633)+1,0)</f>
        <v>0</v>
      </c>
      <c r="AA1634" t="s">
        <v>4010</v>
      </c>
      <c r="AB1634">
        <v>255</v>
      </c>
    </row>
    <row r="1635" spans="16:28">
      <c r="P1635" t="str">
        <f>IFERROR(VLOOKUP(ROWS($P$2:P1635),$Q$2:$R$3007,2,0),"")</f>
        <v/>
      </c>
      <c r="Q1635" s="91">
        <f>IF(ISNUMBER(SEARCH(ETUD_SHEARCH_ECO_PREC,R1635)),MAX($Q$1:Q1634)+1,0)</f>
        <v>0</v>
      </c>
      <c r="R1635" t="s">
        <v>4023</v>
      </c>
      <c r="S1635">
        <v>1344</v>
      </c>
      <c r="Y1635" t="str">
        <f>IFERROR(VLOOKUP(ROWS($Y$2:Y1635),$Z$2:$AA$3007,2,0),"")</f>
        <v/>
      </c>
      <c r="Z1635" s="91">
        <f>IF(ISNUMBER(SEARCH(PROF_SEARCH_ECO_PREC,AA1635)),MAX($Z$1:Z1634)+1,0)</f>
        <v>0</v>
      </c>
      <c r="AA1635" t="s">
        <v>4023</v>
      </c>
      <c r="AB1635">
        <v>1344</v>
      </c>
    </row>
    <row r="1636" spans="16:28">
      <c r="P1636" t="str">
        <f>IFERROR(VLOOKUP(ROWS($P$2:P1636),$Q$2:$R$3007,2,0),"")</f>
        <v/>
      </c>
      <c r="Q1636" s="91">
        <f>IF(ISNUMBER(SEARCH(ETUD_SHEARCH_ECO_PREC,R1636)),MAX($Q$1:Q1635)+1,0)</f>
        <v>0</v>
      </c>
      <c r="R1636" t="s">
        <v>4065</v>
      </c>
      <c r="S1636">
        <v>1601</v>
      </c>
      <c r="Y1636" t="str">
        <f>IFERROR(VLOOKUP(ROWS($Y$2:Y1636),$Z$2:$AA$3007,2,0),"")</f>
        <v/>
      </c>
      <c r="Z1636" s="91">
        <f>IF(ISNUMBER(SEARCH(PROF_SEARCH_ECO_PREC,AA1636)),MAX($Z$1:Z1635)+1,0)</f>
        <v>0</v>
      </c>
      <c r="AA1636" t="s">
        <v>4065</v>
      </c>
      <c r="AB1636">
        <v>1601</v>
      </c>
    </row>
    <row r="1637" spans="16:28">
      <c r="P1637" t="str">
        <f>IFERROR(VLOOKUP(ROWS($P$2:P1637),$Q$2:$R$3007,2,0),"")</f>
        <v/>
      </c>
      <c r="Q1637" s="91">
        <f>IF(ISNUMBER(SEARCH(ETUD_SHEARCH_ECO_PREC,R1637)),MAX($Q$1:Q1636)+1,0)</f>
        <v>0</v>
      </c>
      <c r="R1637" t="s">
        <v>4050</v>
      </c>
      <c r="S1637">
        <v>1599</v>
      </c>
      <c r="Y1637" t="str">
        <f>IFERROR(VLOOKUP(ROWS($Y$2:Y1637),$Z$2:$AA$3007,2,0),"")</f>
        <v/>
      </c>
      <c r="Z1637" s="91">
        <f>IF(ISNUMBER(SEARCH(PROF_SEARCH_ECO_PREC,AA1637)),MAX($Z$1:Z1636)+1,0)</f>
        <v>0</v>
      </c>
      <c r="AA1637" t="s">
        <v>4050</v>
      </c>
      <c r="AB1637">
        <v>1599</v>
      </c>
    </row>
    <row r="1638" spans="16:28">
      <c r="P1638" t="str">
        <f>IFERROR(VLOOKUP(ROWS($P$2:P1638),$Q$2:$R$3007,2,0),"")</f>
        <v/>
      </c>
      <c r="Q1638" s="91">
        <f>IF(ISNUMBER(SEARCH(ETUD_SHEARCH_ECO_PREC,R1638)),MAX($Q$1:Q1637)+1,0)</f>
        <v>0</v>
      </c>
      <c r="R1638" t="s">
        <v>5740</v>
      </c>
      <c r="S1638">
        <v>1249</v>
      </c>
      <c r="Y1638" t="str">
        <f>IFERROR(VLOOKUP(ROWS($Y$2:Y1638),$Z$2:$AA$3007,2,0),"")</f>
        <v/>
      </c>
      <c r="Z1638" s="91">
        <f>IF(ISNUMBER(SEARCH(PROF_SEARCH_ECO_PREC,AA1638)),MAX($Z$1:Z1637)+1,0)</f>
        <v>0</v>
      </c>
      <c r="AA1638" t="s">
        <v>5740</v>
      </c>
      <c r="AB1638">
        <v>1249</v>
      </c>
    </row>
    <row r="1639" spans="16:28">
      <c r="P1639" t="str">
        <f>IFERROR(VLOOKUP(ROWS($P$2:P1639),$Q$2:$R$3007,2,0),"")</f>
        <v/>
      </c>
      <c r="Q1639" s="91">
        <f>IF(ISNUMBER(SEARCH(ETUD_SHEARCH_ECO_PREC,R1639)),MAX($Q$1:Q1638)+1,0)</f>
        <v>0</v>
      </c>
      <c r="R1639" t="s">
        <v>6065</v>
      </c>
      <c r="S1639">
        <v>1217</v>
      </c>
      <c r="Y1639" t="str">
        <f>IFERROR(VLOOKUP(ROWS($Y$2:Y1639),$Z$2:$AA$3007,2,0),"")</f>
        <v/>
      </c>
      <c r="Z1639" s="91">
        <f>IF(ISNUMBER(SEARCH(PROF_SEARCH_ECO_PREC,AA1639)),MAX($Z$1:Z1638)+1,0)</f>
        <v>0</v>
      </c>
      <c r="AA1639" t="s">
        <v>6065</v>
      </c>
      <c r="AB1639">
        <v>1217</v>
      </c>
    </row>
    <row r="1640" spans="16:28">
      <c r="P1640" t="str">
        <f>IFERROR(VLOOKUP(ROWS($P$2:P1640),$Q$2:$R$3007,2,0),"")</f>
        <v/>
      </c>
      <c r="Q1640" s="91">
        <f>IF(ISNUMBER(SEARCH(ETUD_SHEARCH_ECO_PREC,R1640)),MAX($Q$1:Q1639)+1,0)</f>
        <v>0</v>
      </c>
      <c r="R1640" t="s">
        <v>5118</v>
      </c>
      <c r="S1640">
        <v>833</v>
      </c>
      <c r="Y1640" t="str">
        <f>IFERROR(VLOOKUP(ROWS($Y$2:Y1640),$Z$2:$AA$3007,2,0),"")</f>
        <v/>
      </c>
      <c r="Z1640" s="91">
        <f>IF(ISNUMBER(SEARCH(PROF_SEARCH_ECO_PREC,AA1640)),MAX($Z$1:Z1639)+1,0)</f>
        <v>0</v>
      </c>
      <c r="AA1640" t="s">
        <v>5118</v>
      </c>
      <c r="AB1640">
        <v>833</v>
      </c>
    </row>
    <row r="1641" spans="16:28">
      <c r="P1641" t="str">
        <f>IFERROR(VLOOKUP(ROWS($P$2:P1641),$Q$2:$R$3007,2,0),"")</f>
        <v/>
      </c>
      <c r="Q1641" s="91">
        <f>IF(ISNUMBER(SEARCH(ETUD_SHEARCH_ECO_PREC,R1641)),MAX($Q$1:Q1640)+1,0)</f>
        <v>0</v>
      </c>
      <c r="R1641" t="s">
        <v>4054</v>
      </c>
      <c r="S1641">
        <v>273</v>
      </c>
      <c r="Y1641" t="str">
        <f>IFERROR(VLOOKUP(ROWS($Y$2:Y1641),$Z$2:$AA$3007,2,0),"")</f>
        <v/>
      </c>
      <c r="Z1641" s="91">
        <f>IF(ISNUMBER(SEARCH(PROF_SEARCH_ECO_PREC,AA1641)),MAX($Z$1:Z1640)+1,0)</f>
        <v>0</v>
      </c>
      <c r="AA1641" t="s">
        <v>4054</v>
      </c>
      <c r="AB1641">
        <v>273</v>
      </c>
    </row>
    <row r="1642" spans="16:28">
      <c r="P1642" t="str">
        <f>IFERROR(VLOOKUP(ROWS($P$2:P1642),$Q$2:$R$3007,2,0),"")</f>
        <v/>
      </c>
      <c r="Q1642" s="91">
        <f>IF(ISNUMBER(SEARCH(ETUD_SHEARCH_ECO_PREC,R1642)),MAX($Q$1:Q1641)+1,0)</f>
        <v>0</v>
      </c>
      <c r="R1642" t="s">
        <v>5956</v>
      </c>
      <c r="S1642">
        <v>8145</v>
      </c>
      <c r="Y1642" t="str">
        <f>IFERROR(VLOOKUP(ROWS($Y$2:Y1642),$Z$2:$AA$3007,2,0),"")</f>
        <v/>
      </c>
      <c r="Z1642" s="91">
        <f>IF(ISNUMBER(SEARCH(PROF_SEARCH_ECO_PREC,AA1642)),MAX($Z$1:Z1641)+1,0)</f>
        <v>0</v>
      </c>
      <c r="AA1642" t="s">
        <v>5956</v>
      </c>
      <c r="AB1642">
        <v>8145</v>
      </c>
    </row>
    <row r="1643" spans="16:28">
      <c r="P1643" t="str">
        <f>IFERROR(VLOOKUP(ROWS($P$2:P1643),$Q$2:$R$3007,2,0),"")</f>
        <v/>
      </c>
      <c r="Q1643" s="91">
        <f>IF(ISNUMBER(SEARCH(ETUD_SHEARCH_ECO_PREC,R1643)),MAX($Q$1:Q1642)+1,0)</f>
        <v>0</v>
      </c>
      <c r="R1643" t="s">
        <v>4432</v>
      </c>
      <c r="S1643">
        <v>1545</v>
      </c>
      <c r="Y1643" t="str">
        <f>IFERROR(VLOOKUP(ROWS($Y$2:Y1643),$Z$2:$AA$3007,2,0),"")</f>
        <v/>
      </c>
      <c r="Z1643" s="91">
        <f>IF(ISNUMBER(SEARCH(PROF_SEARCH_ECO_PREC,AA1643)),MAX($Z$1:Z1642)+1,0)</f>
        <v>0</v>
      </c>
      <c r="AA1643" t="s">
        <v>4432</v>
      </c>
      <c r="AB1643">
        <v>1545</v>
      </c>
    </row>
    <row r="1644" spans="16:28">
      <c r="P1644" t="str">
        <f>IFERROR(VLOOKUP(ROWS($P$2:P1644),$Q$2:$R$3007,2,0),"")</f>
        <v/>
      </c>
      <c r="Q1644" s="91">
        <f>IF(ISNUMBER(SEARCH(ETUD_SHEARCH_ECO_PREC,R1644)),MAX($Q$1:Q1643)+1,0)</f>
        <v>0</v>
      </c>
      <c r="R1644" t="s">
        <v>6034</v>
      </c>
      <c r="S1644">
        <v>1195</v>
      </c>
      <c r="Y1644" t="str">
        <f>IFERROR(VLOOKUP(ROWS($Y$2:Y1644),$Z$2:$AA$3007,2,0),"")</f>
        <v/>
      </c>
      <c r="Z1644" s="91">
        <f>IF(ISNUMBER(SEARCH(PROF_SEARCH_ECO_PREC,AA1644)),MAX($Z$1:Z1643)+1,0)</f>
        <v>0</v>
      </c>
      <c r="AA1644" t="s">
        <v>6034</v>
      </c>
      <c r="AB1644">
        <v>1195</v>
      </c>
    </row>
    <row r="1645" spans="16:28">
      <c r="P1645" t="str">
        <f>IFERROR(VLOOKUP(ROWS($P$2:P1645),$Q$2:$R$3007,2,0),"")</f>
        <v/>
      </c>
      <c r="Q1645" s="91">
        <f>IF(ISNUMBER(SEARCH(ETUD_SHEARCH_ECO_PREC,R1645)),MAX($Q$1:Q1644)+1,0)</f>
        <v>0</v>
      </c>
      <c r="R1645" t="s">
        <v>4409</v>
      </c>
      <c r="S1645">
        <v>1546</v>
      </c>
      <c r="Y1645" t="str">
        <f>IFERROR(VLOOKUP(ROWS($Y$2:Y1645),$Z$2:$AA$3007,2,0),"")</f>
        <v/>
      </c>
      <c r="Z1645" s="91">
        <f>IF(ISNUMBER(SEARCH(PROF_SEARCH_ECO_PREC,AA1645)),MAX($Z$1:Z1644)+1,0)</f>
        <v>0</v>
      </c>
      <c r="AA1645" t="s">
        <v>4409</v>
      </c>
      <c r="AB1645">
        <v>1546</v>
      </c>
    </row>
    <row r="1646" spans="16:28">
      <c r="P1646" t="str">
        <f>IFERROR(VLOOKUP(ROWS($P$2:P1646),$Q$2:$R$3007,2,0),"")</f>
        <v/>
      </c>
      <c r="Q1646" s="91">
        <f>IF(ISNUMBER(SEARCH(ETUD_SHEARCH_ECO_PREC,R1646)),MAX($Q$1:Q1645)+1,0)</f>
        <v>0</v>
      </c>
      <c r="R1646" t="s">
        <v>4833</v>
      </c>
      <c r="S1646">
        <v>665</v>
      </c>
      <c r="Y1646" t="str">
        <f>IFERROR(VLOOKUP(ROWS($Y$2:Y1646),$Z$2:$AA$3007,2,0),"")</f>
        <v/>
      </c>
      <c r="Z1646" s="91">
        <f>IF(ISNUMBER(SEARCH(PROF_SEARCH_ECO_PREC,AA1646)),MAX($Z$1:Z1645)+1,0)</f>
        <v>0</v>
      </c>
      <c r="AA1646" t="s">
        <v>4833</v>
      </c>
      <c r="AB1646">
        <v>665</v>
      </c>
    </row>
    <row r="1647" spans="16:28">
      <c r="P1647" t="str">
        <f>IFERROR(VLOOKUP(ROWS($P$2:P1647),$Q$2:$R$3007,2,0),"")</f>
        <v/>
      </c>
      <c r="Q1647" s="91">
        <f>IF(ISNUMBER(SEARCH(ETUD_SHEARCH_ECO_PREC,R1647)),MAX($Q$1:Q1646)+1,0)</f>
        <v>0</v>
      </c>
      <c r="R1647" t="s">
        <v>3710</v>
      </c>
      <c r="S1647">
        <v>144</v>
      </c>
      <c r="Y1647" t="str">
        <f>IFERROR(VLOOKUP(ROWS($Y$2:Y1647),$Z$2:$AA$3007,2,0),"")</f>
        <v/>
      </c>
      <c r="Z1647" s="91">
        <f>IF(ISNUMBER(SEARCH(PROF_SEARCH_ECO_PREC,AA1647)),MAX($Z$1:Z1646)+1,0)</f>
        <v>0</v>
      </c>
      <c r="AA1647" t="s">
        <v>3710</v>
      </c>
      <c r="AB1647">
        <v>144</v>
      </c>
    </row>
    <row r="1648" spans="16:28">
      <c r="P1648" t="str">
        <f>IFERROR(VLOOKUP(ROWS($P$2:P1648),$Q$2:$R$3007,2,0),"")</f>
        <v/>
      </c>
      <c r="Q1648" s="91">
        <f>IF(ISNUMBER(SEARCH(ETUD_SHEARCH_ECO_PREC,R1648)),MAX($Q$1:Q1647)+1,0)</f>
        <v>0</v>
      </c>
      <c r="R1648" t="s">
        <v>4785</v>
      </c>
      <c r="S1648">
        <v>649</v>
      </c>
      <c r="Y1648" t="str">
        <f>IFERROR(VLOOKUP(ROWS($Y$2:Y1648),$Z$2:$AA$3007,2,0),"")</f>
        <v/>
      </c>
      <c r="Z1648" s="91">
        <f>IF(ISNUMBER(SEARCH(PROF_SEARCH_ECO_PREC,AA1648)),MAX($Z$1:Z1647)+1,0)</f>
        <v>0</v>
      </c>
      <c r="AA1648" t="s">
        <v>4785</v>
      </c>
      <c r="AB1648">
        <v>649</v>
      </c>
    </row>
    <row r="1649" spans="16:28">
      <c r="P1649" t="str">
        <f>IFERROR(VLOOKUP(ROWS($P$2:P1649),$Q$2:$R$3007,2,0),"")</f>
        <v/>
      </c>
      <c r="Q1649" s="91">
        <f>IF(ISNUMBER(SEARCH(ETUD_SHEARCH_ECO_PREC,R1649)),MAX($Q$1:Q1648)+1,0)</f>
        <v>0</v>
      </c>
      <c r="R1649" t="s">
        <v>4703</v>
      </c>
      <c r="S1649">
        <v>1570</v>
      </c>
      <c r="Y1649" t="str">
        <f>IFERROR(VLOOKUP(ROWS($Y$2:Y1649),$Z$2:$AA$3007,2,0),"")</f>
        <v/>
      </c>
      <c r="Z1649" s="91">
        <f>IF(ISNUMBER(SEARCH(PROF_SEARCH_ECO_PREC,AA1649)),MAX($Z$1:Z1648)+1,0)</f>
        <v>0</v>
      </c>
      <c r="AA1649" t="s">
        <v>4703</v>
      </c>
      <c r="AB1649">
        <v>1570</v>
      </c>
    </row>
    <row r="1650" spans="16:28">
      <c r="P1650" t="str">
        <f>IFERROR(VLOOKUP(ROWS($P$2:P1650),$Q$2:$R$3007,2,0),"")</f>
        <v/>
      </c>
      <c r="Q1650" s="91">
        <f>IF(ISNUMBER(SEARCH(ETUD_SHEARCH_ECO_PREC,R1650)),MAX($Q$1:Q1649)+1,0)</f>
        <v>0</v>
      </c>
      <c r="R1650" t="s">
        <v>5426</v>
      </c>
      <c r="S1650">
        <v>1003</v>
      </c>
      <c r="Y1650" t="str">
        <f>IFERROR(VLOOKUP(ROWS($Y$2:Y1650),$Z$2:$AA$3007,2,0),"")</f>
        <v/>
      </c>
      <c r="Z1650" s="91">
        <f>IF(ISNUMBER(SEARCH(PROF_SEARCH_ECO_PREC,AA1650)),MAX($Z$1:Z1649)+1,0)</f>
        <v>0</v>
      </c>
      <c r="AA1650" t="s">
        <v>5426</v>
      </c>
      <c r="AB1650">
        <v>1003</v>
      </c>
    </row>
    <row r="1651" spans="16:28">
      <c r="P1651" t="str">
        <f>IFERROR(VLOOKUP(ROWS($P$2:P1651),$Q$2:$R$3007,2,0),"")</f>
        <v/>
      </c>
      <c r="Q1651" s="91">
        <f>IF(ISNUMBER(SEARCH(ETUD_SHEARCH_ECO_PREC,R1651)),MAX($Q$1:Q1650)+1,0)</f>
        <v>0</v>
      </c>
      <c r="R1651" t="s">
        <v>5576</v>
      </c>
      <c r="S1651">
        <v>1070</v>
      </c>
      <c r="Y1651" t="str">
        <f>IFERROR(VLOOKUP(ROWS($Y$2:Y1651),$Z$2:$AA$3007,2,0),"")</f>
        <v/>
      </c>
      <c r="Z1651" s="91">
        <f>IF(ISNUMBER(SEARCH(PROF_SEARCH_ECO_PREC,AA1651)),MAX($Z$1:Z1650)+1,0)</f>
        <v>0</v>
      </c>
      <c r="AA1651" t="s">
        <v>5576</v>
      </c>
      <c r="AB1651">
        <v>1070</v>
      </c>
    </row>
    <row r="1652" spans="16:28">
      <c r="P1652" t="str">
        <f>IFERROR(VLOOKUP(ROWS($P$2:P1652),$Q$2:$R$3007,2,0),"")</f>
        <v/>
      </c>
      <c r="Q1652" s="91">
        <f>IF(ISNUMBER(SEARCH(ETUD_SHEARCH_ECO_PREC,R1652)),MAX($Q$1:Q1651)+1,0)</f>
        <v>0</v>
      </c>
      <c r="R1652" t="s">
        <v>5598</v>
      </c>
      <c r="S1652">
        <v>7865</v>
      </c>
      <c r="Y1652" t="str">
        <f>IFERROR(VLOOKUP(ROWS($Y$2:Y1652),$Z$2:$AA$3007,2,0),"")</f>
        <v/>
      </c>
      <c r="Z1652" s="91">
        <f>IF(ISNUMBER(SEARCH(PROF_SEARCH_ECO_PREC,AA1652)),MAX($Z$1:Z1651)+1,0)</f>
        <v>0</v>
      </c>
      <c r="AA1652" t="s">
        <v>5598</v>
      </c>
      <c r="AB1652">
        <v>7865</v>
      </c>
    </row>
    <row r="1653" spans="16:28">
      <c r="P1653" t="str">
        <f>IFERROR(VLOOKUP(ROWS($P$2:P1653),$Q$2:$R$3007,2,0),"")</f>
        <v/>
      </c>
      <c r="Q1653" s="91">
        <f>IF(ISNUMBER(SEARCH(ETUD_SHEARCH_ECO_PREC,R1653)),MAX($Q$1:Q1652)+1,0)</f>
        <v>0</v>
      </c>
      <c r="R1653" t="s">
        <v>4569</v>
      </c>
      <c r="S1653">
        <v>543</v>
      </c>
      <c r="Y1653" t="str">
        <f>IFERROR(VLOOKUP(ROWS($Y$2:Y1653),$Z$2:$AA$3007,2,0),"")</f>
        <v/>
      </c>
      <c r="Z1653" s="91">
        <f>IF(ISNUMBER(SEARCH(PROF_SEARCH_ECO_PREC,AA1653)),MAX($Z$1:Z1652)+1,0)</f>
        <v>0</v>
      </c>
      <c r="AA1653" t="s">
        <v>4569</v>
      </c>
      <c r="AB1653">
        <v>543</v>
      </c>
    </row>
    <row r="1654" spans="16:28">
      <c r="P1654" t="str">
        <f>IFERROR(VLOOKUP(ROWS($P$2:P1654),$Q$2:$R$3007,2,0),"")</f>
        <v/>
      </c>
      <c r="Q1654" s="91">
        <f>IF(ISNUMBER(SEARCH(ETUD_SHEARCH_ECO_PREC,R1654)),MAX($Q$1:Q1653)+1,0)</f>
        <v>0</v>
      </c>
      <c r="R1654" t="s">
        <v>4196</v>
      </c>
      <c r="S1654">
        <v>349</v>
      </c>
      <c r="Y1654" t="str">
        <f>IFERROR(VLOOKUP(ROWS($Y$2:Y1654),$Z$2:$AA$3007,2,0),"")</f>
        <v/>
      </c>
      <c r="Z1654" s="91">
        <f>IF(ISNUMBER(SEARCH(PROF_SEARCH_ECO_PREC,AA1654)),MAX($Z$1:Z1653)+1,0)</f>
        <v>0</v>
      </c>
      <c r="AA1654" t="s">
        <v>4196</v>
      </c>
      <c r="AB1654">
        <v>349</v>
      </c>
    </row>
    <row r="1655" spans="16:28">
      <c r="P1655" t="str">
        <f>IFERROR(VLOOKUP(ROWS($P$2:P1655),$Q$2:$R$3007,2,0),"")</f>
        <v/>
      </c>
      <c r="Q1655" s="91">
        <f>IF(ISNUMBER(SEARCH(ETUD_SHEARCH_ECO_PREC,R1655)),MAX($Q$1:Q1654)+1,0)</f>
        <v>0</v>
      </c>
      <c r="R1655" t="s">
        <v>5558</v>
      </c>
      <c r="S1655">
        <v>8394</v>
      </c>
      <c r="Y1655" t="str">
        <f>IFERROR(VLOOKUP(ROWS($Y$2:Y1655),$Z$2:$AA$3007,2,0),"")</f>
        <v/>
      </c>
      <c r="Z1655" s="91">
        <f>IF(ISNUMBER(SEARCH(PROF_SEARCH_ECO_PREC,AA1655)),MAX($Z$1:Z1654)+1,0)</f>
        <v>0</v>
      </c>
      <c r="AA1655" t="s">
        <v>5558</v>
      </c>
      <c r="AB1655">
        <v>8394</v>
      </c>
    </row>
    <row r="1656" spans="16:28">
      <c r="P1656" t="str">
        <f>IFERROR(VLOOKUP(ROWS($P$2:P1656),$Q$2:$R$3007,2,0),"")</f>
        <v/>
      </c>
      <c r="Q1656" s="91">
        <f>IF(ISNUMBER(SEARCH(ETUD_SHEARCH_ECO_PREC,R1656)),MAX($Q$1:Q1655)+1,0)</f>
        <v>0</v>
      </c>
      <c r="R1656" t="s">
        <v>5927</v>
      </c>
      <c r="S1656">
        <v>1442</v>
      </c>
      <c r="Y1656" t="str">
        <f>IFERROR(VLOOKUP(ROWS($Y$2:Y1656),$Z$2:$AA$3007,2,0),"")</f>
        <v/>
      </c>
      <c r="Z1656" s="91">
        <f>IF(ISNUMBER(SEARCH(PROF_SEARCH_ECO_PREC,AA1656)),MAX($Z$1:Z1655)+1,0)</f>
        <v>0</v>
      </c>
      <c r="AA1656" t="s">
        <v>5927</v>
      </c>
      <c r="AB1656">
        <v>1442</v>
      </c>
    </row>
    <row r="1657" spans="16:28">
      <c r="P1657" t="str">
        <f>IFERROR(VLOOKUP(ROWS($P$2:P1657),$Q$2:$R$3007,2,0),"")</f>
        <v/>
      </c>
      <c r="Q1657" s="91">
        <f>IF(ISNUMBER(SEARCH(ETUD_SHEARCH_ECO_PREC,R1657)),MAX($Q$1:Q1656)+1,0)</f>
        <v>0</v>
      </c>
      <c r="R1657" t="s">
        <v>3865</v>
      </c>
      <c r="S1657">
        <v>186</v>
      </c>
      <c r="Y1657" t="str">
        <f>IFERROR(VLOOKUP(ROWS($Y$2:Y1657),$Z$2:$AA$3007,2,0),"")</f>
        <v/>
      </c>
      <c r="Z1657" s="91">
        <f>IF(ISNUMBER(SEARCH(PROF_SEARCH_ECO_PREC,AA1657)),MAX($Z$1:Z1656)+1,0)</f>
        <v>0</v>
      </c>
      <c r="AA1657" t="s">
        <v>3865</v>
      </c>
      <c r="AB1657">
        <v>186</v>
      </c>
    </row>
    <row r="1658" spans="16:28">
      <c r="P1658" t="str">
        <f>IFERROR(VLOOKUP(ROWS($P$2:P1658),$Q$2:$R$3007,2,0),"")</f>
        <v/>
      </c>
      <c r="Q1658" s="91">
        <f>IF(ISNUMBER(SEARCH(ETUD_SHEARCH_ECO_PREC,R1658)),MAX($Q$1:Q1657)+1,0)</f>
        <v>0</v>
      </c>
      <c r="R1658" t="s">
        <v>3401</v>
      </c>
      <c r="S1658">
        <v>8028</v>
      </c>
      <c r="Y1658" t="str">
        <f>IFERROR(VLOOKUP(ROWS($Y$2:Y1658),$Z$2:$AA$3007,2,0),"")</f>
        <v/>
      </c>
      <c r="Z1658" s="91">
        <f>IF(ISNUMBER(SEARCH(PROF_SEARCH_ECO_PREC,AA1658)),MAX($Z$1:Z1657)+1,0)</f>
        <v>0</v>
      </c>
      <c r="AA1658" t="s">
        <v>3401</v>
      </c>
      <c r="AB1658">
        <v>8028</v>
      </c>
    </row>
    <row r="1659" spans="16:28">
      <c r="P1659" t="str">
        <f>IFERROR(VLOOKUP(ROWS($P$2:P1659),$Q$2:$R$3007,2,0),"")</f>
        <v/>
      </c>
      <c r="Q1659" s="91">
        <f>IF(ISNUMBER(SEARCH(ETUD_SHEARCH_ECO_PREC,R1659)),MAX($Q$1:Q1658)+1,0)</f>
        <v>0</v>
      </c>
      <c r="R1659" t="s">
        <v>5361</v>
      </c>
      <c r="S1659">
        <v>967</v>
      </c>
      <c r="Y1659" t="str">
        <f>IFERROR(VLOOKUP(ROWS($Y$2:Y1659),$Z$2:$AA$3007,2,0),"")</f>
        <v/>
      </c>
      <c r="Z1659" s="91">
        <f>IF(ISNUMBER(SEARCH(PROF_SEARCH_ECO_PREC,AA1659)),MAX($Z$1:Z1658)+1,0)</f>
        <v>0</v>
      </c>
      <c r="AA1659" t="s">
        <v>5361</v>
      </c>
      <c r="AB1659">
        <v>967</v>
      </c>
    </row>
    <row r="1660" spans="16:28">
      <c r="P1660" t="str">
        <f>IFERROR(VLOOKUP(ROWS($P$2:P1660),$Q$2:$R$3007,2,0),"")</f>
        <v/>
      </c>
      <c r="Q1660" s="91">
        <f>IF(ISNUMBER(SEARCH(ETUD_SHEARCH_ECO_PREC,R1660)),MAX($Q$1:Q1659)+1,0)</f>
        <v>0</v>
      </c>
      <c r="R1660" t="s">
        <v>3540</v>
      </c>
      <c r="S1660">
        <v>8558</v>
      </c>
      <c r="Y1660" t="str">
        <f>IFERROR(VLOOKUP(ROWS($Y$2:Y1660),$Z$2:$AA$3007,2,0),"")</f>
        <v/>
      </c>
      <c r="Z1660" s="91">
        <f>IF(ISNUMBER(SEARCH(PROF_SEARCH_ECO_PREC,AA1660)),MAX($Z$1:Z1659)+1,0)</f>
        <v>0</v>
      </c>
      <c r="AA1660" t="s">
        <v>3540</v>
      </c>
      <c r="AB1660">
        <v>8558</v>
      </c>
    </row>
    <row r="1661" spans="16:28">
      <c r="P1661" t="str">
        <f>IFERROR(VLOOKUP(ROWS($P$2:P1661),$Q$2:$R$3007,2,0),"")</f>
        <v/>
      </c>
      <c r="Q1661" s="91">
        <f>IF(ISNUMBER(SEARCH(ETUD_SHEARCH_ECO_PREC,R1661)),MAX($Q$1:Q1660)+1,0)</f>
        <v>0</v>
      </c>
      <c r="R1661" t="s">
        <v>4666</v>
      </c>
      <c r="S1661">
        <v>7635</v>
      </c>
      <c r="Y1661" t="str">
        <f>IFERROR(VLOOKUP(ROWS($Y$2:Y1661),$Z$2:$AA$3007,2,0),"")</f>
        <v/>
      </c>
      <c r="Z1661" s="91">
        <f>IF(ISNUMBER(SEARCH(PROF_SEARCH_ECO_PREC,AA1661)),MAX($Z$1:Z1660)+1,0)</f>
        <v>0</v>
      </c>
      <c r="AA1661" t="s">
        <v>4666</v>
      </c>
      <c r="AB1661">
        <v>7635</v>
      </c>
    </row>
    <row r="1662" spans="16:28">
      <c r="P1662" t="str">
        <f>IFERROR(VLOOKUP(ROWS($P$2:P1662),$Q$2:$R$3007,2,0),"")</f>
        <v/>
      </c>
      <c r="Q1662" s="91">
        <f>IF(ISNUMBER(SEARCH(ETUD_SHEARCH_ECO_PREC,R1662)),MAX($Q$1:Q1661)+1,0)</f>
        <v>0</v>
      </c>
      <c r="R1662" t="s">
        <v>4156</v>
      </c>
      <c r="S1662">
        <v>1395</v>
      </c>
      <c r="Y1662" t="str">
        <f>IFERROR(VLOOKUP(ROWS($Y$2:Y1662),$Z$2:$AA$3007,2,0),"")</f>
        <v/>
      </c>
      <c r="Z1662" s="91">
        <f>IF(ISNUMBER(SEARCH(PROF_SEARCH_ECO_PREC,AA1662)),MAX($Z$1:Z1661)+1,0)</f>
        <v>0</v>
      </c>
      <c r="AA1662" t="s">
        <v>4156</v>
      </c>
      <c r="AB1662">
        <v>1395</v>
      </c>
    </row>
    <row r="1663" spans="16:28">
      <c r="P1663" t="str">
        <f>IFERROR(VLOOKUP(ROWS($P$2:P1663),$Q$2:$R$3007,2,0),"")</f>
        <v/>
      </c>
      <c r="Q1663" s="91">
        <f>IF(ISNUMBER(SEARCH(ETUD_SHEARCH_ECO_PREC,R1663)),MAX($Q$1:Q1662)+1,0)</f>
        <v>0</v>
      </c>
      <c r="R1663" t="s">
        <v>4192</v>
      </c>
      <c r="S1663">
        <v>8455</v>
      </c>
      <c r="Y1663" t="str">
        <f>IFERROR(VLOOKUP(ROWS($Y$2:Y1663),$Z$2:$AA$3007,2,0),"")</f>
        <v/>
      </c>
      <c r="Z1663" s="91">
        <f>IF(ISNUMBER(SEARCH(PROF_SEARCH_ECO_PREC,AA1663)),MAX($Z$1:Z1662)+1,0)</f>
        <v>0</v>
      </c>
      <c r="AA1663" t="s">
        <v>4192</v>
      </c>
      <c r="AB1663">
        <v>8455</v>
      </c>
    </row>
    <row r="1664" spans="16:28">
      <c r="P1664" t="str">
        <f>IFERROR(VLOOKUP(ROWS($P$2:P1664),$Q$2:$R$3007,2,0),"")</f>
        <v/>
      </c>
      <c r="Q1664" s="91">
        <f>IF(ISNUMBER(SEARCH(ETUD_SHEARCH_ECO_PREC,R1664)),MAX($Q$1:Q1663)+1,0)</f>
        <v>0</v>
      </c>
      <c r="R1664" t="s">
        <v>3802</v>
      </c>
      <c r="S1664">
        <v>8244</v>
      </c>
      <c r="Y1664" t="str">
        <f>IFERROR(VLOOKUP(ROWS($Y$2:Y1664),$Z$2:$AA$3007,2,0),"")</f>
        <v/>
      </c>
      <c r="Z1664" s="91">
        <f>IF(ISNUMBER(SEARCH(PROF_SEARCH_ECO_PREC,AA1664)),MAX($Z$1:Z1663)+1,0)</f>
        <v>0</v>
      </c>
      <c r="AA1664" t="s">
        <v>3802</v>
      </c>
      <c r="AB1664">
        <v>8244</v>
      </c>
    </row>
    <row r="1665" spans="16:28">
      <c r="P1665" t="str">
        <f>IFERROR(VLOOKUP(ROWS($P$2:P1665),$Q$2:$R$3007,2,0),"")</f>
        <v/>
      </c>
      <c r="Q1665" s="91">
        <f>IF(ISNUMBER(SEARCH(ETUD_SHEARCH_ECO_PREC,R1665)),MAX($Q$1:Q1664)+1,0)</f>
        <v>0</v>
      </c>
      <c r="R1665" t="s">
        <v>4813</v>
      </c>
      <c r="S1665">
        <v>1491</v>
      </c>
      <c r="Y1665" t="str">
        <f>IFERROR(VLOOKUP(ROWS($Y$2:Y1665),$Z$2:$AA$3007,2,0),"")</f>
        <v/>
      </c>
      <c r="Z1665" s="91">
        <f>IF(ISNUMBER(SEARCH(PROF_SEARCH_ECO_PREC,AA1665)),MAX($Z$1:Z1664)+1,0)</f>
        <v>0</v>
      </c>
      <c r="AA1665" t="s">
        <v>4813</v>
      </c>
      <c r="AB1665">
        <v>1491</v>
      </c>
    </row>
    <row r="1666" spans="16:28">
      <c r="P1666" t="str">
        <f>IFERROR(VLOOKUP(ROWS($P$2:P1666),$Q$2:$R$3007,2,0),"")</f>
        <v/>
      </c>
      <c r="Q1666" s="91">
        <f>IF(ISNUMBER(SEARCH(ETUD_SHEARCH_ECO_PREC,R1666)),MAX($Q$1:Q1665)+1,0)</f>
        <v>0</v>
      </c>
      <c r="R1666" t="s">
        <v>4799</v>
      </c>
      <c r="S1666">
        <v>1602</v>
      </c>
      <c r="Y1666" t="str">
        <f>IFERROR(VLOOKUP(ROWS($Y$2:Y1666),$Z$2:$AA$3007,2,0),"")</f>
        <v/>
      </c>
      <c r="Z1666" s="91">
        <f>IF(ISNUMBER(SEARCH(PROF_SEARCH_ECO_PREC,AA1666)),MAX($Z$1:Z1665)+1,0)</f>
        <v>0</v>
      </c>
      <c r="AA1666" t="s">
        <v>4799</v>
      </c>
      <c r="AB1666">
        <v>1602</v>
      </c>
    </row>
    <row r="1667" spans="16:28">
      <c r="P1667" t="str">
        <f>IFERROR(VLOOKUP(ROWS($P$2:P1667),$Q$2:$R$3007,2,0),"")</f>
        <v/>
      </c>
      <c r="Q1667" s="91">
        <f>IF(ISNUMBER(SEARCH(ETUD_SHEARCH_ECO_PREC,R1667)),MAX($Q$1:Q1666)+1,0)</f>
        <v>0</v>
      </c>
      <c r="R1667" t="s">
        <v>3696</v>
      </c>
      <c r="S1667">
        <v>7382</v>
      </c>
      <c r="Y1667" t="str">
        <f>IFERROR(VLOOKUP(ROWS($Y$2:Y1667),$Z$2:$AA$3007,2,0),"")</f>
        <v/>
      </c>
      <c r="Z1667" s="91">
        <f>IF(ISNUMBER(SEARCH(PROF_SEARCH_ECO_PREC,AA1667)),MAX($Z$1:Z1666)+1,0)</f>
        <v>0</v>
      </c>
      <c r="AA1667" t="s">
        <v>3696</v>
      </c>
      <c r="AB1667">
        <v>7382</v>
      </c>
    </row>
    <row r="1668" spans="16:28">
      <c r="P1668" t="str">
        <f>IFERROR(VLOOKUP(ROWS($P$2:P1668),$Q$2:$R$3007,2,0),"")</f>
        <v/>
      </c>
      <c r="Q1668" s="91">
        <f>IF(ISNUMBER(SEARCH(ETUD_SHEARCH_ECO_PREC,R1668)),MAX($Q$1:Q1667)+1,0)</f>
        <v>0</v>
      </c>
      <c r="R1668" t="s">
        <v>3263</v>
      </c>
      <c r="S1668">
        <v>7123</v>
      </c>
      <c r="Y1668" t="str">
        <f>IFERROR(VLOOKUP(ROWS($Y$2:Y1668),$Z$2:$AA$3007,2,0),"")</f>
        <v/>
      </c>
      <c r="Z1668" s="91">
        <f>IF(ISNUMBER(SEARCH(PROF_SEARCH_ECO_PREC,AA1668)),MAX($Z$1:Z1667)+1,0)</f>
        <v>0</v>
      </c>
      <c r="AA1668" t="s">
        <v>3263</v>
      </c>
      <c r="AB1668">
        <v>7123</v>
      </c>
    </row>
    <row r="1669" spans="16:28">
      <c r="P1669" t="str">
        <f>IFERROR(VLOOKUP(ROWS($P$2:P1669),$Q$2:$R$3007,2,0),"")</f>
        <v/>
      </c>
      <c r="Q1669" s="91">
        <f>IF(ISNUMBER(SEARCH(ETUD_SHEARCH_ECO_PREC,R1669)),MAX($Q$1:Q1668)+1,0)</f>
        <v>0</v>
      </c>
      <c r="R1669" t="s">
        <v>3389</v>
      </c>
      <c r="S1669">
        <v>8263</v>
      </c>
      <c r="Y1669" t="str">
        <f>IFERROR(VLOOKUP(ROWS($Y$2:Y1669),$Z$2:$AA$3007,2,0),"")</f>
        <v/>
      </c>
      <c r="Z1669" s="91">
        <f>IF(ISNUMBER(SEARCH(PROF_SEARCH_ECO_PREC,AA1669)),MAX($Z$1:Z1668)+1,0)</f>
        <v>0</v>
      </c>
      <c r="AA1669" t="s">
        <v>3389</v>
      </c>
      <c r="AB1669">
        <v>8263</v>
      </c>
    </row>
    <row r="1670" spans="16:28">
      <c r="P1670" t="str">
        <f>IFERROR(VLOOKUP(ROWS($P$2:P1670),$Q$2:$R$3007,2,0),"")</f>
        <v/>
      </c>
      <c r="Q1670" s="91">
        <f>IF(ISNUMBER(SEARCH(ETUD_SHEARCH_ECO_PREC,R1670)),MAX($Q$1:Q1669)+1,0)</f>
        <v>0</v>
      </c>
      <c r="R1670" t="s">
        <v>5399</v>
      </c>
      <c r="S1670">
        <v>1571</v>
      </c>
      <c r="Y1670" t="str">
        <f>IFERROR(VLOOKUP(ROWS($Y$2:Y1670),$Z$2:$AA$3007,2,0),"")</f>
        <v/>
      </c>
      <c r="Z1670" s="91">
        <f>IF(ISNUMBER(SEARCH(PROF_SEARCH_ECO_PREC,AA1670)),MAX($Z$1:Z1669)+1,0)</f>
        <v>0</v>
      </c>
      <c r="AA1670" t="s">
        <v>5399</v>
      </c>
      <c r="AB1670">
        <v>1571</v>
      </c>
    </row>
    <row r="1671" spans="16:28">
      <c r="P1671" t="str">
        <f>IFERROR(VLOOKUP(ROWS($P$2:P1671),$Q$2:$R$3007,2,0),"")</f>
        <v/>
      </c>
      <c r="Q1671" s="91">
        <f>IF(ISNUMBER(SEARCH(ETUD_SHEARCH_ECO_PREC,R1671)),MAX($Q$1:Q1670)+1,0)</f>
        <v>0</v>
      </c>
      <c r="R1671" t="s">
        <v>3201</v>
      </c>
      <c r="S1671">
        <v>7070</v>
      </c>
      <c r="Y1671" t="str">
        <f>IFERROR(VLOOKUP(ROWS($Y$2:Y1671),$Z$2:$AA$3007,2,0),"")</f>
        <v/>
      </c>
      <c r="Z1671" s="91">
        <f>IF(ISNUMBER(SEARCH(PROF_SEARCH_ECO_PREC,AA1671)),MAX($Z$1:Z1670)+1,0)</f>
        <v>0</v>
      </c>
      <c r="AA1671" t="s">
        <v>3201</v>
      </c>
      <c r="AB1671">
        <v>7070</v>
      </c>
    </row>
    <row r="1672" spans="16:28">
      <c r="P1672" t="str">
        <f>IFERROR(VLOOKUP(ROWS($P$2:P1672),$Q$2:$R$3007,2,0),"")</f>
        <v/>
      </c>
      <c r="Q1672" s="91">
        <f>IF(ISNUMBER(SEARCH(ETUD_SHEARCH_ECO_PREC,R1672)),MAX($Q$1:Q1671)+1,0)</f>
        <v>0</v>
      </c>
      <c r="R1672" t="s">
        <v>3117</v>
      </c>
      <c r="S1672">
        <v>7023</v>
      </c>
      <c r="Y1672" t="str">
        <f>IFERROR(VLOOKUP(ROWS($Y$2:Y1672),$Z$2:$AA$3007,2,0),"")</f>
        <v/>
      </c>
      <c r="Z1672" s="91">
        <f>IF(ISNUMBER(SEARCH(PROF_SEARCH_ECO_PREC,AA1672)),MAX($Z$1:Z1671)+1,0)</f>
        <v>0</v>
      </c>
      <c r="AA1672" t="s">
        <v>3117</v>
      </c>
      <c r="AB1672">
        <v>7023</v>
      </c>
    </row>
    <row r="1673" spans="16:28">
      <c r="P1673" t="str">
        <f>IFERROR(VLOOKUP(ROWS($P$2:P1673),$Q$2:$R$3007,2,0),"")</f>
        <v/>
      </c>
      <c r="Q1673" s="91">
        <f>IF(ISNUMBER(SEARCH(ETUD_SHEARCH_ECO_PREC,R1673)),MAX($Q$1:Q1672)+1,0)</f>
        <v>0</v>
      </c>
      <c r="R1673" t="s">
        <v>5242</v>
      </c>
      <c r="S1673">
        <v>1466</v>
      </c>
      <c r="Y1673" t="str">
        <f>IFERROR(VLOOKUP(ROWS($Y$2:Y1673),$Z$2:$AA$3007,2,0),"")</f>
        <v/>
      </c>
      <c r="Z1673" s="91">
        <f>IF(ISNUMBER(SEARCH(PROF_SEARCH_ECO_PREC,AA1673)),MAX($Z$1:Z1672)+1,0)</f>
        <v>0</v>
      </c>
      <c r="AA1673" t="s">
        <v>5242</v>
      </c>
      <c r="AB1673">
        <v>1466</v>
      </c>
    </row>
    <row r="1674" spans="16:28">
      <c r="P1674" t="str">
        <f>IFERROR(VLOOKUP(ROWS($P$2:P1674),$Q$2:$R$3007,2,0),"")</f>
        <v/>
      </c>
      <c r="Q1674" s="91">
        <f>IF(ISNUMBER(SEARCH(ETUD_SHEARCH_ECO_PREC,R1674)),MAX($Q$1:Q1673)+1,0)</f>
        <v>0</v>
      </c>
      <c r="R1674" t="s">
        <v>3977</v>
      </c>
      <c r="S1674">
        <v>8662</v>
      </c>
      <c r="Y1674" t="str">
        <f>IFERROR(VLOOKUP(ROWS($Y$2:Y1674),$Z$2:$AA$3007,2,0),"")</f>
        <v/>
      </c>
      <c r="Z1674" s="91">
        <f>IF(ISNUMBER(SEARCH(PROF_SEARCH_ECO_PREC,AA1674)),MAX($Z$1:Z1673)+1,0)</f>
        <v>0</v>
      </c>
      <c r="AA1674" t="s">
        <v>3977</v>
      </c>
      <c r="AB1674">
        <v>8662</v>
      </c>
    </row>
    <row r="1675" spans="16:28">
      <c r="P1675" t="str">
        <f>IFERROR(VLOOKUP(ROWS($P$2:P1675),$Q$2:$R$3007,2,0),"")</f>
        <v/>
      </c>
      <c r="Q1675" s="91">
        <f>IF(ISNUMBER(SEARCH(ETUD_SHEARCH_ECO_PREC,R1675)),MAX($Q$1:Q1674)+1,0)</f>
        <v>0</v>
      </c>
      <c r="R1675" t="s">
        <v>3244</v>
      </c>
      <c r="S1675">
        <v>50</v>
      </c>
      <c r="Y1675" t="str">
        <f>IFERROR(VLOOKUP(ROWS($Y$2:Y1675),$Z$2:$AA$3007,2,0),"")</f>
        <v/>
      </c>
      <c r="Z1675" s="91">
        <f>IF(ISNUMBER(SEARCH(PROF_SEARCH_ECO_PREC,AA1675)),MAX($Z$1:Z1674)+1,0)</f>
        <v>0</v>
      </c>
      <c r="AA1675" t="s">
        <v>3244</v>
      </c>
      <c r="AB1675">
        <v>50</v>
      </c>
    </row>
    <row r="1676" spans="16:28">
      <c r="P1676" t="str">
        <f>IFERROR(VLOOKUP(ROWS($P$2:P1676),$Q$2:$R$3007,2,0),"")</f>
        <v/>
      </c>
      <c r="Q1676" s="91">
        <f>IF(ISNUMBER(SEARCH(ETUD_SHEARCH_ECO_PREC,R1676)),MAX($Q$1:Q1675)+1,0)</f>
        <v>0</v>
      </c>
      <c r="R1676" t="s">
        <v>3546</v>
      </c>
      <c r="S1676">
        <v>9514</v>
      </c>
      <c r="Y1676" t="str">
        <f>IFERROR(VLOOKUP(ROWS($Y$2:Y1676),$Z$2:$AA$3007,2,0),"")</f>
        <v/>
      </c>
      <c r="Z1676" s="91">
        <f>IF(ISNUMBER(SEARCH(PROF_SEARCH_ECO_PREC,AA1676)),MAX($Z$1:Z1675)+1,0)</f>
        <v>0</v>
      </c>
      <c r="AA1676" t="s">
        <v>3546</v>
      </c>
      <c r="AB1676">
        <v>9514</v>
      </c>
    </row>
    <row r="1677" spans="16:28">
      <c r="P1677" t="str">
        <f>IFERROR(VLOOKUP(ROWS($P$2:P1677),$Q$2:$R$3007,2,0),"")</f>
        <v/>
      </c>
      <c r="Q1677" s="91">
        <f>IF(ISNUMBER(SEARCH(ETUD_SHEARCH_ECO_PREC,R1677)),MAX($Q$1:Q1676)+1,0)</f>
        <v>0</v>
      </c>
      <c r="R1677" t="s">
        <v>3900</v>
      </c>
      <c r="S1677">
        <v>7453</v>
      </c>
      <c r="Y1677" t="str">
        <f>IFERROR(VLOOKUP(ROWS($Y$2:Y1677),$Z$2:$AA$3007,2,0),"")</f>
        <v/>
      </c>
      <c r="Z1677" s="91">
        <f>IF(ISNUMBER(SEARCH(PROF_SEARCH_ECO_PREC,AA1677)),MAX($Z$1:Z1676)+1,0)</f>
        <v>0</v>
      </c>
      <c r="AA1677" t="s">
        <v>3900</v>
      </c>
      <c r="AB1677">
        <v>7453</v>
      </c>
    </row>
    <row r="1678" spans="16:28">
      <c r="P1678" t="str">
        <f>IFERROR(VLOOKUP(ROWS($P$2:P1678),$Q$2:$R$3007,2,0),"")</f>
        <v/>
      </c>
      <c r="Q1678" s="91">
        <f>IF(ISNUMBER(SEARCH(ETUD_SHEARCH_ECO_PREC,R1678)),MAX($Q$1:Q1677)+1,0)</f>
        <v>0</v>
      </c>
      <c r="R1678" t="s">
        <v>5396</v>
      </c>
      <c r="S1678">
        <v>986</v>
      </c>
      <c r="Y1678" t="str">
        <f>IFERROR(VLOOKUP(ROWS($Y$2:Y1678),$Z$2:$AA$3007,2,0),"")</f>
        <v/>
      </c>
      <c r="Z1678" s="91">
        <f>IF(ISNUMBER(SEARCH(PROF_SEARCH_ECO_PREC,AA1678)),MAX($Z$1:Z1677)+1,0)</f>
        <v>0</v>
      </c>
      <c r="AA1678" t="s">
        <v>5396</v>
      </c>
      <c r="AB1678">
        <v>986</v>
      </c>
    </row>
    <row r="1679" spans="16:28">
      <c r="P1679" t="str">
        <f>IFERROR(VLOOKUP(ROWS($P$2:P1679),$Q$2:$R$3007,2,0),"")</f>
        <v/>
      </c>
      <c r="Q1679" s="91">
        <f>IF(ISNUMBER(SEARCH(ETUD_SHEARCH_ECO_PREC,R1679)),MAX($Q$1:Q1678)+1,0)</f>
        <v>0</v>
      </c>
      <c r="R1679" t="s">
        <v>5489</v>
      </c>
      <c r="S1679">
        <v>1041</v>
      </c>
      <c r="Y1679" t="str">
        <f>IFERROR(VLOOKUP(ROWS($Y$2:Y1679),$Z$2:$AA$3007,2,0),"")</f>
        <v/>
      </c>
      <c r="Z1679" s="91">
        <f>IF(ISNUMBER(SEARCH(PROF_SEARCH_ECO_PREC,AA1679)),MAX($Z$1:Z1678)+1,0)</f>
        <v>0</v>
      </c>
      <c r="AA1679" t="s">
        <v>5489</v>
      </c>
      <c r="AB1679">
        <v>1041</v>
      </c>
    </row>
    <row r="1680" spans="16:28">
      <c r="P1680" t="str">
        <f>IFERROR(VLOOKUP(ROWS($P$2:P1680),$Q$2:$R$3007,2,0),"")</f>
        <v/>
      </c>
      <c r="Q1680" s="91">
        <f>IF(ISNUMBER(SEARCH(ETUD_SHEARCH_ECO_PREC,R1680)),MAX($Q$1:Q1679)+1,0)</f>
        <v>0</v>
      </c>
      <c r="R1680" t="s">
        <v>5826</v>
      </c>
      <c r="S1680">
        <v>1132</v>
      </c>
      <c r="Y1680" t="str">
        <f>IFERROR(VLOOKUP(ROWS($Y$2:Y1680),$Z$2:$AA$3007,2,0),"")</f>
        <v/>
      </c>
      <c r="Z1680" s="91">
        <f>IF(ISNUMBER(SEARCH(PROF_SEARCH_ECO_PREC,AA1680)),MAX($Z$1:Z1679)+1,0)</f>
        <v>0</v>
      </c>
      <c r="AA1680" t="s">
        <v>5826</v>
      </c>
      <c r="AB1680">
        <v>1132</v>
      </c>
    </row>
    <row r="1681" spans="16:28">
      <c r="P1681" t="str">
        <f>IFERROR(VLOOKUP(ROWS($P$2:P1681),$Q$2:$R$3007,2,0),"")</f>
        <v/>
      </c>
      <c r="Q1681" s="91">
        <f>IF(ISNUMBER(SEARCH(ETUD_SHEARCH_ECO_PREC,R1681)),MAX($Q$1:Q1680)+1,0)</f>
        <v>0</v>
      </c>
      <c r="R1681" t="s">
        <v>5786</v>
      </c>
      <c r="S1681">
        <v>1270</v>
      </c>
      <c r="Y1681" t="str">
        <f>IFERROR(VLOOKUP(ROWS($Y$2:Y1681),$Z$2:$AA$3007,2,0),"")</f>
        <v/>
      </c>
      <c r="Z1681" s="91">
        <f>IF(ISNUMBER(SEARCH(PROF_SEARCH_ECO_PREC,AA1681)),MAX($Z$1:Z1680)+1,0)</f>
        <v>0</v>
      </c>
      <c r="AA1681" t="s">
        <v>5786</v>
      </c>
      <c r="AB1681">
        <v>1270</v>
      </c>
    </row>
    <row r="1682" spans="16:28">
      <c r="P1682" t="str">
        <f>IFERROR(VLOOKUP(ROWS($P$2:P1682),$Q$2:$R$3007,2,0),"")</f>
        <v/>
      </c>
      <c r="Q1682" s="91">
        <f>IF(ISNUMBER(SEARCH(ETUD_SHEARCH_ECO_PREC,R1682)),MAX($Q$1:Q1681)+1,0)</f>
        <v>0</v>
      </c>
      <c r="R1682" t="s">
        <v>5692</v>
      </c>
      <c r="S1682">
        <v>9582</v>
      </c>
      <c r="Y1682" t="str">
        <f>IFERROR(VLOOKUP(ROWS($Y$2:Y1682),$Z$2:$AA$3007,2,0),"")</f>
        <v/>
      </c>
      <c r="Z1682" s="91">
        <f>IF(ISNUMBER(SEARCH(PROF_SEARCH_ECO_PREC,AA1682)),MAX($Z$1:Z1681)+1,0)</f>
        <v>0</v>
      </c>
      <c r="AA1682" t="s">
        <v>5692</v>
      </c>
      <c r="AB1682">
        <v>9582</v>
      </c>
    </row>
    <row r="1683" spans="16:28">
      <c r="P1683" t="str">
        <f>IFERROR(VLOOKUP(ROWS($P$2:P1683),$Q$2:$R$3007,2,0),"")</f>
        <v/>
      </c>
      <c r="Q1683" s="91">
        <f>IF(ISNUMBER(SEARCH(ETUD_SHEARCH_ECO_PREC,R1683)),MAX($Q$1:Q1682)+1,0)</f>
        <v>0</v>
      </c>
      <c r="R1683" t="s">
        <v>4252</v>
      </c>
      <c r="S1683">
        <v>374</v>
      </c>
      <c r="Y1683" t="str">
        <f>IFERROR(VLOOKUP(ROWS($Y$2:Y1683),$Z$2:$AA$3007,2,0),"")</f>
        <v/>
      </c>
      <c r="Z1683" s="91">
        <f>IF(ISNUMBER(SEARCH(PROF_SEARCH_ECO_PREC,AA1683)),MAX($Z$1:Z1682)+1,0)</f>
        <v>0</v>
      </c>
      <c r="AA1683" t="s">
        <v>4252</v>
      </c>
      <c r="AB1683">
        <v>374</v>
      </c>
    </row>
    <row r="1684" spans="16:28">
      <c r="P1684" t="str">
        <f>IFERROR(VLOOKUP(ROWS($P$2:P1684),$Q$2:$R$3007,2,0),"")</f>
        <v/>
      </c>
      <c r="Q1684" s="91">
        <f>IF(ISNUMBER(SEARCH(ETUD_SHEARCH_ECO_PREC,R1684)),MAX($Q$1:Q1683)+1,0)</f>
        <v>0</v>
      </c>
      <c r="R1684" t="s">
        <v>4900</v>
      </c>
      <c r="S1684">
        <v>704</v>
      </c>
      <c r="Y1684" t="str">
        <f>IFERROR(VLOOKUP(ROWS($Y$2:Y1684),$Z$2:$AA$3007,2,0),"")</f>
        <v/>
      </c>
      <c r="Z1684" s="91">
        <f>IF(ISNUMBER(SEARCH(PROF_SEARCH_ECO_PREC,AA1684)),MAX($Z$1:Z1683)+1,0)</f>
        <v>0</v>
      </c>
      <c r="AA1684" t="s">
        <v>4900</v>
      </c>
      <c r="AB1684">
        <v>704</v>
      </c>
    </row>
    <row r="1685" spans="16:28">
      <c r="P1685" t="str">
        <f>IFERROR(VLOOKUP(ROWS($P$2:P1685),$Q$2:$R$3007,2,0),"")</f>
        <v/>
      </c>
      <c r="Q1685" s="91">
        <f>IF(ISNUMBER(SEARCH(ETUD_SHEARCH_ECO_PREC,R1685)),MAX($Q$1:Q1684)+1,0)</f>
        <v>0</v>
      </c>
      <c r="R1685" t="s">
        <v>5884</v>
      </c>
      <c r="S1685">
        <v>1154</v>
      </c>
      <c r="Y1685" t="str">
        <f>IFERROR(VLOOKUP(ROWS($Y$2:Y1685),$Z$2:$AA$3007,2,0),"")</f>
        <v/>
      </c>
      <c r="Z1685" s="91">
        <f>IF(ISNUMBER(SEARCH(PROF_SEARCH_ECO_PREC,AA1685)),MAX($Z$1:Z1684)+1,0)</f>
        <v>0</v>
      </c>
      <c r="AA1685" t="s">
        <v>5884</v>
      </c>
      <c r="AB1685">
        <v>1154</v>
      </c>
    </row>
    <row r="1686" spans="16:28">
      <c r="P1686" t="str">
        <f>IFERROR(VLOOKUP(ROWS($P$2:P1686),$Q$2:$R$3007,2,0),"")</f>
        <v/>
      </c>
      <c r="Q1686" s="91">
        <f>IF(ISNUMBER(SEARCH(ETUD_SHEARCH_ECO_PREC,R1686)),MAX($Q$1:Q1685)+1,0)</f>
        <v>0</v>
      </c>
      <c r="R1686" t="s">
        <v>4655</v>
      </c>
      <c r="S1686">
        <v>9537</v>
      </c>
      <c r="Y1686" t="str">
        <f>IFERROR(VLOOKUP(ROWS($Y$2:Y1686),$Z$2:$AA$3007,2,0),"")</f>
        <v/>
      </c>
      <c r="Z1686" s="91">
        <f>IF(ISNUMBER(SEARCH(PROF_SEARCH_ECO_PREC,AA1686)),MAX($Z$1:Z1685)+1,0)</f>
        <v>0</v>
      </c>
      <c r="AA1686" t="s">
        <v>4655</v>
      </c>
      <c r="AB1686">
        <v>9537</v>
      </c>
    </row>
    <row r="1687" spans="16:28">
      <c r="P1687" t="str">
        <f>IFERROR(VLOOKUP(ROWS($P$2:P1687),$Q$2:$R$3007,2,0),"")</f>
        <v/>
      </c>
      <c r="Q1687" s="91">
        <f>IF(ISNUMBER(SEARCH(ETUD_SHEARCH_ECO_PREC,R1687)),MAX($Q$1:Q1686)+1,0)</f>
        <v>0</v>
      </c>
      <c r="R1687" t="s">
        <v>5695</v>
      </c>
      <c r="S1687">
        <v>7930</v>
      </c>
      <c r="Y1687" t="str">
        <f>IFERROR(VLOOKUP(ROWS($Y$2:Y1687),$Z$2:$AA$3007,2,0),"")</f>
        <v/>
      </c>
      <c r="Z1687" s="91">
        <f>IF(ISNUMBER(SEARCH(PROF_SEARCH_ECO_PREC,AA1687)),MAX($Z$1:Z1686)+1,0)</f>
        <v>0</v>
      </c>
      <c r="AA1687" t="s">
        <v>5695</v>
      </c>
      <c r="AB1687">
        <v>7930</v>
      </c>
    </row>
    <row r="1688" spans="16:28">
      <c r="P1688" t="str">
        <f>IFERROR(VLOOKUP(ROWS($P$2:P1688),$Q$2:$R$3007,2,0),"")</f>
        <v/>
      </c>
      <c r="Q1688" s="91">
        <f>IF(ISNUMBER(SEARCH(ETUD_SHEARCH_ECO_PREC,R1688)),MAX($Q$1:Q1687)+1,0)</f>
        <v>0</v>
      </c>
      <c r="R1688" t="s">
        <v>3839</v>
      </c>
      <c r="S1688">
        <v>167</v>
      </c>
      <c r="Y1688" t="str">
        <f>IFERROR(VLOOKUP(ROWS($Y$2:Y1688),$Z$2:$AA$3007,2,0),"")</f>
        <v/>
      </c>
      <c r="Z1688" s="91">
        <f>IF(ISNUMBER(SEARCH(PROF_SEARCH_ECO_PREC,AA1688)),MAX($Z$1:Z1687)+1,0)</f>
        <v>0</v>
      </c>
      <c r="AA1688" t="s">
        <v>3839</v>
      </c>
      <c r="AB1688">
        <v>167</v>
      </c>
    </row>
    <row r="1689" spans="16:28">
      <c r="P1689" t="str">
        <f>IFERROR(VLOOKUP(ROWS($P$2:P1689),$Q$2:$R$3007,2,0),"")</f>
        <v/>
      </c>
      <c r="Q1689" s="91">
        <f>IF(ISNUMBER(SEARCH(ETUD_SHEARCH_ECO_PREC,R1689)),MAX($Q$1:Q1688)+1,0)</f>
        <v>0</v>
      </c>
      <c r="R1689" t="s">
        <v>3841</v>
      </c>
      <c r="S1689">
        <v>169</v>
      </c>
      <c r="Y1689" t="str">
        <f>IFERROR(VLOOKUP(ROWS($Y$2:Y1689),$Z$2:$AA$3007,2,0),"")</f>
        <v/>
      </c>
      <c r="Z1689" s="91">
        <f>IF(ISNUMBER(SEARCH(PROF_SEARCH_ECO_PREC,AA1689)),MAX($Z$1:Z1688)+1,0)</f>
        <v>0</v>
      </c>
      <c r="AA1689" t="s">
        <v>3841</v>
      </c>
      <c r="AB1689">
        <v>169</v>
      </c>
    </row>
    <row r="1690" spans="16:28">
      <c r="P1690" t="str">
        <f>IFERROR(VLOOKUP(ROWS($P$2:P1690),$Q$2:$R$3007,2,0),"")</f>
        <v/>
      </c>
      <c r="Q1690" s="91">
        <f>IF(ISNUMBER(SEARCH(ETUD_SHEARCH_ECO_PREC,R1690)),MAX($Q$1:Q1689)+1,0)</f>
        <v>0</v>
      </c>
      <c r="R1690" t="s">
        <v>3840</v>
      </c>
      <c r="S1690">
        <v>168</v>
      </c>
      <c r="Y1690" t="str">
        <f>IFERROR(VLOOKUP(ROWS($Y$2:Y1690),$Z$2:$AA$3007,2,0),"")</f>
        <v/>
      </c>
      <c r="Z1690" s="91">
        <f>IF(ISNUMBER(SEARCH(PROF_SEARCH_ECO_PREC,AA1690)),MAX($Z$1:Z1689)+1,0)</f>
        <v>0</v>
      </c>
      <c r="AA1690" t="s">
        <v>3840</v>
      </c>
      <c r="AB1690">
        <v>168</v>
      </c>
    </row>
    <row r="1691" spans="16:28">
      <c r="P1691" t="str">
        <f>IFERROR(VLOOKUP(ROWS($P$2:P1691),$Q$2:$R$3007,2,0),"")</f>
        <v/>
      </c>
      <c r="Q1691" s="91">
        <f>IF(ISNUMBER(SEARCH(ETUD_SHEARCH_ECO_PREC,R1691)),MAX($Q$1:Q1690)+1,0)</f>
        <v>0</v>
      </c>
      <c r="R1691" t="s">
        <v>4563</v>
      </c>
      <c r="S1691">
        <v>539</v>
      </c>
      <c r="Y1691" t="str">
        <f>IFERROR(VLOOKUP(ROWS($Y$2:Y1691),$Z$2:$AA$3007,2,0),"")</f>
        <v/>
      </c>
      <c r="Z1691" s="91">
        <f>IF(ISNUMBER(SEARCH(PROF_SEARCH_ECO_PREC,AA1691)),MAX($Z$1:Z1690)+1,0)</f>
        <v>0</v>
      </c>
      <c r="AA1691" t="s">
        <v>4563</v>
      </c>
      <c r="AB1691">
        <v>539</v>
      </c>
    </row>
    <row r="1692" spans="16:28">
      <c r="P1692" t="str">
        <f>IFERROR(VLOOKUP(ROWS($P$2:P1692),$Q$2:$R$3007,2,0),"")</f>
        <v/>
      </c>
      <c r="Q1692" s="91">
        <f>IF(ISNUMBER(SEARCH(ETUD_SHEARCH_ECO_PREC,R1692)),MAX($Q$1:Q1691)+1,0)</f>
        <v>0</v>
      </c>
      <c r="R1692" t="s">
        <v>4631</v>
      </c>
      <c r="S1692">
        <v>563</v>
      </c>
      <c r="Y1692" t="str">
        <f>IFERROR(VLOOKUP(ROWS($Y$2:Y1692),$Z$2:$AA$3007,2,0),"")</f>
        <v/>
      </c>
      <c r="Z1692" s="91">
        <f>IF(ISNUMBER(SEARCH(PROF_SEARCH_ECO_PREC,AA1692)),MAX($Z$1:Z1691)+1,0)</f>
        <v>0</v>
      </c>
      <c r="AA1692" t="s">
        <v>4631</v>
      </c>
      <c r="AB1692">
        <v>563</v>
      </c>
    </row>
    <row r="1693" spans="16:28">
      <c r="P1693" t="str">
        <f>IFERROR(VLOOKUP(ROWS($P$2:P1693),$Q$2:$R$3007,2,0),"")</f>
        <v/>
      </c>
      <c r="Q1693" s="91">
        <f>IF(ISNUMBER(SEARCH(ETUD_SHEARCH_ECO_PREC,R1693)),MAX($Q$1:Q1692)+1,0)</f>
        <v>0</v>
      </c>
      <c r="R1693" t="s">
        <v>6035</v>
      </c>
      <c r="S1693">
        <v>1196</v>
      </c>
      <c r="Y1693" t="str">
        <f>IFERROR(VLOOKUP(ROWS($Y$2:Y1693),$Z$2:$AA$3007,2,0),"")</f>
        <v/>
      </c>
      <c r="Z1693" s="91">
        <f>IF(ISNUMBER(SEARCH(PROF_SEARCH_ECO_PREC,AA1693)),MAX($Z$1:Z1692)+1,0)</f>
        <v>0</v>
      </c>
      <c r="AA1693" t="s">
        <v>6035</v>
      </c>
      <c r="AB1693">
        <v>1196</v>
      </c>
    </row>
    <row r="1694" spans="16:28">
      <c r="P1694" t="str">
        <f>IFERROR(VLOOKUP(ROWS($P$2:P1694),$Q$2:$R$3007,2,0),"")</f>
        <v/>
      </c>
      <c r="Q1694" s="91">
        <f>IF(ISNUMBER(SEARCH(ETUD_SHEARCH_ECO_PREC,R1694)),MAX($Q$1:Q1693)+1,0)</f>
        <v>0</v>
      </c>
      <c r="R1694" t="s">
        <v>4977</v>
      </c>
      <c r="S1694">
        <v>766</v>
      </c>
      <c r="Y1694" t="str">
        <f>IFERROR(VLOOKUP(ROWS($Y$2:Y1694),$Z$2:$AA$3007,2,0),"")</f>
        <v/>
      </c>
      <c r="Z1694" s="91">
        <f>IF(ISNUMBER(SEARCH(PROF_SEARCH_ECO_PREC,AA1694)),MAX($Z$1:Z1693)+1,0)</f>
        <v>0</v>
      </c>
      <c r="AA1694" t="s">
        <v>4977</v>
      </c>
      <c r="AB1694">
        <v>766</v>
      </c>
    </row>
    <row r="1695" spans="16:28">
      <c r="P1695" t="str">
        <f>IFERROR(VLOOKUP(ROWS($P$2:P1695),$Q$2:$R$3007,2,0),"")</f>
        <v/>
      </c>
      <c r="Q1695" s="91">
        <f>IF(ISNUMBER(SEARCH(ETUD_SHEARCH_ECO_PREC,R1695)),MAX($Q$1:Q1694)+1,0)</f>
        <v>0</v>
      </c>
      <c r="R1695" t="s">
        <v>5663</v>
      </c>
      <c r="S1695">
        <v>1119</v>
      </c>
      <c r="Y1695" t="str">
        <f>IFERROR(VLOOKUP(ROWS($Y$2:Y1695),$Z$2:$AA$3007,2,0),"")</f>
        <v/>
      </c>
      <c r="Z1695" s="91">
        <f>IF(ISNUMBER(SEARCH(PROF_SEARCH_ECO_PREC,AA1695)),MAX($Z$1:Z1694)+1,0)</f>
        <v>0</v>
      </c>
      <c r="AA1695" t="s">
        <v>5663</v>
      </c>
      <c r="AB1695">
        <v>1119</v>
      </c>
    </row>
    <row r="1696" spans="16:28">
      <c r="P1696" t="str">
        <f>IFERROR(VLOOKUP(ROWS($P$2:P1696),$Q$2:$R$3007,2,0),"")</f>
        <v/>
      </c>
      <c r="Q1696" s="91">
        <f>IF(ISNUMBER(SEARCH(ETUD_SHEARCH_ECO_PREC,R1696)),MAX($Q$1:Q1695)+1,0)</f>
        <v>0</v>
      </c>
      <c r="R1696" t="s">
        <v>5662</v>
      </c>
      <c r="S1696">
        <v>1118</v>
      </c>
      <c r="Y1696" t="str">
        <f>IFERROR(VLOOKUP(ROWS($Y$2:Y1696),$Z$2:$AA$3007,2,0),"")</f>
        <v/>
      </c>
      <c r="Z1696" s="91">
        <f>IF(ISNUMBER(SEARCH(PROF_SEARCH_ECO_PREC,AA1696)),MAX($Z$1:Z1695)+1,0)</f>
        <v>0</v>
      </c>
      <c r="AA1696" t="s">
        <v>5662</v>
      </c>
      <c r="AB1696">
        <v>1118</v>
      </c>
    </row>
    <row r="1697" spans="16:28">
      <c r="P1697" t="str">
        <f>IFERROR(VLOOKUP(ROWS($P$2:P1697),$Q$2:$R$3007,2,0),"")</f>
        <v/>
      </c>
      <c r="Q1697" s="91">
        <f>IF(ISNUMBER(SEARCH(ETUD_SHEARCH_ECO_PREC,R1697)),MAX($Q$1:Q1696)+1,0)</f>
        <v>0</v>
      </c>
      <c r="R1697" t="s">
        <v>5038</v>
      </c>
      <c r="S1697">
        <v>9542</v>
      </c>
      <c r="Y1697" t="str">
        <f>IFERROR(VLOOKUP(ROWS($Y$2:Y1697),$Z$2:$AA$3007,2,0),"")</f>
        <v/>
      </c>
      <c r="Z1697" s="91">
        <f>IF(ISNUMBER(SEARCH(PROF_SEARCH_ECO_PREC,AA1697)),MAX($Z$1:Z1696)+1,0)</f>
        <v>0</v>
      </c>
      <c r="AA1697" t="s">
        <v>5038</v>
      </c>
      <c r="AB1697">
        <v>9542</v>
      </c>
    </row>
    <row r="1698" spans="16:28">
      <c r="P1698" t="str">
        <f>IFERROR(VLOOKUP(ROWS($P$2:P1698),$Q$2:$R$3007,2,0),"")</f>
        <v/>
      </c>
      <c r="Q1698" s="91">
        <f>IF(ISNUMBER(SEARCH(ETUD_SHEARCH_ECO_PREC,R1698)),MAX($Q$1:Q1697)+1,0)</f>
        <v>0</v>
      </c>
      <c r="R1698" t="s">
        <v>5981</v>
      </c>
      <c r="S1698">
        <v>5404</v>
      </c>
      <c r="Y1698" t="str">
        <f>IFERROR(VLOOKUP(ROWS($Y$2:Y1698),$Z$2:$AA$3007,2,0),"")</f>
        <v/>
      </c>
      <c r="Z1698" s="91">
        <f>IF(ISNUMBER(SEARCH(PROF_SEARCH_ECO_PREC,AA1698)),MAX($Z$1:Z1697)+1,0)</f>
        <v>0</v>
      </c>
      <c r="AA1698" t="s">
        <v>5981</v>
      </c>
      <c r="AB1698">
        <v>5404</v>
      </c>
    </row>
    <row r="1699" spans="16:28">
      <c r="P1699" t="str">
        <f>IFERROR(VLOOKUP(ROWS($P$2:P1699),$Q$2:$R$3007,2,0),"")</f>
        <v/>
      </c>
      <c r="Q1699" s="91">
        <f>IF(ISNUMBER(SEARCH(ETUD_SHEARCH_ECO_PREC,R1699)),MAX($Q$1:Q1698)+1,0)</f>
        <v>0</v>
      </c>
      <c r="R1699" t="s">
        <v>5072</v>
      </c>
      <c r="S1699">
        <v>8084</v>
      </c>
      <c r="Y1699" t="str">
        <f>IFERROR(VLOOKUP(ROWS($Y$2:Y1699),$Z$2:$AA$3007,2,0),"")</f>
        <v/>
      </c>
      <c r="Z1699" s="91">
        <f>IF(ISNUMBER(SEARCH(PROF_SEARCH_ECO_PREC,AA1699)),MAX($Z$1:Z1698)+1,0)</f>
        <v>0</v>
      </c>
      <c r="AA1699" t="s">
        <v>5072</v>
      </c>
      <c r="AB1699">
        <v>8084</v>
      </c>
    </row>
    <row r="1700" spans="16:28">
      <c r="P1700" t="str">
        <f>IFERROR(VLOOKUP(ROWS($P$2:P1700),$Q$2:$R$3007,2,0),"")</f>
        <v/>
      </c>
      <c r="Q1700" s="91">
        <f>IF(ISNUMBER(SEARCH(ETUD_SHEARCH_ECO_PREC,R1700)),MAX($Q$1:Q1699)+1,0)</f>
        <v>0</v>
      </c>
      <c r="R1700" t="s">
        <v>5157</v>
      </c>
      <c r="S1700">
        <v>5260</v>
      </c>
      <c r="Y1700" t="str">
        <f>IFERROR(VLOOKUP(ROWS($Y$2:Y1700),$Z$2:$AA$3007,2,0),"")</f>
        <v/>
      </c>
      <c r="Z1700" s="91">
        <f>IF(ISNUMBER(SEARCH(PROF_SEARCH_ECO_PREC,AA1700)),MAX($Z$1:Z1699)+1,0)</f>
        <v>0</v>
      </c>
      <c r="AA1700" t="s">
        <v>5157</v>
      </c>
      <c r="AB1700">
        <v>5260</v>
      </c>
    </row>
    <row r="1701" spans="16:28">
      <c r="P1701" t="str">
        <f>IFERROR(VLOOKUP(ROWS($P$2:P1701),$Q$2:$R$3007,2,0),"")</f>
        <v/>
      </c>
      <c r="Q1701" s="91">
        <f>IF(ISNUMBER(SEARCH(ETUD_SHEARCH_ECO_PREC,R1701)),MAX($Q$1:Q1700)+1,0)</f>
        <v>0</v>
      </c>
      <c r="R1701" t="s">
        <v>4123</v>
      </c>
      <c r="S1701">
        <v>7527</v>
      </c>
      <c r="Y1701" t="str">
        <f>IFERROR(VLOOKUP(ROWS($Y$2:Y1701),$Z$2:$AA$3007,2,0),"")</f>
        <v/>
      </c>
      <c r="Z1701" s="91">
        <f>IF(ISNUMBER(SEARCH(PROF_SEARCH_ECO_PREC,AA1701)),MAX($Z$1:Z1700)+1,0)</f>
        <v>0</v>
      </c>
      <c r="AA1701" t="s">
        <v>4123</v>
      </c>
      <c r="AB1701">
        <v>7527</v>
      </c>
    </row>
    <row r="1702" spans="16:28">
      <c r="P1702" t="str">
        <f>IFERROR(VLOOKUP(ROWS($P$2:P1702),$Q$2:$R$3007,2,0),"")</f>
        <v/>
      </c>
      <c r="Q1702" s="91">
        <f>IF(ISNUMBER(SEARCH(ETUD_SHEARCH_ECO_PREC,R1702)),MAX($Q$1:Q1701)+1,0)</f>
        <v>0</v>
      </c>
      <c r="R1702" t="s">
        <v>5008</v>
      </c>
      <c r="S1702">
        <v>8354</v>
      </c>
      <c r="Y1702" t="str">
        <f>IFERROR(VLOOKUP(ROWS($Y$2:Y1702),$Z$2:$AA$3007,2,0),"")</f>
        <v/>
      </c>
      <c r="Z1702" s="91">
        <f>IF(ISNUMBER(SEARCH(PROF_SEARCH_ECO_PREC,AA1702)),MAX($Z$1:Z1701)+1,0)</f>
        <v>0</v>
      </c>
      <c r="AA1702" t="s">
        <v>5008</v>
      </c>
      <c r="AB1702">
        <v>8354</v>
      </c>
    </row>
    <row r="1703" spans="16:28">
      <c r="P1703" t="str">
        <f>IFERROR(VLOOKUP(ROWS($P$2:P1703),$Q$2:$R$3007,2,0),"")</f>
        <v/>
      </c>
      <c r="Q1703" s="91">
        <f>IF(ISNUMBER(SEARCH(ETUD_SHEARCH_ECO_PREC,R1703)),MAX($Q$1:Q1702)+1,0)</f>
        <v>0</v>
      </c>
      <c r="R1703" t="s">
        <v>3186</v>
      </c>
      <c r="S1703">
        <v>5015</v>
      </c>
      <c r="Y1703" t="str">
        <f>IFERROR(VLOOKUP(ROWS($Y$2:Y1703),$Z$2:$AA$3007,2,0),"")</f>
        <v/>
      </c>
      <c r="Z1703" s="91">
        <f>IF(ISNUMBER(SEARCH(PROF_SEARCH_ECO_PREC,AA1703)),MAX($Z$1:Z1702)+1,0)</f>
        <v>0</v>
      </c>
      <c r="AA1703" t="s">
        <v>3186</v>
      </c>
      <c r="AB1703">
        <v>5015</v>
      </c>
    </row>
    <row r="1704" spans="16:28">
      <c r="P1704" t="str">
        <f>IFERROR(VLOOKUP(ROWS($P$2:P1704),$Q$2:$R$3007,2,0),"")</f>
        <v/>
      </c>
      <c r="Q1704" s="91">
        <f>IF(ISNUMBER(SEARCH(ETUD_SHEARCH_ECO_PREC,R1704)),MAX($Q$1:Q1703)+1,0)</f>
        <v>0</v>
      </c>
      <c r="R1704" t="s">
        <v>5162</v>
      </c>
      <c r="S1704">
        <v>7761</v>
      </c>
      <c r="Y1704" t="str">
        <f>IFERROR(VLOOKUP(ROWS($Y$2:Y1704),$Z$2:$AA$3007,2,0),"")</f>
        <v/>
      </c>
      <c r="Z1704" s="91">
        <f>IF(ISNUMBER(SEARCH(PROF_SEARCH_ECO_PREC,AA1704)),MAX($Z$1:Z1703)+1,0)</f>
        <v>0</v>
      </c>
      <c r="AA1704" t="s">
        <v>5162</v>
      </c>
      <c r="AB1704">
        <v>7761</v>
      </c>
    </row>
    <row r="1705" spans="16:28">
      <c r="P1705" t="str">
        <f>IFERROR(VLOOKUP(ROWS($P$2:P1705),$Q$2:$R$3007,2,0),"")</f>
        <v/>
      </c>
      <c r="Q1705" s="91">
        <f>IF(ISNUMBER(SEARCH(ETUD_SHEARCH_ECO_PREC,R1705)),MAX($Q$1:Q1704)+1,0)</f>
        <v>0</v>
      </c>
      <c r="R1705" t="s">
        <v>5968</v>
      </c>
      <c r="S1705">
        <v>1317</v>
      </c>
      <c r="Y1705" t="str">
        <f>IFERROR(VLOOKUP(ROWS($Y$2:Y1705),$Z$2:$AA$3007,2,0),"")</f>
        <v/>
      </c>
      <c r="Z1705" s="91">
        <f>IF(ISNUMBER(SEARCH(PROF_SEARCH_ECO_PREC,AA1705)),MAX($Z$1:Z1704)+1,0)</f>
        <v>0</v>
      </c>
      <c r="AA1705" t="s">
        <v>5968</v>
      </c>
      <c r="AB1705">
        <v>1317</v>
      </c>
    </row>
    <row r="1706" spans="16:28">
      <c r="P1706" t="str">
        <f>IFERROR(VLOOKUP(ROWS($P$2:P1706),$Q$2:$R$3007,2,0),"")</f>
        <v/>
      </c>
      <c r="Q1706" s="91">
        <f>IF(ISNUMBER(SEARCH(ETUD_SHEARCH_ECO_PREC,R1706)),MAX($Q$1:Q1705)+1,0)</f>
        <v>0</v>
      </c>
      <c r="R1706" t="s">
        <v>4869</v>
      </c>
      <c r="S1706">
        <v>8492</v>
      </c>
      <c r="Y1706" t="str">
        <f>IFERROR(VLOOKUP(ROWS($Y$2:Y1706),$Z$2:$AA$3007,2,0),"")</f>
        <v/>
      </c>
      <c r="Z1706" s="91">
        <f>IF(ISNUMBER(SEARCH(PROF_SEARCH_ECO_PREC,AA1706)),MAX($Z$1:Z1705)+1,0)</f>
        <v>0</v>
      </c>
      <c r="AA1706" t="s">
        <v>4869</v>
      </c>
      <c r="AB1706">
        <v>8492</v>
      </c>
    </row>
    <row r="1707" spans="16:28">
      <c r="P1707" t="str">
        <f>IFERROR(VLOOKUP(ROWS($P$2:P1707),$Q$2:$R$3007,2,0),"")</f>
        <v/>
      </c>
      <c r="Q1707" s="91">
        <f>IF(ISNUMBER(SEARCH(ETUD_SHEARCH_ECO_PREC,R1707)),MAX($Q$1:Q1706)+1,0)</f>
        <v>0</v>
      </c>
      <c r="R1707" t="s">
        <v>3668</v>
      </c>
      <c r="S1707">
        <v>5091</v>
      </c>
      <c r="Y1707" t="str">
        <f>IFERROR(VLOOKUP(ROWS($Y$2:Y1707),$Z$2:$AA$3007,2,0),"")</f>
        <v/>
      </c>
      <c r="Z1707" s="91">
        <f>IF(ISNUMBER(SEARCH(PROF_SEARCH_ECO_PREC,AA1707)),MAX($Z$1:Z1706)+1,0)</f>
        <v>0</v>
      </c>
      <c r="AA1707" t="s">
        <v>3668</v>
      </c>
      <c r="AB1707">
        <v>5091</v>
      </c>
    </row>
    <row r="1708" spans="16:28">
      <c r="P1708" t="str">
        <f>IFERROR(VLOOKUP(ROWS($P$2:P1708),$Q$2:$R$3007,2,0),"")</f>
        <v/>
      </c>
      <c r="Q1708" s="91">
        <f>IF(ISNUMBER(SEARCH(ETUD_SHEARCH_ECO_PREC,R1708)),MAX($Q$1:Q1707)+1,0)</f>
        <v>0</v>
      </c>
      <c r="R1708" t="s">
        <v>3901</v>
      </c>
      <c r="S1708">
        <v>8318</v>
      </c>
      <c r="Y1708" t="str">
        <f>IFERROR(VLOOKUP(ROWS($Y$2:Y1708),$Z$2:$AA$3007,2,0),"")</f>
        <v/>
      </c>
      <c r="Z1708" s="91">
        <f>IF(ISNUMBER(SEARCH(PROF_SEARCH_ECO_PREC,AA1708)),MAX($Z$1:Z1707)+1,0)</f>
        <v>0</v>
      </c>
      <c r="AA1708" t="s">
        <v>3901</v>
      </c>
      <c r="AB1708">
        <v>8318</v>
      </c>
    </row>
    <row r="1709" spans="16:28">
      <c r="P1709" t="str">
        <f>IFERROR(VLOOKUP(ROWS($P$2:P1709),$Q$2:$R$3007,2,0),"")</f>
        <v/>
      </c>
      <c r="Q1709" s="91">
        <f>IF(ISNUMBER(SEARCH(ETUD_SHEARCH_ECO_PREC,R1709)),MAX($Q$1:Q1708)+1,0)</f>
        <v>0</v>
      </c>
      <c r="R1709" t="s">
        <v>3671</v>
      </c>
      <c r="S1709">
        <v>5011</v>
      </c>
      <c r="Y1709" t="str">
        <f>IFERROR(VLOOKUP(ROWS($Y$2:Y1709),$Z$2:$AA$3007,2,0),"")</f>
        <v/>
      </c>
      <c r="Z1709" s="91">
        <f>IF(ISNUMBER(SEARCH(PROF_SEARCH_ECO_PREC,AA1709)),MAX($Z$1:Z1708)+1,0)</f>
        <v>0</v>
      </c>
      <c r="AA1709" t="s">
        <v>3671</v>
      </c>
      <c r="AB1709">
        <v>5011</v>
      </c>
    </row>
    <row r="1710" spans="16:28">
      <c r="P1710" t="str">
        <f>IFERROR(VLOOKUP(ROWS($P$2:P1710),$Q$2:$R$3007,2,0),"")</f>
        <v/>
      </c>
      <c r="Q1710" s="91">
        <f>IF(ISNUMBER(SEARCH(ETUD_SHEARCH_ECO_PREC,R1710)),MAX($Q$1:Q1709)+1,0)</f>
        <v>0</v>
      </c>
      <c r="R1710" t="s">
        <v>3209</v>
      </c>
      <c r="S1710">
        <v>7076</v>
      </c>
      <c r="Y1710" t="str">
        <f>IFERROR(VLOOKUP(ROWS($Y$2:Y1710),$Z$2:$AA$3007,2,0),"")</f>
        <v/>
      </c>
      <c r="Z1710" s="91">
        <f>IF(ISNUMBER(SEARCH(PROF_SEARCH_ECO_PREC,AA1710)),MAX($Z$1:Z1709)+1,0)</f>
        <v>0</v>
      </c>
      <c r="AA1710" t="s">
        <v>3209</v>
      </c>
      <c r="AB1710">
        <v>7076</v>
      </c>
    </row>
    <row r="1711" spans="16:28">
      <c r="P1711" t="str">
        <f>IFERROR(VLOOKUP(ROWS($P$2:P1711),$Q$2:$R$3007,2,0),"")</f>
        <v/>
      </c>
      <c r="Q1711" s="91">
        <f>IF(ISNUMBER(SEARCH(ETUD_SHEARCH_ECO_PREC,R1711)),MAX($Q$1:Q1710)+1,0)</f>
        <v>0</v>
      </c>
      <c r="R1711" t="s">
        <v>5783</v>
      </c>
      <c r="S1711">
        <v>8513</v>
      </c>
      <c r="Y1711" t="str">
        <f>IFERROR(VLOOKUP(ROWS($Y$2:Y1711),$Z$2:$AA$3007,2,0),"")</f>
        <v/>
      </c>
      <c r="Z1711" s="91">
        <f>IF(ISNUMBER(SEARCH(PROF_SEARCH_ECO_PREC,AA1711)),MAX($Z$1:Z1710)+1,0)</f>
        <v>0</v>
      </c>
      <c r="AA1711" t="s">
        <v>5783</v>
      </c>
      <c r="AB1711">
        <v>8513</v>
      </c>
    </row>
    <row r="1712" spans="16:28">
      <c r="P1712" t="str">
        <f>IFERROR(VLOOKUP(ROWS($P$2:P1712),$Q$2:$R$3007,2,0),"")</f>
        <v/>
      </c>
      <c r="Q1712" s="91">
        <f>IF(ISNUMBER(SEARCH(ETUD_SHEARCH_ECO_PREC,R1712)),MAX($Q$1:Q1711)+1,0)</f>
        <v>0</v>
      </c>
      <c r="R1712" t="s">
        <v>5336</v>
      </c>
      <c r="S1712">
        <v>958</v>
      </c>
      <c r="Y1712" t="str">
        <f>IFERROR(VLOOKUP(ROWS($Y$2:Y1712),$Z$2:$AA$3007,2,0),"")</f>
        <v/>
      </c>
      <c r="Z1712" s="91">
        <f>IF(ISNUMBER(SEARCH(PROF_SEARCH_ECO_PREC,AA1712)),MAX($Z$1:Z1711)+1,0)</f>
        <v>0</v>
      </c>
      <c r="AA1712" t="s">
        <v>5336</v>
      </c>
      <c r="AB1712">
        <v>958</v>
      </c>
    </row>
    <row r="1713" spans="16:28">
      <c r="P1713" t="str">
        <f>IFERROR(VLOOKUP(ROWS($P$2:P1713),$Q$2:$R$3007,2,0),"")</f>
        <v/>
      </c>
      <c r="Q1713" s="91">
        <f>IF(ISNUMBER(SEARCH(ETUD_SHEARCH_ECO_PREC,R1713)),MAX($Q$1:Q1712)+1,0)</f>
        <v>0</v>
      </c>
      <c r="R1713" t="s">
        <v>5144</v>
      </c>
      <c r="S1713">
        <v>850</v>
      </c>
      <c r="Y1713" t="str">
        <f>IFERROR(VLOOKUP(ROWS($Y$2:Y1713),$Z$2:$AA$3007,2,0),"")</f>
        <v/>
      </c>
      <c r="Z1713" s="91">
        <f>IF(ISNUMBER(SEARCH(PROF_SEARCH_ECO_PREC,AA1713)),MAX($Z$1:Z1712)+1,0)</f>
        <v>0</v>
      </c>
      <c r="AA1713" t="s">
        <v>5144</v>
      </c>
      <c r="AB1713">
        <v>850</v>
      </c>
    </row>
    <row r="1714" spans="16:28">
      <c r="P1714" t="str">
        <f>IFERROR(VLOOKUP(ROWS($P$2:P1714),$Q$2:$R$3007,2,0),"")</f>
        <v/>
      </c>
      <c r="Q1714" s="91">
        <f>IF(ISNUMBER(SEARCH(ETUD_SHEARCH_ECO_PREC,R1714)),MAX($Q$1:Q1713)+1,0)</f>
        <v>0</v>
      </c>
      <c r="R1714" t="s">
        <v>5290</v>
      </c>
      <c r="S1714">
        <v>8526</v>
      </c>
      <c r="Y1714" t="str">
        <f>IFERROR(VLOOKUP(ROWS($Y$2:Y1714),$Z$2:$AA$3007,2,0),"")</f>
        <v/>
      </c>
      <c r="Z1714" s="91">
        <f>IF(ISNUMBER(SEARCH(PROF_SEARCH_ECO_PREC,AA1714)),MAX($Z$1:Z1713)+1,0)</f>
        <v>0</v>
      </c>
      <c r="AA1714" t="s">
        <v>5290</v>
      </c>
      <c r="AB1714">
        <v>8526</v>
      </c>
    </row>
    <row r="1715" spans="16:28">
      <c r="P1715" t="str">
        <f>IFERROR(VLOOKUP(ROWS($P$2:P1715),$Q$2:$R$3007,2,0),"")</f>
        <v/>
      </c>
      <c r="Q1715" s="91">
        <f>IF(ISNUMBER(SEARCH(ETUD_SHEARCH_ECO_PREC,R1715)),MAX($Q$1:Q1714)+1,0)</f>
        <v>0</v>
      </c>
      <c r="R1715" t="s">
        <v>5194</v>
      </c>
      <c r="S1715">
        <v>5564</v>
      </c>
      <c r="Y1715" t="str">
        <f>IFERROR(VLOOKUP(ROWS($Y$2:Y1715),$Z$2:$AA$3007,2,0),"")</f>
        <v/>
      </c>
      <c r="Z1715" s="91">
        <f>IF(ISNUMBER(SEARCH(PROF_SEARCH_ECO_PREC,AA1715)),MAX($Z$1:Z1714)+1,0)</f>
        <v>0</v>
      </c>
      <c r="AA1715" t="s">
        <v>5194</v>
      </c>
      <c r="AB1715">
        <v>5564</v>
      </c>
    </row>
    <row r="1716" spans="16:28">
      <c r="P1716" t="str">
        <f>IFERROR(VLOOKUP(ROWS($P$2:P1716),$Q$2:$R$3007,2,0),"")</f>
        <v/>
      </c>
      <c r="Q1716" s="91">
        <f>IF(ISNUMBER(SEARCH(ETUD_SHEARCH_ECO_PREC,R1716)),MAX($Q$1:Q1715)+1,0)</f>
        <v>0</v>
      </c>
      <c r="R1716" t="s">
        <v>4529</v>
      </c>
      <c r="S1716">
        <v>521</v>
      </c>
      <c r="Y1716" t="str">
        <f>IFERROR(VLOOKUP(ROWS($Y$2:Y1716),$Z$2:$AA$3007,2,0),"")</f>
        <v/>
      </c>
      <c r="Z1716" s="91">
        <f>IF(ISNUMBER(SEARCH(PROF_SEARCH_ECO_PREC,AA1716)),MAX($Z$1:Z1715)+1,0)</f>
        <v>0</v>
      </c>
      <c r="AA1716" t="s">
        <v>4529</v>
      </c>
      <c r="AB1716">
        <v>521</v>
      </c>
    </row>
    <row r="1717" spans="16:28">
      <c r="P1717" t="str">
        <f>IFERROR(VLOOKUP(ROWS($P$2:P1717),$Q$2:$R$3007,2,0),"")</f>
        <v/>
      </c>
      <c r="Q1717" s="91">
        <f>IF(ISNUMBER(SEARCH(ETUD_SHEARCH_ECO_PREC,R1717)),MAX($Q$1:Q1716)+1,0)</f>
        <v>0</v>
      </c>
      <c r="R1717" t="s">
        <v>4213</v>
      </c>
      <c r="S1717">
        <v>353</v>
      </c>
      <c r="Y1717" t="str">
        <f>IFERROR(VLOOKUP(ROWS($Y$2:Y1717),$Z$2:$AA$3007,2,0),"")</f>
        <v/>
      </c>
      <c r="Z1717" s="91">
        <f>IF(ISNUMBER(SEARCH(PROF_SEARCH_ECO_PREC,AA1717)),MAX($Z$1:Z1716)+1,0)</f>
        <v>0</v>
      </c>
      <c r="AA1717" t="s">
        <v>4213</v>
      </c>
      <c r="AB1717">
        <v>353</v>
      </c>
    </row>
    <row r="1718" spans="16:28">
      <c r="P1718" t="str">
        <f>IFERROR(VLOOKUP(ROWS($P$2:P1718),$Q$2:$R$3007,2,0),"")</f>
        <v/>
      </c>
      <c r="Q1718" s="91">
        <f>IF(ISNUMBER(SEARCH(ETUD_SHEARCH_ECO_PREC,R1718)),MAX($Q$1:Q1717)+1,0)</f>
        <v>0</v>
      </c>
      <c r="R1718" t="s">
        <v>5739</v>
      </c>
      <c r="S1718">
        <v>1248</v>
      </c>
      <c r="Y1718" t="str">
        <f>IFERROR(VLOOKUP(ROWS($Y$2:Y1718),$Z$2:$AA$3007,2,0),"")</f>
        <v/>
      </c>
      <c r="Z1718" s="91">
        <f>IF(ISNUMBER(SEARCH(PROF_SEARCH_ECO_PREC,AA1718)),MAX($Z$1:Z1717)+1,0)</f>
        <v>0</v>
      </c>
      <c r="AA1718" t="s">
        <v>5739</v>
      </c>
      <c r="AB1718">
        <v>1248</v>
      </c>
    </row>
    <row r="1719" spans="16:28">
      <c r="P1719" t="str">
        <f>IFERROR(VLOOKUP(ROWS($P$2:P1719),$Q$2:$R$3007,2,0),"")</f>
        <v/>
      </c>
      <c r="Q1719" s="91">
        <f>IF(ISNUMBER(SEARCH(ETUD_SHEARCH_ECO_PREC,R1719)),MAX($Q$1:Q1718)+1,0)</f>
        <v>0</v>
      </c>
      <c r="R1719" t="s">
        <v>5738</v>
      </c>
      <c r="S1719">
        <v>1247</v>
      </c>
      <c r="Y1719" t="str">
        <f>IFERROR(VLOOKUP(ROWS($Y$2:Y1719),$Z$2:$AA$3007,2,0),"")</f>
        <v/>
      </c>
      <c r="Z1719" s="91">
        <f>IF(ISNUMBER(SEARCH(PROF_SEARCH_ECO_PREC,AA1719)),MAX($Z$1:Z1718)+1,0)</f>
        <v>0</v>
      </c>
      <c r="AA1719" t="s">
        <v>5738</v>
      </c>
      <c r="AB1719">
        <v>1247</v>
      </c>
    </row>
    <row r="1720" spans="16:28">
      <c r="P1720" t="str">
        <f>IFERROR(VLOOKUP(ROWS($P$2:P1720),$Q$2:$R$3007,2,0),"")</f>
        <v/>
      </c>
      <c r="Q1720" s="91">
        <f>IF(ISNUMBER(SEARCH(ETUD_SHEARCH_ECO_PREC,R1720)),MAX($Q$1:Q1719)+1,0)</f>
        <v>0</v>
      </c>
      <c r="R1720" t="s">
        <v>4456</v>
      </c>
      <c r="S1720">
        <v>488</v>
      </c>
      <c r="Y1720" t="str">
        <f>IFERROR(VLOOKUP(ROWS($Y$2:Y1720),$Z$2:$AA$3007,2,0),"")</f>
        <v/>
      </c>
      <c r="Z1720" s="91">
        <f>IF(ISNUMBER(SEARCH(PROF_SEARCH_ECO_PREC,AA1720)),MAX($Z$1:Z1719)+1,0)</f>
        <v>0</v>
      </c>
      <c r="AA1720" t="s">
        <v>4456</v>
      </c>
      <c r="AB1720">
        <v>488</v>
      </c>
    </row>
    <row r="1721" spans="16:28">
      <c r="P1721" t="str">
        <f>IFERROR(VLOOKUP(ROWS($P$2:P1721),$Q$2:$R$3007,2,0),"")</f>
        <v/>
      </c>
      <c r="Q1721" s="91">
        <f>IF(ISNUMBER(SEARCH(ETUD_SHEARCH_ECO_PREC,R1721)),MAX($Q$1:Q1720)+1,0)</f>
        <v>0</v>
      </c>
      <c r="R1721" t="s">
        <v>5478</v>
      </c>
      <c r="S1721">
        <v>7830</v>
      </c>
      <c r="Y1721" t="str">
        <f>IFERROR(VLOOKUP(ROWS($Y$2:Y1721),$Z$2:$AA$3007,2,0),"")</f>
        <v/>
      </c>
      <c r="Z1721" s="91">
        <f>IF(ISNUMBER(SEARCH(PROF_SEARCH_ECO_PREC,AA1721)),MAX($Z$1:Z1720)+1,0)</f>
        <v>0</v>
      </c>
      <c r="AA1721" t="s">
        <v>5478</v>
      </c>
      <c r="AB1721">
        <v>7830</v>
      </c>
    </row>
    <row r="1722" spans="16:28">
      <c r="P1722" t="str">
        <f>IFERROR(VLOOKUP(ROWS($P$2:P1722),$Q$2:$R$3007,2,0),"")</f>
        <v/>
      </c>
      <c r="Q1722" s="91">
        <f>IF(ISNUMBER(SEARCH(ETUD_SHEARCH_ECO_PREC,R1722)),MAX($Q$1:Q1721)+1,0)</f>
        <v>0</v>
      </c>
      <c r="R1722" t="s">
        <v>4840</v>
      </c>
      <c r="S1722">
        <v>5211</v>
      </c>
      <c r="Y1722" t="str">
        <f>IFERROR(VLOOKUP(ROWS($Y$2:Y1722),$Z$2:$AA$3007,2,0),"")</f>
        <v/>
      </c>
      <c r="Z1722" s="91">
        <f>IF(ISNUMBER(SEARCH(PROF_SEARCH_ECO_PREC,AA1722)),MAX($Z$1:Z1721)+1,0)</f>
        <v>0</v>
      </c>
      <c r="AA1722" t="s">
        <v>4840</v>
      </c>
      <c r="AB1722">
        <v>5211</v>
      </c>
    </row>
    <row r="1723" spans="16:28">
      <c r="P1723" t="str">
        <f>IFERROR(VLOOKUP(ROWS($P$2:P1723),$Q$2:$R$3007,2,0),"")</f>
        <v/>
      </c>
      <c r="Q1723" s="91">
        <f>IF(ISNUMBER(SEARCH(ETUD_SHEARCH_ECO_PREC,R1723)),MAX($Q$1:Q1722)+1,0)</f>
        <v>0</v>
      </c>
      <c r="R1723" t="s">
        <v>3829</v>
      </c>
      <c r="S1723">
        <v>163</v>
      </c>
      <c r="Y1723" t="str">
        <f>IFERROR(VLOOKUP(ROWS($Y$2:Y1723),$Z$2:$AA$3007,2,0),"")</f>
        <v/>
      </c>
      <c r="Z1723" s="91">
        <f>IF(ISNUMBER(SEARCH(PROF_SEARCH_ECO_PREC,AA1723)),MAX($Z$1:Z1722)+1,0)</f>
        <v>0</v>
      </c>
      <c r="AA1723" t="s">
        <v>3829</v>
      </c>
      <c r="AB1723">
        <v>163</v>
      </c>
    </row>
    <row r="1724" spans="16:28">
      <c r="P1724" t="str">
        <f>IFERROR(VLOOKUP(ROWS($P$2:P1724),$Q$2:$R$3007,2,0),"")</f>
        <v/>
      </c>
      <c r="Q1724" s="91">
        <f>IF(ISNUMBER(SEARCH(ETUD_SHEARCH_ECO_PREC,R1724)),MAX($Q$1:Q1723)+1,0)</f>
        <v>0</v>
      </c>
      <c r="R1724" t="s">
        <v>3607</v>
      </c>
      <c r="S1724">
        <v>8173</v>
      </c>
      <c r="Y1724" t="str">
        <f>IFERROR(VLOOKUP(ROWS($Y$2:Y1724),$Z$2:$AA$3007,2,0),"")</f>
        <v/>
      </c>
      <c r="Z1724" s="91">
        <f>IF(ISNUMBER(SEARCH(PROF_SEARCH_ECO_PREC,AA1724)),MAX($Z$1:Z1723)+1,0)</f>
        <v>0</v>
      </c>
      <c r="AA1724" t="s">
        <v>3607</v>
      </c>
      <c r="AB1724">
        <v>8173</v>
      </c>
    </row>
    <row r="1725" spans="16:28">
      <c r="P1725" t="str">
        <f>IFERROR(VLOOKUP(ROWS($P$2:P1725),$Q$2:$R$3007,2,0),"")</f>
        <v/>
      </c>
      <c r="Q1725" s="91">
        <f>IF(ISNUMBER(SEARCH(ETUD_SHEARCH_ECO_PREC,R1725)),MAX($Q$1:Q1724)+1,0)</f>
        <v>0</v>
      </c>
      <c r="R1725" t="s">
        <v>3627</v>
      </c>
      <c r="S1725">
        <v>123</v>
      </c>
      <c r="Y1725" t="str">
        <f>IFERROR(VLOOKUP(ROWS($Y$2:Y1725),$Z$2:$AA$3007,2,0),"")</f>
        <v/>
      </c>
      <c r="Z1725" s="91">
        <f>IF(ISNUMBER(SEARCH(PROF_SEARCH_ECO_PREC,AA1725)),MAX($Z$1:Z1724)+1,0)</f>
        <v>0</v>
      </c>
      <c r="AA1725" t="s">
        <v>3627</v>
      </c>
      <c r="AB1725">
        <v>123</v>
      </c>
    </row>
    <row r="1726" spans="16:28">
      <c r="P1726" t="str">
        <f>IFERROR(VLOOKUP(ROWS($P$2:P1726),$Q$2:$R$3007,2,0),"")</f>
        <v/>
      </c>
      <c r="Q1726" s="91">
        <f>IF(ISNUMBER(SEARCH(ETUD_SHEARCH_ECO_PREC,R1726)),MAX($Q$1:Q1725)+1,0)</f>
        <v>0</v>
      </c>
      <c r="R1726" t="s">
        <v>3669</v>
      </c>
      <c r="S1726">
        <v>131</v>
      </c>
      <c r="Y1726" t="str">
        <f>IFERROR(VLOOKUP(ROWS($Y$2:Y1726),$Z$2:$AA$3007,2,0),"")</f>
        <v/>
      </c>
      <c r="Z1726" s="91">
        <f>IF(ISNUMBER(SEARCH(PROF_SEARCH_ECO_PREC,AA1726)),MAX($Z$1:Z1725)+1,0)</f>
        <v>0</v>
      </c>
      <c r="AA1726" t="s">
        <v>3669</v>
      </c>
      <c r="AB1726">
        <v>131</v>
      </c>
    </row>
    <row r="1727" spans="16:28">
      <c r="P1727" t="str">
        <f>IFERROR(VLOOKUP(ROWS($P$2:P1727),$Q$2:$R$3007,2,0),"")</f>
        <v/>
      </c>
      <c r="Q1727" s="91">
        <f>IF(ISNUMBER(SEARCH(ETUD_SHEARCH_ECO_PREC,R1727)),MAX($Q$1:Q1726)+1,0)</f>
        <v>0</v>
      </c>
      <c r="R1727" t="s">
        <v>5546</v>
      </c>
      <c r="S1727">
        <v>1058</v>
      </c>
      <c r="Y1727" t="str">
        <f>IFERROR(VLOOKUP(ROWS($Y$2:Y1727),$Z$2:$AA$3007,2,0),"")</f>
        <v/>
      </c>
      <c r="Z1727" s="91">
        <f>IF(ISNUMBER(SEARCH(PROF_SEARCH_ECO_PREC,AA1727)),MAX($Z$1:Z1726)+1,0)</f>
        <v>0</v>
      </c>
      <c r="AA1727" t="s">
        <v>5546</v>
      </c>
      <c r="AB1727">
        <v>1058</v>
      </c>
    </row>
    <row r="1728" spans="16:28">
      <c r="P1728" t="str">
        <f>IFERROR(VLOOKUP(ROWS($P$2:P1728),$Q$2:$R$3007,2,0),"")</f>
        <v/>
      </c>
      <c r="Q1728" s="91">
        <f>IF(ISNUMBER(SEARCH(ETUD_SHEARCH_ECO_PREC,R1728)),MAX($Q$1:Q1727)+1,0)</f>
        <v>0</v>
      </c>
      <c r="R1728" t="s">
        <v>5960</v>
      </c>
      <c r="S1728">
        <v>1309</v>
      </c>
      <c r="Y1728" t="str">
        <f>IFERROR(VLOOKUP(ROWS($Y$2:Y1728),$Z$2:$AA$3007,2,0),"")</f>
        <v/>
      </c>
      <c r="Z1728" s="91">
        <f>IF(ISNUMBER(SEARCH(PROF_SEARCH_ECO_PREC,AA1728)),MAX($Z$1:Z1727)+1,0)</f>
        <v>0</v>
      </c>
      <c r="AA1728" t="s">
        <v>5960</v>
      </c>
      <c r="AB1728">
        <v>1309</v>
      </c>
    </row>
    <row r="1729" spans="16:28">
      <c r="P1729" t="str">
        <f>IFERROR(VLOOKUP(ROWS($P$2:P1729),$Q$2:$R$3007,2,0),"")</f>
        <v/>
      </c>
      <c r="Q1729" s="91">
        <f>IF(ISNUMBER(SEARCH(ETUD_SHEARCH_ECO_PREC,R1729)),MAX($Q$1:Q1728)+1,0)</f>
        <v>0</v>
      </c>
      <c r="R1729" t="s">
        <v>6008</v>
      </c>
      <c r="S1729">
        <v>5372</v>
      </c>
      <c r="Y1729" t="str">
        <f>IFERROR(VLOOKUP(ROWS($Y$2:Y1729),$Z$2:$AA$3007,2,0),"")</f>
        <v/>
      </c>
      <c r="Z1729" s="91">
        <f>IF(ISNUMBER(SEARCH(PROF_SEARCH_ECO_PREC,AA1729)),MAX($Z$1:Z1728)+1,0)</f>
        <v>0</v>
      </c>
      <c r="AA1729" t="s">
        <v>6008</v>
      </c>
      <c r="AB1729">
        <v>5372</v>
      </c>
    </row>
    <row r="1730" spans="16:28">
      <c r="P1730" t="str">
        <f>IFERROR(VLOOKUP(ROWS($P$2:P1730),$Q$2:$R$3007,2,0),"")</f>
        <v/>
      </c>
      <c r="Q1730" s="91">
        <f>IF(ISNUMBER(SEARCH(ETUD_SHEARCH_ECO_PREC,R1730)),MAX($Q$1:Q1729)+1,0)</f>
        <v>0</v>
      </c>
      <c r="R1730" t="s">
        <v>6000</v>
      </c>
      <c r="S1730">
        <v>1174</v>
      </c>
      <c r="Y1730" t="str">
        <f>IFERROR(VLOOKUP(ROWS($Y$2:Y1730),$Z$2:$AA$3007,2,0),"")</f>
        <v/>
      </c>
      <c r="Z1730" s="91">
        <f>IF(ISNUMBER(SEARCH(PROF_SEARCH_ECO_PREC,AA1730)),MAX($Z$1:Z1729)+1,0)</f>
        <v>0</v>
      </c>
      <c r="AA1730" t="s">
        <v>6000</v>
      </c>
      <c r="AB1730">
        <v>1174</v>
      </c>
    </row>
    <row r="1731" spans="16:28">
      <c r="P1731" t="str">
        <f>IFERROR(VLOOKUP(ROWS($P$2:P1731),$Q$2:$R$3007,2,0),"")</f>
        <v/>
      </c>
      <c r="Q1731" s="91">
        <f>IF(ISNUMBER(SEARCH(ETUD_SHEARCH_ECO_PREC,R1731)),MAX($Q$1:Q1730)+1,0)</f>
        <v>0</v>
      </c>
      <c r="R1731" t="s">
        <v>6001</v>
      </c>
      <c r="S1731">
        <v>1175</v>
      </c>
      <c r="Y1731" t="str">
        <f>IFERROR(VLOOKUP(ROWS($Y$2:Y1731),$Z$2:$AA$3007,2,0),"")</f>
        <v/>
      </c>
      <c r="Z1731" s="91">
        <f>IF(ISNUMBER(SEARCH(PROF_SEARCH_ECO_PREC,AA1731)),MAX($Z$1:Z1730)+1,0)</f>
        <v>0</v>
      </c>
      <c r="AA1731" t="s">
        <v>6001</v>
      </c>
      <c r="AB1731">
        <v>1175</v>
      </c>
    </row>
    <row r="1732" spans="16:28">
      <c r="P1732" t="str">
        <f>IFERROR(VLOOKUP(ROWS($P$2:P1732),$Q$2:$R$3007,2,0),"")</f>
        <v/>
      </c>
      <c r="Q1732" s="91">
        <f>IF(ISNUMBER(SEARCH(ETUD_SHEARCH_ECO_PREC,R1732)),MAX($Q$1:Q1731)+1,0)</f>
        <v>0</v>
      </c>
      <c r="R1732" t="s">
        <v>3850</v>
      </c>
      <c r="S1732">
        <v>175</v>
      </c>
      <c r="Y1732" t="str">
        <f>IFERROR(VLOOKUP(ROWS($Y$2:Y1732),$Z$2:$AA$3007,2,0),"")</f>
        <v/>
      </c>
      <c r="Z1732" s="91">
        <f>IF(ISNUMBER(SEARCH(PROF_SEARCH_ECO_PREC,AA1732)),MAX($Z$1:Z1731)+1,0)</f>
        <v>0</v>
      </c>
      <c r="AA1732" t="s">
        <v>3850</v>
      </c>
      <c r="AB1732">
        <v>175</v>
      </c>
    </row>
    <row r="1733" spans="16:28">
      <c r="P1733" t="str">
        <f>IFERROR(VLOOKUP(ROWS($P$2:P1733),$Q$2:$R$3007,2,0),"")</f>
        <v/>
      </c>
      <c r="Q1733" s="91">
        <f>IF(ISNUMBER(SEARCH(ETUD_SHEARCH_ECO_PREC,R1733)),MAX($Q$1:Q1732)+1,0)</f>
        <v>0</v>
      </c>
      <c r="R1733" t="s">
        <v>5357</v>
      </c>
      <c r="S1733">
        <v>963</v>
      </c>
      <c r="Y1733" t="str">
        <f>IFERROR(VLOOKUP(ROWS($Y$2:Y1733),$Z$2:$AA$3007,2,0),"")</f>
        <v/>
      </c>
      <c r="Z1733" s="91">
        <f>IF(ISNUMBER(SEARCH(PROF_SEARCH_ECO_PREC,AA1733)),MAX($Z$1:Z1732)+1,0)</f>
        <v>0</v>
      </c>
      <c r="AA1733" t="s">
        <v>5357</v>
      </c>
      <c r="AB1733">
        <v>963</v>
      </c>
    </row>
    <row r="1734" spans="16:28">
      <c r="P1734" t="str">
        <f>IFERROR(VLOOKUP(ROWS($P$2:P1734),$Q$2:$R$3007,2,0),"")</f>
        <v/>
      </c>
      <c r="Q1734" s="91">
        <f>IF(ISNUMBER(SEARCH(ETUD_SHEARCH_ECO_PREC,R1734)),MAX($Q$1:Q1733)+1,0)</f>
        <v>0</v>
      </c>
      <c r="R1734" t="s">
        <v>4960</v>
      </c>
      <c r="S1734">
        <v>753</v>
      </c>
      <c r="Y1734" t="str">
        <f>IFERROR(VLOOKUP(ROWS($Y$2:Y1734),$Z$2:$AA$3007,2,0),"")</f>
        <v/>
      </c>
      <c r="Z1734" s="91">
        <f>IF(ISNUMBER(SEARCH(PROF_SEARCH_ECO_PREC,AA1734)),MAX($Z$1:Z1733)+1,0)</f>
        <v>0</v>
      </c>
      <c r="AA1734" t="s">
        <v>4960</v>
      </c>
      <c r="AB1734">
        <v>753</v>
      </c>
    </row>
    <row r="1735" spans="16:28">
      <c r="P1735" t="str">
        <f>IFERROR(VLOOKUP(ROWS($P$2:P1735),$Q$2:$R$3007,2,0),"")</f>
        <v/>
      </c>
      <c r="Q1735" s="91">
        <f>IF(ISNUMBER(SEARCH(ETUD_SHEARCH_ECO_PREC,R1735)),MAX($Q$1:Q1734)+1,0)</f>
        <v>0</v>
      </c>
      <c r="R1735" t="s">
        <v>4643</v>
      </c>
      <c r="S1735">
        <v>568</v>
      </c>
      <c r="Y1735" t="str">
        <f>IFERROR(VLOOKUP(ROWS($Y$2:Y1735),$Z$2:$AA$3007,2,0),"")</f>
        <v/>
      </c>
      <c r="Z1735" s="91">
        <f>IF(ISNUMBER(SEARCH(PROF_SEARCH_ECO_PREC,AA1735)),MAX($Z$1:Z1734)+1,0)</f>
        <v>0</v>
      </c>
      <c r="AA1735" t="s">
        <v>4643</v>
      </c>
      <c r="AB1735">
        <v>568</v>
      </c>
    </row>
    <row r="1736" spans="16:28">
      <c r="P1736" t="str">
        <f>IFERROR(VLOOKUP(ROWS($P$2:P1736),$Q$2:$R$3007,2,0),"")</f>
        <v/>
      </c>
      <c r="Q1736" s="91">
        <f>IF(ISNUMBER(SEARCH(ETUD_SHEARCH_ECO_PREC,R1736)),MAX($Q$1:Q1735)+1,0)</f>
        <v>0</v>
      </c>
      <c r="R1736" t="s">
        <v>5834</v>
      </c>
      <c r="S1736">
        <v>7885</v>
      </c>
      <c r="Y1736" t="str">
        <f>IFERROR(VLOOKUP(ROWS($Y$2:Y1736),$Z$2:$AA$3007,2,0),"")</f>
        <v/>
      </c>
      <c r="Z1736" s="91">
        <f>IF(ISNUMBER(SEARCH(PROF_SEARCH_ECO_PREC,AA1736)),MAX($Z$1:Z1735)+1,0)</f>
        <v>0</v>
      </c>
      <c r="AA1736" t="s">
        <v>5834</v>
      </c>
      <c r="AB1736">
        <v>7885</v>
      </c>
    </row>
    <row r="1737" spans="16:28">
      <c r="P1737" t="str">
        <f>IFERROR(VLOOKUP(ROWS($P$2:P1737),$Q$2:$R$3007,2,0),"")</f>
        <v/>
      </c>
      <c r="Q1737" s="91">
        <f>IF(ISNUMBER(SEARCH(ETUD_SHEARCH_ECO_PREC,R1737)),MAX($Q$1:Q1736)+1,0)</f>
        <v>0</v>
      </c>
      <c r="R1737" t="s">
        <v>5836</v>
      </c>
      <c r="S1737">
        <v>1136</v>
      </c>
      <c r="Y1737" t="str">
        <f>IFERROR(VLOOKUP(ROWS($Y$2:Y1737),$Z$2:$AA$3007,2,0),"")</f>
        <v/>
      </c>
      <c r="Z1737" s="91">
        <f>IF(ISNUMBER(SEARCH(PROF_SEARCH_ECO_PREC,AA1737)),MAX($Z$1:Z1736)+1,0)</f>
        <v>0</v>
      </c>
      <c r="AA1737" t="s">
        <v>5836</v>
      </c>
      <c r="AB1737">
        <v>1136</v>
      </c>
    </row>
    <row r="1738" spans="16:28">
      <c r="P1738" t="str">
        <f>IFERROR(VLOOKUP(ROWS($P$2:P1738),$Q$2:$R$3007,2,0),"")</f>
        <v/>
      </c>
      <c r="Q1738" s="91">
        <f>IF(ISNUMBER(SEARCH(ETUD_SHEARCH_ECO_PREC,R1738)),MAX($Q$1:Q1737)+1,0)</f>
        <v>0</v>
      </c>
      <c r="R1738" t="s">
        <v>4944</v>
      </c>
      <c r="S1738">
        <v>744</v>
      </c>
      <c r="Y1738" t="str">
        <f>IFERROR(VLOOKUP(ROWS($Y$2:Y1738),$Z$2:$AA$3007,2,0),"")</f>
        <v/>
      </c>
      <c r="Z1738" s="91">
        <f>IF(ISNUMBER(SEARCH(PROF_SEARCH_ECO_PREC,AA1738)),MAX($Z$1:Z1737)+1,0)</f>
        <v>0</v>
      </c>
      <c r="AA1738" t="s">
        <v>4944</v>
      </c>
      <c r="AB1738">
        <v>744</v>
      </c>
    </row>
    <row r="1739" spans="16:28">
      <c r="P1739" t="str">
        <f>IFERROR(VLOOKUP(ROWS($P$2:P1739),$Q$2:$R$3007,2,0),"")</f>
        <v/>
      </c>
      <c r="Q1739" s="91">
        <f>IF(ISNUMBER(SEARCH(ETUD_SHEARCH_ECO_PREC,R1739)),MAX($Q$1:Q1738)+1,0)</f>
        <v>0</v>
      </c>
      <c r="R1739" t="s">
        <v>4943</v>
      </c>
      <c r="S1739">
        <v>742</v>
      </c>
      <c r="Y1739" t="str">
        <f>IFERROR(VLOOKUP(ROWS($Y$2:Y1739),$Z$2:$AA$3007,2,0),"")</f>
        <v/>
      </c>
      <c r="Z1739" s="91">
        <f>IF(ISNUMBER(SEARCH(PROF_SEARCH_ECO_PREC,AA1739)),MAX($Z$1:Z1738)+1,0)</f>
        <v>0</v>
      </c>
      <c r="AA1739" t="s">
        <v>4943</v>
      </c>
      <c r="AB1739">
        <v>742</v>
      </c>
    </row>
    <row r="1740" spans="16:28">
      <c r="P1740" t="str">
        <f>IFERROR(VLOOKUP(ROWS($P$2:P1740),$Q$2:$R$3007,2,0),"")</f>
        <v/>
      </c>
      <c r="Q1740" s="91">
        <f>IF(ISNUMBER(SEARCH(ETUD_SHEARCH_ECO_PREC,R1740)),MAX($Q$1:Q1739)+1,0)</f>
        <v>0</v>
      </c>
      <c r="R1740" t="s">
        <v>3087</v>
      </c>
      <c r="S1740">
        <v>7100</v>
      </c>
      <c r="Y1740" t="str">
        <f>IFERROR(VLOOKUP(ROWS($Y$2:Y1740),$Z$2:$AA$3007,2,0),"")</f>
        <v/>
      </c>
      <c r="Z1740" s="91">
        <f>IF(ISNUMBER(SEARCH(PROF_SEARCH_ECO_PREC,AA1740)),MAX($Z$1:Z1739)+1,0)</f>
        <v>0</v>
      </c>
      <c r="AA1740" t="s">
        <v>3087</v>
      </c>
      <c r="AB1740">
        <v>7100</v>
      </c>
    </row>
    <row r="1741" spans="16:28">
      <c r="P1741" t="str">
        <f>IFERROR(VLOOKUP(ROWS($P$2:P1741),$Q$2:$R$3007,2,0),"")</f>
        <v/>
      </c>
      <c r="Q1741" s="91">
        <f>IF(ISNUMBER(SEARCH(ETUD_SHEARCH_ECO_PREC,R1741)),MAX($Q$1:Q1740)+1,0)</f>
        <v>0</v>
      </c>
      <c r="R1741" t="s">
        <v>4760</v>
      </c>
      <c r="S1741">
        <v>629</v>
      </c>
      <c r="Y1741" t="str">
        <f>IFERROR(VLOOKUP(ROWS($Y$2:Y1741),$Z$2:$AA$3007,2,0),"")</f>
        <v/>
      </c>
      <c r="Z1741" s="91">
        <f>IF(ISNUMBER(SEARCH(PROF_SEARCH_ECO_PREC,AA1741)),MAX($Z$1:Z1740)+1,0)</f>
        <v>0</v>
      </c>
      <c r="AA1741" t="s">
        <v>4760</v>
      </c>
      <c r="AB1741">
        <v>629</v>
      </c>
    </row>
    <row r="1742" spans="16:28">
      <c r="P1742" t="str">
        <f>IFERROR(VLOOKUP(ROWS($P$2:P1742),$Q$2:$R$3007,2,0),"")</f>
        <v/>
      </c>
      <c r="Q1742" s="91">
        <f>IF(ISNUMBER(SEARCH(ETUD_SHEARCH_ECO_PREC,R1742)),MAX($Q$1:Q1741)+1,0)</f>
        <v>0</v>
      </c>
      <c r="R1742" t="s">
        <v>5182</v>
      </c>
      <c r="S1742">
        <v>873</v>
      </c>
      <c r="Y1742" t="str">
        <f>IFERROR(VLOOKUP(ROWS($Y$2:Y1742),$Z$2:$AA$3007,2,0),"")</f>
        <v/>
      </c>
      <c r="Z1742" s="91">
        <f>IF(ISNUMBER(SEARCH(PROF_SEARCH_ECO_PREC,AA1742)),MAX($Z$1:Z1741)+1,0)</f>
        <v>0</v>
      </c>
      <c r="AA1742" t="s">
        <v>5182</v>
      </c>
      <c r="AB1742">
        <v>873</v>
      </c>
    </row>
    <row r="1743" spans="16:28">
      <c r="P1743" t="str">
        <f>IFERROR(VLOOKUP(ROWS($P$2:P1743),$Q$2:$R$3007,2,0),"")</f>
        <v/>
      </c>
      <c r="Q1743" s="91">
        <f>IF(ISNUMBER(SEARCH(ETUD_SHEARCH_ECO_PREC,R1743)),MAX($Q$1:Q1742)+1,0)</f>
        <v>0</v>
      </c>
      <c r="R1743" t="s">
        <v>4854</v>
      </c>
      <c r="S1743">
        <v>677</v>
      </c>
      <c r="Y1743" t="str">
        <f>IFERROR(VLOOKUP(ROWS($Y$2:Y1743),$Z$2:$AA$3007,2,0),"")</f>
        <v/>
      </c>
      <c r="Z1743" s="91">
        <f>IF(ISNUMBER(SEARCH(PROF_SEARCH_ECO_PREC,AA1743)),MAX($Z$1:Z1742)+1,0)</f>
        <v>0</v>
      </c>
      <c r="AA1743" t="s">
        <v>4854</v>
      </c>
      <c r="AB1743">
        <v>677</v>
      </c>
    </row>
    <row r="1744" spans="16:28">
      <c r="P1744" t="str">
        <f>IFERROR(VLOOKUP(ROWS($P$2:P1744),$Q$2:$R$3007,2,0),"")</f>
        <v/>
      </c>
      <c r="Q1744" s="91">
        <f>IF(ISNUMBER(SEARCH(ETUD_SHEARCH_ECO_PREC,R1744)),MAX($Q$1:Q1743)+1,0)</f>
        <v>0</v>
      </c>
      <c r="R1744" t="s">
        <v>4428</v>
      </c>
      <c r="S1744">
        <v>463</v>
      </c>
      <c r="Y1744" t="str">
        <f>IFERROR(VLOOKUP(ROWS($Y$2:Y1744),$Z$2:$AA$3007,2,0),"")</f>
        <v/>
      </c>
      <c r="Z1744" s="91">
        <f>IF(ISNUMBER(SEARCH(PROF_SEARCH_ECO_PREC,AA1744)),MAX($Z$1:Z1743)+1,0)</f>
        <v>0</v>
      </c>
      <c r="AA1744" t="s">
        <v>4428</v>
      </c>
      <c r="AB1744">
        <v>463</v>
      </c>
    </row>
    <row r="1745" spans="16:28">
      <c r="P1745" t="str">
        <f>IFERROR(VLOOKUP(ROWS($P$2:P1745),$Q$2:$R$3007,2,0),"")</f>
        <v/>
      </c>
      <c r="Q1745" s="91">
        <f>IF(ISNUMBER(SEARCH(ETUD_SHEARCH_ECO_PREC,R1745)),MAX($Q$1:Q1744)+1,0)</f>
        <v>0</v>
      </c>
      <c r="R1745" t="s">
        <v>4481</v>
      </c>
      <c r="S1745">
        <v>506</v>
      </c>
      <c r="Y1745" t="str">
        <f>IFERROR(VLOOKUP(ROWS($Y$2:Y1745),$Z$2:$AA$3007,2,0),"")</f>
        <v/>
      </c>
      <c r="Z1745" s="91">
        <f>IF(ISNUMBER(SEARCH(PROF_SEARCH_ECO_PREC,AA1745)),MAX($Z$1:Z1744)+1,0)</f>
        <v>0</v>
      </c>
      <c r="AA1745" t="s">
        <v>4481</v>
      </c>
      <c r="AB1745">
        <v>506</v>
      </c>
    </row>
    <row r="1746" spans="16:28">
      <c r="P1746" t="str">
        <f>IFERROR(VLOOKUP(ROWS($P$2:P1746),$Q$2:$R$3007,2,0),"")</f>
        <v/>
      </c>
      <c r="Q1746" s="91">
        <f>IF(ISNUMBER(SEARCH(ETUD_SHEARCH_ECO_PREC,R1746)),MAX($Q$1:Q1745)+1,0)</f>
        <v>0</v>
      </c>
      <c r="R1746" t="s">
        <v>4433</v>
      </c>
      <c r="S1746">
        <v>469</v>
      </c>
      <c r="Y1746" t="str">
        <f>IFERROR(VLOOKUP(ROWS($Y$2:Y1746),$Z$2:$AA$3007,2,0),"")</f>
        <v/>
      </c>
      <c r="Z1746" s="91">
        <f>IF(ISNUMBER(SEARCH(PROF_SEARCH_ECO_PREC,AA1746)),MAX($Z$1:Z1745)+1,0)</f>
        <v>0</v>
      </c>
      <c r="AA1746" t="s">
        <v>4433</v>
      </c>
      <c r="AB1746">
        <v>469</v>
      </c>
    </row>
    <row r="1747" spans="16:28">
      <c r="P1747" t="str">
        <f>IFERROR(VLOOKUP(ROWS($P$2:P1747),$Q$2:$R$3007,2,0),"")</f>
        <v/>
      </c>
      <c r="Q1747" s="91">
        <f>IF(ISNUMBER(SEARCH(ETUD_SHEARCH_ECO_PREC,R1747)),MAX($Q$1:Q1746)+1,0)</f>
        <v>0</v>
      </c>
      <c r="R1747" t="s">
        <v>4837</v>
      </c>
      <c r="S1747">
        <v>667</v>
      </c>
      <c r="Y1747" t="str">
        <f>IFERROR(VLOOKUP(ROWS($Y$2:Y1747),$Z$2:$AA$3007,2,0),"")</f>
        <v/>
      </c>
      <c r="Z1747" s="91">
        <f>IF(ISNUMBER(SEARCH(PROF_SEARCH_ECO_PREC,AA1747)),MAX($Z$1:Z1746)+1,0)</f>
        <v>0</v>
      </c>
      <c r="AA1747" t="s">
        <v>4837</v>
      </c>
      <c r="AB1747">
        <v>667</v>
      </c>
    </row>
    <row r="1748" spans="16:28">
      <c r="P1748" t="str">
        <f>IFERROR(VLOOKUP(ROWS($P$2:P1748),$Q$2:$R$3007,2,0),"")</f>
        <v/>
      </c>
      <c r="Q1748" s="91">
        <f>IF(ISNUMBER(SEARCH(ETUD_SHEARCH_ECO_PREC,R1748)),MAX($Q$1:Q1747)+1,0)</f>
        <v>0</v>
      </c>
      <c r="R1748" t="s">
        <v>5867</v>
      </c>
      <c r="S1748">
        <v>1150</v>
      </c>
      <c r="Y1748" t="str">
        <f>IFERROR(VLOOKUP(ROWS($Y$2:Y1748),$Z$2:$AA$3007,2,0),"")</f>
        <v/>
      </c>
      <c r="Z1748" s="91">
        <f>IF(ISNUMBER(SEARCH(PROF_SEARCH_ECO_PREC,AA1748)),MAX($Z$1:Z1747)+1,0)</f>
        <v>0</v>
      </c>
      <c r="AA1748" t="s">
        <v>5867</v>
      </c>
      <c r="AB1748">
        <v>1150</v>
      </c>
    </row>
    <row r="1749" spans="16:28">
      <c r="P1749" t="str">
        <f>IFERROR(VLOOKUP(ROWS($P$2:P1749),$Q$2:$R$3007,2,0),"")</f>
        <v/>
      </c>
      <c r="Q1749" s="91">
        <f>IF(ISNUMBER(SEARCH(ETUD_SHEARCH_ECO_PREC,R1749)),MAX($Q$1:Q1748)+1,0)</f>
        <v>0</v>
      </c>
      <c r="R1749" t="s">
        <v>3613</v>
      </c>
      <c r="S1749">
        <v>7335</v>
      </c>
      <c r="Y1749" t="str">
        <f>IFERROR(VLOOKUP(ROWS($Y$2:Y1749),$Z$2:$AA$3007,2,0),"")</f>
        <v/>
      </c>
      <c r="Z1749" s="91">
        <f>IF(ISNUMBER(SEARCH(PROF_SEARCH_ECO_PREC,AA1749)),MAX($Z$1:Z1748)+1,0)</f>
        <v>0</v>
      </c>
      <c r="AA1749" t="s">
        <v>3613</v>
      </c>
      <c r="AB1749">
        <v>7335</v>
      </c>
    </row>
    <row r="1750" spans="16:28">
      <c r="P1750" t="str">
        <f>IFERROR(VLOOKUP(ROWS($P$2:P1750),$Q$2:$R$3007,2,0),"")</f>
        <v/>
      </c>
      <c r="Q1750" s="91">
        <f>IF(ISNUMBER(SEARCH(ETUD_SHEARCH_ECO_PREC,R1750)),MAX($Q$1:Q1749)+1,0)</f>
        <v>0</v>
      </c>
      <c r="R1750" t="s">
        <v>4185</v>
      </c>
      <c r="S1750">
        <v>342</v>
      </c>
      <c r="Y1750" t="str">
        <f>IFERROR(VLOOKUP(ROWS($Y$2:Y1750),$Z$2:$AA$3007,2,0),"")</f>
        <v/>
      </c>
      <c r="Z1750" s="91">
        <f>IF(ISNUMBER(SEARCH(PROF_SEARCH_ECO_PREC,AA1750)),MAX($Z$1:Z1749)+1,0)</f>
        <v>0</v>
      </c>
      <c r="AA1750" t="s">
        <v>4185</v>
      </c>
      <c r="AB1750">
        <v>342</v>
      </c>
    </row>
    <row r="1751" spans="16:28">
      <c r="P1751" t="str">
        <f>IFERROR(VLOOKUP(ROWS($P$2:P1751),$Q$2:$R$3007,2,0),"")</f>
        <v/>
      </c>
      <c r="Q1751" s="91">
        <f>IF(ISNUMBER(SEARCH(ETUD_SHEARCH_ECO_PREC,R1751)),MAX($Q$1:Q1750)+1,0)</f>
        <v>0</v>
      </c>
      <c r="R1751" t="s">
        <v>4948</v>
      </c>
      <c r="S1751">
        <v>745</v>
      </c>
      <c r="Y1751" t="str">
        <f>IFERROR(VLOOKUP(ROWS($Y$2:Y1751),$Z$2:$AA$3007,2,0),"")</f>
        <v/>
      </c>
      <c r="Z1751" s="91">
        <f>IF(ISNUMBER(SEARCH(PROF_SEARCH_ECO_PREC,AA1751)),MAX($Z$1:Z1750)+1,0)</f>
        <v>0</v>
      </c>
      <c r="AA1751" t="s">
        <v>4948</v>
      </c>
      <c r="AB1751">
        <v>745</v>
      </c>
    </row>
    <row r="1752" spans="16:28">
      <c r="P1752" t="str">
        <f>IFERROR(VLOOKUP(ROWS($P$2:P1752),$Q$2:$R$3007,2,0),"")</f>
        <v/>
      </c>
      <c r="Q1752" s="91">
        <f>IF(ISNUMBER(SEARCH(ETUD_SHEARCH_ECO_PREC,R1752)),MAX($Q$1:Q1751)+1,0)</f>
        <v>0</v>
      </c>
      <c r="R1752" t="s">
        <v>5003</v>
      </c>
      <c r="S1752">
        <v>5569</v>
      </c>
      <c r="Y1752" t="str">
        <f>IFERROR(VLOOKUP(ROWS($Y$2:Y1752),$Z$2:$AA$3007,2,0),"")</f>
        <v/>
      </c>
      <c r="Z1752" s="91">
        <f>IF(ISNUMBER(SEARCH(PROF_SEARCH_ECO_PREC,AA1752)),MAX($Z$1:Z1751)+1,0)</f>
        <v>0</v>
      </c>
      <c r="AA1752" t="s">
        <v>5003</v>
      </c>
      <c r="AB1752">
        <v>5569</v>
      </c>
    </row>
    <row r="1753" spans="16:28">
      <c r="P1753" t="str">
        <f>IFERROR(VLOOKUP(ROWS($P$2:P1753),$Q$2:$R$3007,2,0),"")</f>
        <v/>
      </c>
      <c r="Q1753" s="91">
        <f>IF(ISNUMBER(SEARCH(ETUD_SHEARCH_ECO_PREC,R1753)),MAX($Q$1:Q1752)+1,0)</f>
        <v>0</v>
      </c>
      <c r="R1753" t="s">
        <v>5542</v>
      </c>
      <c r="S1753">
        <v>9564</v>
      </c>
      <c r="Y1753" t="str">
        <f>IFERROR(VLOOKUP(ROWS($Y$2:Y1753),$Z$2:$AA$3007,2,0),"")</f>
        <v/>
      </c>
      <c r="Z1753" s="91">
        <f>IF(ISNUMBER(SEARCH(PROF_SEARCH_ECO_PREC,AA1753)),MAX($Z$1:Z1752)+1,0)</f>
        <v>0</v>
      </c>
      <c r="AA1753" t="s">
        <v>5542</v>
      </c>
      <c r="AB1753">
        <v>9564</v>
      </c>
    </row>
    <row r="1754" spans="16:28">
      <c r="P1754" t="str">
        <f>IFERROR(VLOOKUP(ROWS($P$2:P1754),$Q$2:$R$3007,2,0),"")</f>
        <v/>
      </c>
      <c r="Q1754" s="91">
        <f>IF(ISNUMBER(SEARCH(ETUD_SHEARCH_ECO_PREC,R1754)),MAX($Q$1:Q1753)+1,0)</f>
        <v>0</v>
      </c>
      <c r="R1754" t="s">
        <v>4430</v>
      </c>
      <c r="S1754">
        <v>466</v>
      </c>
      <c r="Y1754" t="str">
        <f>IFERROR(VLOOKUP(ROWS($Y$2:Y1754),$Z$2:$AA$3007,2,0),"")</f>
        <v/>
      </c>
      <c r="Z1754" s="91">
        <f>IF(ISNUMBER(SEARCH(PROF_SEARCH_ECO_PREC,AA1754)),MAX($Z$1:Z1753)+1,0)</f>
        <v>0</v>
      </c>
      <c r="AA1754" t="s">
        <v>4430</v>
      </c>
      <c r="AB1754">
        <v>466</v>
      </c>
    </row>
    <row r="1755" spans="16:28">
      <c r="P1755" t="str">
        <f>IFERROR(VLOOKUP(ROWS($P$2:P1755),$Q$2:$R$3007,2,0),"")</f>
        <v/>
      </c>
      <c r="Q1755" s="91">
        <f>IF(ISNUMBER(SEARCH(ETUD_SHEARCH_ECO_PREC,R1755)),MAX($Q$1:Q1754)+1,0)</f>
        <v>0</v>
      </c>
      <c r="R1755" t="s">
        <v>4427</v>
      </c>
      <c r="S1755">
        <v>462</v>
      </c>
      <c r="Y1755" t="str">
        <f>IFERROR(VLOOKUP(ROWS($Y$2:Y1755),$Z$2:$AA$3007,2,0),"")</f>
        <v/>
      </c>
      <c r="Z1755" s="91">
        <f>IF(ISNUMBER(SEARCH(PROF_SEARCH_ECO_PREC,AA1755)),MAX($Z$1:Z1754)+1,0)</f>
        <v>0</v>
      </c>
      <c r="AA1755" t="s">
        <v>4427</v>
      </c>
      <c r="AB1755">
        <v>462</v>
      </c>
    </row>
    <row r="1756" spans="16:28">
      <c r="P1756" t="str">
        <f>IFERROR(VLOOKUP(ROWS($P$2:P1756),$Q$2:$R$3007,2,0),"")</f>
        <v/>
      </c>
      <c r="Q1756" s="91">
        <f>IF(ISNUMBER(SEARCH(ETUD_SHEARCH_ECO_PREC,R1756)),MAX($Q$1:Q1755)+1,0)</f>
        <v>0</v>
      </c>
      <c r="R1756" t="s">
        <v>4535</v>
      </c>
      <c r="S1756">
        <v>527</v>
      </c>
      <c r="Y1756" t="str">
        <f>IFERROR(VLOOKUP(ROWS($Y$2:Y1756),$Z$2:$AA$3007,2,0),"")</f>
        <v/>
      </c>
      <c r="Z1756" s="91">
        <f>IF(ISNUMBER(SEARCH(PROF_SEARCH_ECO_PREC,AA1756)),MAX($Z$1:Z1755)+1,0)</f>
        <v>0</v>
      </c>
      <c r="AA1756" t="s">
        <v>4535</v>
      </c>
      <c r="AB1756">
        <v>527</v>
      </c>
    </row>
    <row r="1757" spans="16:28">
      <c r="P1757" t="str">
        <f>IFERROR(VLOOKUP(ROWS($P$2:P1757),$Q$2:$R$3007,2,0),"")</f>
        <v/>
      </c>
      <c r="Q1757" s="91">
        <f>IF(ISNUMBER(SEARCH(ETUD_SHEARCH_ECO_PREC,R1757)),MAX($Q$1:Q1756)+1,0)</f>
        <v>0</v>
      </c>
      <c r="R1757" t="s">
        <v>4533</v>
      </c>
      <c r="S1757">
        <v>525</v>
      </c>
      <c r="Y1757" t="str">
        <f>IFERROR(VLOOKUP(ROWS($Y$2:Y1757),$Z$2:$AA$3007,2,0),"")</f>
        <v/>
      </c>
      <c r="Z1757" s="91">
        <f>IF(ISNUMBER(SEARCH(PROF_SEARCH_ECO_PREC,AA1757)),MAX($Z$1:Z1756)+1,0)</f>
        <v>0</v>
      </c>
      <c r="AA1757" t="s">
        <v>4533</v>
      </c>
      <c r="AB1757">
        <v>525</v>
      </c>
    </row>
    <row r="1758" spans="16:28">
      <c r="P1758" t="str">
        <f>IFERROR(VLOOKUP(ROWS($P$2:P1758),$Q$2:$R$3007,2,0),"")</f>
        <v/>
      </c>
      <c r="Q1758" s="91">
        <f>IF(ISNUMBER(SEARCH(ETUD_SHEARCH_ECO_PREC,R1758)),MAX($Q$1:Q1757)+1,0)</f>
        <v>0</v>
      </c>
      <c r="R1758" t="s">
        <v>4543</v>
      </c>
      <c r="S1758">
        <v>529</v>
      </c>
      <c r="Y1758" t="str">
        <f>IFERROR(VLOOKUP(ROWS($Y$2:Y1758),$Z$2:$AA$3007,2,0),"")</f>
        <v/>
      </c>
      <c r="Z1758" s="91">
        <f>IF(ISNUMBER(SEARCH(PROF_SEARCH_ECO_PREC,AA1758)),MAX($Z$1:Z1757)+1,0)</f>
        <v>0</v>
      </c>
      <c r="AA1758" t="s">
        <v>4543</v>
      </c>
      <c r="AB1758">
        <v>529</v>
      </c>
    </row>
    <row r="1759" spans="16:28">
      <c r="P1759" t="str">
        <f>IFERROR(VLOOKUP(ROWS($P$2:P1759),$Q$2:$R$3007,2,0),"")</f>
        <v/>
      </c>
      <c r="Q1759" s="91">
        <f>IF(ISNUMBER(SEARCH(ETUD_SHEARCH_ECO_PREC,R1759)),MAX($Q$1:Q1758)+1,0)</f>
        <v>0</v>
      </c>
      <c r="R1759" t="s">
        <v>4542</v>
      </c>
      <c r="S1759">
        <v>528</v>
      </c>
      <c r="Y1759" t="str">
        <f>IFERROR(VLOOKUP(ROWS($Y$2:Y1759),$Z$2:$AA$3007,2,0),"")</f>
        <v/>
      </c>
      <c r="Z1759" s="91">
        <f>IF(ISNUMBER(SEARCH(PROF_SEARCH_ECO_PREC,AA1759)),MAX($Z$1:Z1758)+1,0)</f>
        <v>0</v>
      </c>
      <c r="AA1759" t="s">
        <v>4542</v>
      </c>
      <c r="AB1759">
        <v>528</v>
      </c>
    </row>
    <row r="1760" spans="16:28">
      <c r="P1760" t="str">
        <f>IFERROR(VLOOKUP(ROWS($P$2:P1760),$Q$2:$R$3007,2,0),"")</f>
        <v/>
      </c>
      <c r="Q1760" s="91">
        <f>IF(ISNUMBER(SEARCH(ETUD_SHEARCH_ECO_PREC,R1760)),MAX($Q$1:Q1759)+1,0)</f>
        <v>0</v>
      </c>
      <c r="R1760" t="s">
        <v>4548</v>
      </c>
      <c r="S1760">
        <v>5188</v>
      </c>
      <c r="Y1760" t="str">
        <f>IFERROR(VLOOKUP(ROWS($Y$2:Y1760),$Z$2:$AA$3007,2,0),"")</f>
        <v/>
      </c>
      <c r="Z1760" s="91">
        <f>IF(ISNUMBER(SEARCH(PROF_SEARCH_ECO_PREC,AA1760)),MAX($Z$1:Z1759)+1,0)</f>
        <v>0</v>
      </c>
      <c r="AA1760" t="s">
        <v>4548</v>
      </c>
      <c r="AB1760">
        <v>5188</v>
      </c>
    </row>
    <row r="1761" spans="16:28">
      <c r="P1761" t="str">
        <f>IFERROR(VLOOKUP(ROWS($P$2:P1761),$Q$2:$R$3007,2,0),"")</f>
        <v/>
      </c>
      <c r="Q1761" s="91">
        <f>IF(ISNUMBER(SEARCH(ETUD_SHEARCH_ECO_PREC,R1761)),MAX($Q$1:Q1760)+1,0)</f>
        <v>0</v>
      </c>
      <c r="R1761" t="s">
        <v>5213</v>
      </c>
      <c r="S1761">
        <v>883</v>
      </c>
      <c r="Y1761" t="str">
        <f>IFERROR(VLOOKUP(ROWS($Y$2:Y1761),$Z$2:$AA$3007,2,0),"")</f>
        <v/>
      </c>
      <c r="Z1761" s="91">
        <f>IF(ISNUMBER(SEARCH(PROF_SEARCH_ECO_PREC,AA1761)),MAX($Z$1:Z1760)+1,0)</f>
        <v>0</v>
      </c>
      <c r="AA1761" t="s">
        <v>5213</v>
      </c>
      <c r="AB1761">
        <v>883</v>
      </c>
    </row>
    <row r="1762" spans="16:28">
      <c r="P1762" t="str">
        <f>IFERROR(VLOOKUP(ROWS($P$2:P1762),$Q$2:$R$3007,2,0),"")</f>
        <v/>
      </c>
      <c r="Q1762" s="91">
        <f>IF(ISNUMBER(SEARCH(ETUD_SHEARCH_ECO_PREC,R1762)),MAX($Q$1:Q1761)+1,0)</f>
        <v>0</v>
      </c>
      <c r="R1762" t="s">
        <v>6031</v>
      </c>
      <c r="S1762">
        <v>1192</v>
      </c>
      <c r="Y1762" t="str">
        <f>IFERROR(VLOOKUP(ROWS($Y$2:Y1762),$Z$2:$AA$3007,2,0),"")</f>
        <v/>
      </c>
      <c r="Z1762" s="91">
        <f>IF(ISNUMBER(SEARCH(PROF_SEARCH_ECO_PREC,AA1762)),MAX($Z$1:Z1761)+1,0)</f>
        <v>0</v>
      </c>
      <c r="AA1762" t="s">
        <v>6031</v>
      </c>
      <c r="AB1762">
        <v>1192</v>
      </c>
    </row>
    <row r="1763" spans="16:28">
      <c r="P1763" t="str">
        <f>IFERROR(VLOOKUP(ROWS($P$2:P1763),$Q$2:$R$3007,2,0),"")</f>
        <v/>
      </c>
      <c r="Q1763" s="91">
        <f>IF(ISNUMBER(SEARCH(ETUD_SHEARCH_ECO_PREC,R1763)),MAX($Q$1:Q1762)+1,0)</f>
        <v>0</v>
      </c>
      <c r="R1763" t="s">
        <v>5800</v>
      </c>
      <c r="S1763">
        <v>1281</v>
      </c>
      <c r="Y1763" t="str">
        <f>IFERROR(VLOOKUP(ROWS($Y$2:Y1763),$Z$2:$AA$3007,2,0),"")</f>
        <v/>
      </c>
      <c r="Z1763" s="91">
        <f>IF(ISNUMBER(SEARCH(PROF_SEARCH_ECO_PREC,AA1763)),MAX($Z$1:Z1762)+1,0)</f>
        <v>0</v>
      </c>
      <c r="AA1763" t="s">
        <v>5800</v>
      </c>
      <c r="AB1763">
        <v>1281</v>
      </c>
    </row>
    <row r="1764" spans="16:28">
      <c r="P1764" t="str">
        <f>IFERROR(VLOOKUP(ROWS($P$2:P1764),$Q$2:$R$3007,2,0),"")</f>
        <v/>
      </c>
      <c r="Q1764" s="91">
        <f>IF(ISNUMBER(SEARCH(ETUD_SHEARCH_ECO_PREC,R1764)),MAX($Q$1:Q1763)+1,0)</f>
        <v>0</v>
      </c>
      <c r="R1764" t="s">
        <v>4450</v>
      </c>
      <c r="S1764">
        <v>484</v>
      </c>
      <c r="Y1764" t="str">
        <f>IFERROR(VLOOKUP(ROWS($Y$2:Y1764),$Z$2:$AA$3007,2,0),"")</f>
        <v/>
      </c>
      <c r="Z1764" s="91">
        <f>IF(ISNUMBER(SEARCH(PROF_SEARCH_ECO_PREC,AA1764)),MAX($Z$1:Z1763)+1,0)</f>
        <v>0</v>
      </c>
      <c r="AA1764" t="s">
        <v>4450</v>
      </c>
      <c r="AB1764">
        <v>484</v>
      </c>
    </row>
    <row r="1765" spans="16:28">
      <c r="P1765" t="str">
        <f>IFERROR(VLOOKUP(ROWS($P$2:P1765),$Q$2:$R$3007,2,0),"")</f>
        <v/>
      </c>
      <c r="Q1765" s="91">
        <f>IF(ISNUMBER(SEARCH(ETUD_SHEARCH_ECO_PREC,R1765)),MAX($Q$1:Q1764)+1,0)</f>
        <v>0</v>
      </c>
      <c r="R1765" t="s">
        <v>5147</v>
      </c>
      <c r="S1765">
        <v>858</v>
      </c>
      <c r="Y1765" t="str">
        <f>IFERROR(VLOOKUP(ROWS($Y$2:Y1765),$Z$2:$AA$3007,2,0),"")</f>
        <v/>
      </c>
      <c r="Z1765" s="91">
        <f>IF(ISNUMBER(SEARCH(PROF_SEARCH_ECO_PREC,AA1765)),MAX($Z$1:Z1764)+1,0)</f>
        <v>0</v>
      </c>
      <c r="AA1765" t="s">
        <v>5147</v>
      </c>
      <c r="AB1765">
        <v>858</v>
      </c>
    </row>
    <row r="1766" spans="16:28">
      <c r="P1766" t="str">
        <f>IFERROR(VLOOKUP(ROWS($P$2:P1766),$Q$2:$R$3007,2,0),"")</f>
        <v/>
      </c>
      <c r="Q1766" s="91">
        <f>IF(ISNUMBER(SEARCH(ETUD_SHEARCH_ECO_PREC,R1766)),MAX($Q$1:Q1765)+1,0)</f>
        <v>0</v>
      </c>
      <c r="R1766" t="s">
        <v>5263</v>
      </c>
      <c r="S1766">
        <v>1355</v>
      </c>
      <c r="Y1766" t="str">
        <f>IFERROR(VLOOKUP(ROWS($Y$2:Y1766),$Z$2:$AA$3007,2,0),"")</f>
        <v/>
      </c>
      <c r="Z1766" s="91">
        <f>IF(ISNUMBER(SEARCH(PROF_SEARCH_ECO_PREC,AA1766)),MAX($Z$1:Z1765)+1,0)</f>
        <v>0</v>
      </c>
      <c r="AA1766" t="s">
        <v>5263</v>
      </c>
      <c r="AB1766">
        <v>1355</v>
      </c>
    </row>
    <row r="1767" spans="16:28">
      <c r="P1767" t="str">
        <f>IFERROR(VLOOKUP(ROWS($P$2:P1767),$Q$2:$R$3007,2,0),"")</f>
        <v/>
      </c>
      <c r="Q1767" s="91">
        <f>IF(ISNUMBER(SEARCH(ETUD_SHEARCH_ECO_PREC,R1767)),MAX($Q$1:Q1766)+1,0)</f>
        <v>0</v>
      </c>
      <c r="R1767" t="s">
        <v>5309</v>
      </c>
      <c r="S1767">
        <v>936</v>
      </c>
      <c r="Y1767" t="str">
        <f>IFERROR(VLOOKUP(ROWS($Y$2:Y1767),$Z$2:$AA$3007,2,0),"")</f>
        <v/>
      </c>
      <c r="Z1767" s="91">
        <f>IF(ISNUMBER(SEARCH(PROF_SEARCH_ECO_PREC,AA1767)),MAX($Z$1:Z1766)+1,0)</f>
        <v>0</v>
      </c>
      <c r="AA1767" t="s">
        <v>5309</v>
      </c>
      <c r="AB1767">
        <v>936</v>
      </c>
    </row>
    <row r="1768" spans="16:28">
      <c r="P1768" t="str">
        <f>IFERROR(VLOOKUP(ROWS($P$2:P1768),$Q$2:$R$3007,2,0),"")</f>
        <v/>
      </c>
      <c r="Q1768" s="91">
        <f>IF(ISNUMBER(SEARCH(ETUD_SHEARCH_ECO_PREC,R1768)),MAX($Q$1:Q1767)+1,0)</f>
        <v>0</v>
      </c>
      <c r="R1768" t="s">
        <v>5132</v>
      </c>
      <c r="S1768">
        <v>1356</v>
      </c>
      <c r="Y1768" t="str">
        <f>IFERROR(VLOOKUP(ROWS($Y$2:Y1768),$Z$2:$AA$3007,2,0),"")</f>
        <v/>
      </c>
      <c r="Z1768" s="91">
        <f>IF(ISNUMBER(SEARCH(PROF_SEARCH_ECO_PREC,AA1768)),MAX($Z$1:Z1767)+1,0)</f>
        <v>0</v>
      </c>
      <c r="AA1768" t="s">
        <v>5132</v>
      </c>
      <c r="AB1768">
        <v>1356</v>
      </c>
    </row>
    <row r="1769" spans="16:28">
      <c r="P1769" t="str">
        <f>IFERROR(VLOOKUP(ROWS($P$2:P1769),$Q$2:$R$3007,2,0),"")</f>
        <v/>
      </c>
      <c r="Q1769" s="91">
        <f>IF(ISNUMBER(SEARCH(ETUD_SHEARCH_ECO_PREC,R1769)),MAX($Q$1:Q1768)+1,0)</f>
        <v>0</v>
      </c>
      <c r="R1769" t="s">
        <v>6060</v>
      </c>
      <c r="S1769">
        <v>1213</v>
      </c>
      <c r="Y1769" t="str">
        <f>IFERROR(VLOOKUP(ROWS($Y$2:Y1769),$Z$2:$AA$3007,2,0),"")</f>
        <v/>
      </c>
      <c r="Z1769" s="91">
        <f>IF(ISNUMBER(SEARCH(PROF_SEARCH_ECO_PREC,AA1769)),MAX($Z$1:Z1768)+1,0)</f>
        <v>0</v>
      </c>
      <c r="AA1769" t="s">
        <v>6060</v>
      </c>
      <c r="AB1769">
        <v>1213</v>
      </c>
    </row>
    <row r="1770" spans="16:28">
      <c r="P1770" t="str">
        <f>IFERROR(VLOOKUP(ROWS($P$2:P1770),$Q$2:$R$3007,2,0),"")</f>
        <v/>
      </c>
      <c r="Q1770" s="91">
        <f>IF(ISNUMBER(SEARCH(ETUD_SHEARCH_ECO_PREC,R1770)),MAX($Q$1:Q1769)+1,0)</f>
        <v>0</v>
      </c>
      <c r="R1770" t="s">
        <v>5822</v>
      </c>
      <c r="S1770">
        <v>1129</v>
      </c>
      <c r="Y1770" t="str">
        <f>IFERROR(VLOOKUP(ROWS($Y$2:Y1770),$Z$2:$AA$3007,2,0),"")</f>
        <v/>
      </c>
      <c r="Z1770" s="91">
        <f>IF(ISNUMBER(SEARCH(PROF_SEARCH_ECO_PREC,AA1770)),MAX($Z$1:Z1769)+1,0)</f>
        <v>0</v>
      </c>
      <c r="AA1770" t="s">
        <v>5822</v>
      </c>
      <c r="AB1770">
        <v>1129</v>
      </c>
    </row>
    <row r="1771" spans="16:28">
      <c r="P1771" t="str">
        <f>IFERROR(VLOOKUP(ROWS($P$2:P1771),$Q$2:$R$3007,2,0),"")</f>
        <v/>
      </c>
      <c r="Q1771" s="91">
        <f>IF(ISNUMBER(SEARCH(ETUD_SHEARCH_ECO_PREC,R1771)),MAX($Q$1:Q1770)+1,0)</f>
        <v>0</v>
      </c>
      <c r="R1771" t="s">
        <v>5821</v>
      </c>
      <c r="S1771">
        <v>1128</v>
      </c>
      <c r="Y1771" t="str">
        <f>IFERROR(VLOOKUP(ROWS($Y$2:Y1771),$Z$2:$AA$3007,2,0),"")</f>
        <v/>
      </c>
      <c r="Z1771" s="91">
        <f>IF(ISNUMBER(SEARCH(PROF_SEARCH_ECO_PREC,AA1771)),MAX($Z$1:Z1770)+1,0)</f>
        <v>0</v>
      </c>
      <c r="AA1771" t="s">
        <v>5821</v>
      </c>
      <c r="AB1771">
        <v>1128</v>
      </c>
    </row>
    <row r="1772" spans="16:28">
      <c r="P1772" t="str">
        <f>IFERROR(VLOOKUP(ROWS($P$2:P1772),$Q$2:$R$3007,2,0),"")</f>
        <v/>
      </c>
      <c r="Q1772" s="91">
        <f>IF(ISNUMBER(SEARCH(ETUD_SHEARCH_ECO_PREC,R1772)),MAX($Q$1:Q1771)+1,0)</f>
        <v>0</v>
      </c>
      <c r="R1772" t="s">
        <v>5076</v>
      </c>
      <c r="S1772">
        <v>823</v>
      </c>
      <c r="Y1772" t="str">
        <f>IFERROR(VLOOKUP(ROWS($Y$2:Y1772),$Z$2:$AA$3007,2,0),"")</f>
        <v/>
      </c>
      <c r="Z1772" s="91">
        <f>IF(ISNUMBER(SEARCH(PROF_SEARCH_ECO_PREC,AA1772)),MAX($Z$1:Z1771)+1,0)</f>
        <v>0</v>
      </c>
      <c r="AA1772" t="s">
        <v>5076</v>
      </c>
      <c r="AB1772">
        <v>823</v>
      </c>
    </row>
    <row r="1773" spans="16:28">
      <c r="P1773" t="str">
        <f>IFERROR(VLOOKUP(ROWS($P$2:P1773),$Q$2:$R$3007,2,0),"")</f>
        <v/>
      </c>
      <c r="Q1773" s="91">
        <f>IF(ISNUMBER(SEARCH(ETUD_SHEARCH_ECO_PREC,R1773)),MAX($Q$1:Q1772)+1,0)</f>
        <v>0</v>
      </c>
      <c r="R1773" t="s">
        <v>4313</v>
      </c>
      <c r="S1773">
        <v>1378</v>
      </c>
      <c r="Y1773" t="str">
        <f>IFERROR(VLOOKUP(ROWS($Y$2:Y1773),$Z$2:$AA$3007,2,0),"")</f>
        <v/>
      </c>
      <c r="Z1773" s="91">
        <f>IF(ISNUMBER(SEARCH(PROF_SEARCH_ECO_PREC,AA1773)),MAX($Z$1:Z1772)+1,0)</f>
        <v>0</v>
      </c>
      <c r="AA1773" t="s">
        <v>4313</v>
      </c>
      <c r="AB1773">
        <v>1378</v>
      </c>
    </row>
    <row r="1774" spans="16:28">
      <c r="P1774" t="str">
        <f>IFERROR(VLOOKUP(ROWS($P$2:P1774),$Q$2:$R$3007,2,0),"")</f>
        <v/>
      </c>
      <c r="Q1774" s="91">
        <f>IF(ISNUMBER(SEARCH(ETUD_SHEARCH_ECO_PREC,R1774)),MAX($Q$1:Q1773)+1,0)</f>
        <v>0</v>
      </c>
      <c r="R1774" t="s">
        <v>4708</v>
      </c>
      <c r="S1774">
        <v>600</v>
      </c>
      <c r="Y1774" t="str">
        <f>IFERROR(VLOOKUP(ROWS($Y$2:Y1774),$Z$2:$AA$3007,2,0),"")</f>
        <v/>
      </c>
      <c r="Z1774" s="91">
        <f>IF(ISNUMBER(SEARCH(PROF_SEARCH_ECO_PREC,AA1774)),MAX($Z$1:Z1773)+1,0)</f>
        <v>0</v>
      </c>
      <c r="AA1774" t="s">
        <v>4708</v>
      </c>
      <c r="AB1774">
        <v>600</v>
      </c>
    </row>
    <row r="1775" spans="16:28">
      <c r="P1775" t="str">
        <f>IFERROR(VLOOKUP(ROWS($P$2:P1775),$Q$2:$R$3007,2,0),"")</f>
        <v/>
      </c>
      <c r="Q1775" s="91">
        <f>IF(ISNUMBER(SEARCH(ETUD_SHEARCH_ECO_PREC,R1775)),MAX($Q$1:Q1774)+1,0)</f>
        <v>0</v>
      </c>
      <c r="R1775" t="s">
        <v>3161</v>
      </c>
      <c r="S1775">
        <v>9506</v>
      </c>
      <c r="Y1775" t="str">
        <f>IFERROR(VLOOKUP(ROWS($Y$2:Y1775),$Z$2:$AA$3007,2,0),"")</f>
        <v/>
      </c>
      <c r="Z1775" s="91">
        <f>IF(ISNUMBER(SEARCH(PROF_SEARCH_ECO_PREC,AA1775)),MAX($Z$1:Z1774)+1,0)</f>
        <v>0</v>
      </c>
      <c r="AA1775" t="s">
        <v>3161</v>
      </c>
      <c r="AB1775">
        <v>9506</v>
      </c>
    </row>
    <row r="1776" spans="16:28">
      <c r="P1776" t="str">
        <f>IFERROR(VLOOKUP(ROWS($P$2:P1776),$Q$2:$R$3007,2,0),"")</f>
        <v/>
      </c>
      <c r="Q1776" s="91">
        <f>IF(ISNUMBER(SEARCH(ETUD_SHEARCH_ECO_PREC,R1776)),MAX($Q$1:Q1775)+1,0)</f>
        <v>0</v>
      </c>
      <c r="R1776" t="s">
        <v>5627</v>
      </c>
      <c r="S1776">
        <v>1339</v>
      </c>
      <c r="Y1776" t="str">
        <f>IFERROR(VLOOKUP(ROWS($Y$2:Y1776),$Z$2:$AA$3007,2,0),"")</f>
        <v/>
      </c>
      <c r="Z1776" s="91">
        <f>IF(ISNUMBER(SEARCH(PROF_SEARCH_ECO_PREC,AA1776)),MAX($Z$1:Z1775)+1,0)</f>
        <v>0</v>
      </c>
      <c r="AA1776" t="s">
        <v>5627</v>
      </c>
      <c r="AB1776">
        <v>1339</v>
      </c>
    </row>
    <row r="1777" spans="16:28">
      <c r="P1777" t="str">
        <f>IFERROR(VLOOKUP(ROWS($P$2:P1777),$Q$2:$R$3007,2,0),"")</f>
        <v/>
      </c>
      <c r="Q1777" s="91">
        <f>IF(ISNUMBER(SEARCH(ETUD_SHEARCH_ECO_PREC,R1777)),MAX($Q$1:Q1776)+1,0)</f>
        <v>0</v>
      </c>
      <c r="R1777" t="s">
        <v>4764</v>
      </c>
      <c r="S1777">
        <v>632</v>
      </c>
      <c r="Y1777" t="str">
        <f>IFERROR(VLOOKUP(ROWS($Y$2:Y1777),$Z$2:$AA$3007,2,0),"")</f>
        <v/>
      </c>
      <c r="Z1777" s="91">
        <f>IF(ISNUMBER(SEARCH(PROF_SEARCH_ECO_PREC,AA1777)),MAX($Z$1:Z1776)+1,0)</f>
        <v>0</v>
      </c>
      <c r="AA1777" t="s">
        <v>4764</v>
      </c>
      <c r="AB1777">
        <v>632</v>
      </c>
    </row>
    <row r="1778" spans="16:28">
      <c r="P1778" t="str">
        <f>IFERROR(VLOOKUP(ROWS($P$2:P1778),$Q$2:$R$3007,2,0),"")</f>
        <v/>
      </c>
      <c r="Q1778" s="91">
        <f>IF(ISNUMBER(SEARCH(ETUD_SHEARCH_ECO_PREC,R1778)),MAX($Q$1:Q1777)+1,0)</f>
        <v>0</v>
      </c>
      <c r="R1778" t="s">
        <v>4686</v>
      </c>
      <c r="S1778">
        <v>588</v>
      </c>
      <c r="Y1778" t="str">
        <f>IFERROR(VLOOKUP(ROWS($Y$2:Y1778),$Z$2:$AA$3007,2,0),"")</f>
        <v/>
      </c>
      <c r="Z1778" s="91">
        <f>IF(ISNUMBER(SEARCH(PROF_SEARCH_ECO_PREC,AA1778)),MAX($Z$1:Z1777)+1,0)</f>
        <v>0</v>
      </c>
      <c r="AA1778" t="s">
        <v>4686</v>
      </c>
      <c r="AB1778">
        <v>588</v>
      </c>
    </row>
    <row r="1779" spans="16:28">
      <c r="P1779" t="str">
        <f>IFERROR(VLOOKUP(ROWS($P$2:P1779),$Q$2:$R$3007,2,0),"")</f>
        <v/>
      </c>
      <c r="Q1779" s="91">
        <f>IF(ISNUMBER(SEARCH(ETUD_SHEARCH_ECO_PREC,R1779)),MAX($Q$1:Q1778)+1,0)</f>
        <v>0</v>
      </c>
      <c r="R1779" t="s">
        <v>5469</v>
      </c>
      <c r="S1779">
        <v>1025</v>
      </c>
      <c r="Y1779" t="str">
        <f>IFERROR(VLOOKUP(ROWS($Y$2:Y1779),$Z$2:$AA$3007,2,0),"")</f>
        <v/>
      </c>
      <c r="Z1779" s="91">
        <f>IF(ISNUMBER(SEARCH(PROF_SEARCH_ECO_PREC,AA1779)),MAX($Z$1:Z1778)+1,0)</f>
        <v>0</v>
      </c>
      <c r="AA1779" t="s">
        <v>5469</v>
      </c>
      <c r="AB1779">
        <v>1025</v>
      </c>
    </row>
    <row r="1780" spans="16:28">
      <c r="P1780" t="str">
        <f>IFERROR(VLOOKUP(ROWS($P$2:P1780),$Q$2:$R$3007,2,0),"")</f>
        <v/>
      </c>
      <c r="Q1780" s="91">
        <f>IF(ISNUMBER(SEARCH(ETUD_SHEARCH_ECO_PREC,R1780)),MAX($Q$1:Q1779)+1,0)</f>
        <v>0</v>
      </c>
      <c r="R1780" t="s">
        <v>5933</v>
      </c>
      <c r="S1780">
        <v>1295</v>
      </c>
      <c r="Y1780" t="str">
        <f>IFERROR(VLOOKUP(ROWS($Y$2:Y1780),$Z$2:$AA$3007,2,0),"")</f>
        <v/>
      </c>
      <c r="Z1780" s="91">
        <f>IF(ISNUMBER(SEARCH(PROF_SEARCH_ECO_PREC,AA1780)),MAX($Z$1:Z1779)+1,0)</f>
        <v>0</v>
      </c>
      <c r="AA1780" t="s">
        <v>5933</v>
      </c>
      <c r="AB1780">
        <v>1295</v>
      </c>
    </row>
    <row r="1781" spans="16:28">
      <c r="P1781" t="str">
        <f>IFERROR(VLOOKUP(ROWS($P$2:P1781),$Q$2:$R$3007,2,0),"")</f>
        <v/>
      </c>
      <c r="Q1781" s="91">
        <f>IF(ISNUMBER(SEARCH(ETUD_SHEARCH_ECO_PREC,R1781)),MAX($Q$1:Q1780)+1,0)</f>
        <v>0</v>
      </c>
      <c r="R1781" t="s">
        <v>5932</v>
      </c>
      <c r="S1781">
        <v>1502</v>
      </c>
      <c r="Y1781" t="str">
        <f>IFERROR(VLOOKUP(ROWS($Y$2:Y1781),$Z$2:$AA$3007,2,0),"")</f>
        <v/>
      </c>
      <c r="Z1781" s="91">
        <f>IF(ISNUMBER(SEARCH(PROF_SEARCH_ECO_PREC,AA1781)),MAX($Z$1:Z1780)+1,0)</f>
        <v>0</v>
      </c>
      <c r="AA1781" t="s">
        <v>5932</v>
      </c>
      <c r="AB1781">
        <v>1502</v>
      </c>
    </row>
    <row r="1782" spans="16:28">
      <c r="P1782" t="str">
        <f>IFERROR(VLOOKUP(ROWS($P$2:P1782),$Q$2:$R$3007,2,0),"")</f>
        <v/>
      </c>
      <c r="Q1782" s="91">
        <f>IF(ISNUMBER(SEARCH(ETUD_SHEARCH_ECO_PREC,R1782)),MAX($Q$1:Q1781)+1,0)</f>
        <v>0</v>
      </c>
      <c r="R1782" t="s">
        <v>4680</v>
      </c>
      <c r="S1782">
        <v>585</v>
      </c>
      <c r="Y1782" t="str">
        <f>IFERROR(VLOOKUP(ROWS($Y$2:Y1782),$Z$2:$AA$3007,2,0),"")</f>
        <v/>
      </c>
      <c r="Z1782" s="91">
        <f>IF(ISNUMBER(SEARCH(PROF_SEARCH_ECO_PREC,AA1782)),MAX($Z$1:Z1781)+1,0)</f>
        <v>0</v>
      </c>
      <c r="AA1782" t="s">
        <v>4680</v>
      </c>
      <c r="AB1782">
        <v>585</v>
      </c>
    </row>
    <row r="1783" spans="16:28">
      <c r="P1783" t="str">
        <f>IFERROR(VLOOKUP(ROWS($P$2:P1783),$Q$2:$R$3007,2,0),"")</f>
        <v/>
      </c>
      <c r="Q1783" s="91">
        <f>IF(ISNUMBER(SEARCH(ETUD_SHEARCH_ECO_PREC,R1783)),MAX($Q$1:Q1782)+1,0)</f>
        <v>0</v>
      </c>
      <c r="R1783" t="s">
        <v>4555</v>
      </c>
      <c r="S1783">
        <v>536</v>
      </c>
      <c r="Y1783" t="str">
        <f>IFERROR(VLOOKUP(ROWS($Y$2:Y1783),$Z$2:$AA$3007,2,0),"")</f>
        <v/>
      </c>
      <c r="Z1783" s="91">
        <f>IF(ISNUMBER(SEARCH(PROF_SEARCH_ECO_PREC,AA1783)),MAX($Z$1:Z1782)+1,0)</f>
        <v>0</v>
      </c>
      <c r="AA1783" t="s">
        <v>4555</v>
      </c>
      <c r="AB1783">
        <v>536</v>
      </c>
    </row>
    <row r="1784" spans="16:28">
      <c r="P1784" t="str">
        <f>IFERROR(VLOOKUP(ROWS($P$2:P1784),$Q$2:$R$3007,2,0),"")</f>
        <v/>
      </c>
      <c r="Q1784" s="91">
        <f>IF(ISNUMBER(SEARCH(ETUD_SHEARCH_ECO_PREC,R1784)),MAX($Q$1:Q1783)+1,0)</f>
        <v>0</v>
      </c>
      <c r="R1784" t="s">
        <v>4157</v>
      </c>
      <c r="S1784">
        <v>323</v>
      </c>
      <c r="Y1784" t="str">
        <f>IFERROR(VLOOKUP(ROWS($Y$2:Y1784),$Z$2:$AA$3007,2,0),"")</f>
        <v/>
      </c>
      <c r="Z1784" s="91">
        <f>IF(ISNUMBER(SEARCH(PROF_SEARCH_ECO_PREC,AA1784)),MAX($Z$1:Z1783)+1,0)</f>
        <v>0</v>
      </c>
      <c r="AA1784" t="s">
        <v>4157</v>
      </c>
      <c r="AB1784">
        <v>323</v>
      </c>
    </row>
    <row r="1785" spans="16:28">
      <c r="P1785" t="str">
        <f>IFERROR(VLOOKUP(ROWS($P$2:P1785),$Q$2:$R$3007,2,0),"")</f>
        <v/>
      </c>
      <c r="Q1785" s="91">
        <f>IF(ISNUMBER(SEARCH(ETUD_SHEARCH_ECO_PREC,R1785)),MAX($Q$1:Q1784)+1,0)</f>
        <v>0</v>
      </c>
      <c r="R1785" t="s">
        <v>3989</v>
      </c>
      <c r="S1785">
        <v>243</v>
      </c>
      <c r="Y1785" t="str">
        <f>IFERROR(VLOOKUP(ROWS($Y$2:Y1785),$Z$2:$AA$3007,2,0),"")</f>
        <v/>
      </c>
      <c r="Z1785" s="91">
        <f>IF(ISNUMBER(SEARCH(PROF_SEARCH_ECO_PREC,AA1785)),MAX($Z$1:Z1784)+1,0)</f>
        <v>0</v>
      </c>
      <c r="AA1785" t="s">
        <v>3989</v>
      </c>
      <c r="AB1785">
        <v>243</v>
      </c>
    </row>
    <row r="1786" spans="16:28">
      <c r="P1786" t="str">
        <f>IFERROR(VLOOKUP(ROWS($P$2:P1786),$Q$2:$R$3007,2,0),"")</f>
        <v/>
      </c>
      <c r="Q1786" s="91">
        <f>IF(ISNUMBER(SEARCH(ETUD_SHEARCH_ECO_PREC,R1786)),MAX($Q$1:Q1785)+1,0)</f>
        <v>0</v>
      </c>
      <c r="R1786" t="s">
        <v>4797</v>
      </c>
      <c r="S1786">
        <v>1590</v>
      </c>
      <c r="Y1786" t="str">
        <f>IFERROR(VLOOKUP(ROWS($Y$2:Y1786),$Z$2:$AA$3007,2,0),"")</f>
        <v/>
      </c>
      <c r="Z1786" s="91">
        <f>IF(ISNUMBER(SEARCH(PROF_SEARCH_ECO_PREC,AA1786)),MAX($Z$1:Z1785)+1,0)</f>
        <v>0</v>
      </c>
      <c r="AA1786" t="s">
        <v>4797</v>
      </c>
      <c r="AB1786">
        <v>1590</v>
      </c>
    </row>
    <row r="1787" spans="16:28">
      <c r="P1787" t="str">
        <f>IFERROR(VLOOKUP(ROWS($P$2:P1787),$Q$2:$R$3007,2,0),"")</f>
        <v/>
      </c>
      <c r="Q1787" s="91">
        <f>IF(ISNUMBER(SEARCH(ETUD_SHEARCH_ECO_PREC,R1787)),MAX($Q$1:Q1786)+1,0)</f>
        <v>0</v>
      </c>
      <c r="R1787" t="s">
        <v>3257</v>
      </c>
      <c r="S1787">
        <v>5024</v>
      </c>
      <c r="Y1787" t="str">
        <f>IFERROR(VLOOKUP(ROWS($Y$2:Y1787),$Z$2:$AA$3007,2,0),"")</f>
        <v/>
      </c>
      <c r="Z1787" s="91">
        <f>IF(ISNUMBER(SEARCH(PROF_SEARCH_ECO_PREC,AA1787)),MAX($Z$1:Z1786)+1,0)</f>
        <v>0</v>
      </c>
      <c r="AA1787" t="s">
        <v>3257</v>
      </c>
      <c r="AB1787">
        <v>5024</v>
      </c>
    </row>
    <row r="1788" spans="16:28">
      <c r="P1788" t="str">
        <f>IFERROR(VLOOKUP(ROWS($P$2:P1788),$Q$2:$R$3007,2,0),"")</f>
        <v/>
      </c>
      <c r="Q1788" s="91">
        <f>IF(ISNUMBER(SEARCH(ETUD_SHEARCH_ECO_PREC,R1788)),MAX($Q$1:Q1787)+1,0)</f>
        <v>0</v>
      </c>
      <c r="R1788" t="s">
        <v>4594</v>
      </c>
      <c r="S1788">
        <v>8281</v>
      </c>
      <c r="Y1788" t="str">
        <f>IFERROR(VLOOKUP(ROWS($Y$2:Y1788),$Z$2:$AA$3007,2,0),"")</f>
        <v/>
      </c>
      <c r="Z1788" s="91">
        <f>IF(ISNUMBER(SEARCH(PROF_SEARCH_ECO_PREC,AA1788)),MAX($Z$1:Z1787)+1,0)</f>
        <v>0</v>
      </c>
      <c r="AA1788" t="s">
        <v>4594</v>
      </c>
      <c r="AB1788">
        <v>8281</v>
      </c>
    </row>
    <row r="1789" spans="16:28">
      <c r="P1789" t="str">
        <f>IFERROR(VLOOKUP(ROWS($P$2:P1789),$Q$2:$R$3007,2,0),"")</f>
        <v/>
      </c>
      <c r="Q1789" s="91">
        <f>IF(ISNUMBER(SEARCH(ETUD_SHEARCH_ECO_PREC,R1789)),MAX($Q$1:Q1788)+1,0)</f>
        <v>0</v>
      </c>
      <c r="R1789" t="s">
        <v>5416</v>
      </c>
      <c r="S1789">
        <v>5538</v>
      </c>
      <c r="Y1789" t="str">
        <f>IFERROR(VLOOKUP(ROWS($Y$2:Y1789),$Z$2:$AA$3007,2,0),"")</f>
        <v/>
      </c>
      <c r="Z1789" s="91">
        <f>IF(ISNUMBER(SEARCH(PROF_SEARCH_ECO_PREC,AA1789)),MAX($Z$1:Z1788)+1,0)</f>
        <v>0</v>
      </c>
      <c r="AA1789" t="s">
        <v>5416</v>
      </c>
      <c r="AB1789">
        <v>5538</v>
      </c>
    </row>
    <row r="1790" spans="16:28">
      <c r="P1790" t="str">
        <f>IFERROR(VLOOKUP(ROWS($P$2:P1790),$Q$2:$R$3007,2,0),"")</f>
        <v/>
      </c>
      <c r="Q1790" s="91">
        <f>IF(ISNUMBER(SEARCH(ETUD_SHEARCH_ECO_PREC,R1790)),MAX($Q$1:Q1789)+1,0)</f>
        <v>0</v>
      </c>
      <c r="R1790" t="s">
        <v>3734</v>
      </c>
      <c r="S1790">
        <v>8332</v>
      </c>
      <c r="Y1790" t="str">
        <f>IFERROR(VLOOKUP(ROWS($Y$2:Y1790),$Z$2:$AA$3007,2,0),"")</f>
        <v/>
      </c>
      <c r="Z1790" s="91">
        <f>IF(ISNUMBER(SEARCH(PROF_SEARCH_ECO_PREC,AA1790)),MAX($Z$1:Z1789)+1,0)</f>
        <v>0</v>
      </c>
      <c r="AA1790" t="s">
        <v>3734</v>
      </c>
      <c r="AB1790">
        <v>8332</v>
      </c>
    </row>
    <row r="1791" spans="16:28">
      <c r="P1791" t="str">
        <f>IFERROR(VLOOKUP(ROWS($P$2:P1791),$Q$2:$R$3007,2,0),"")</f>
        <v/>
      </c>
      <c r="Q1791" s="91">
        <f>IF(ISNUMBER(SEARCH(ETUD_SHEARCH_ECO_PREC,R1791)),MAX($Q$1:Q1790)+1,0)</f>
        <v>0</v>
      </c>
      <c r="R1791" t="s">
        <v>3740</v>
      </c>
      <c r="S1791">
        <v>5568</v>
      </c>
      <c r="Y1791" t="str">
        <f>IFERROR(VLOOKUP(ROWS($Y$2:Y1791),$Z$2:$AA$3007,2,0),"")</f>
        <v/>
      </c>
      <c r="Z1791" s="91">
        <f>IF(ISNUMBER(SEARCH(PROF_SEARCH_ECO_PREC,AA1791)),MAX($Z$1:Z1790)+1,0)</f>
        <v>0</v>
      </c>
      <c r="AA1791" t="s">
        <v>3740</v>
      </c>
      <c r="AB1791">
        <v>5568</v>
      </c>
    </row>
    <row r="1792" spans="16:28">
      <c r="P1792" t="str">
        <f>IFERROR(VLOOKUP(ROWS($P$2:P1792),$Q$2:$R$3007,2,0),"")</f>
        <v/>
      </c>
      <c r="Q1792" s="91">
        <f>IF(ISNUMBER(SEARCH(ETUD_SHEARCH_ECO_PREC,R1792)),MAX($Q$1:Q1791)+1,0)</f>
        <v>0</v>
      </c>
      <c r="R1792" t="s">
        <v>3739</v>
      </c>
      <c r="S1792">
        <v>8018</v>
      </c>
      <c r="Y1792" t="str">
        <f>IFERROR(VLOOKUP(ROWS($Y$2:Y1792),$Z$2:$AA$3007,2,0),"")</f>
        <v/>
      </c>
      <c r="Z1792" s="91">
        <f>IF(ISNUMBER(SEARCH(PROF_SEARCH_ECO_PREC,AA1792)),MAX($Z$1:Z1791)+1,0)</f>
        <v>0</v>
      </c>
      <c r="AA1792" t="s">
        <v>3739</v>
      </c>
      <c r="AB1792">
        <v>8018</v>
      </c>
    </row>
    <row r="1793" spans="16:28">
      <c r="P1793" t="str">
        <f>IFERROR(VLOOKUP(ROWS($P$2:P1793),$Q$2:$R$3007,2,0),"")</f>
        <v/>
      </c>
      <c r="Q1793" s="91">
        <f>IF(ISNUMBER(SEARCH(ETUD_SHEARCH_ECO_PREC,R1793)),MAX($Q$1:Q1792)+1,0)</f>
        <v>0</v>
      </c>
      <c r="R1793" t="s">
        <v>3739</v>
      </c>
      <c r="S1793">
        <v>5567</v>
      </c>
      <c r="Y1793" t="str">
        <f>IFERROR(VLOOKUP(ROWS($Y$2:Y1793),$Z$2:$AA$3007,2,0),"")</f>
        <v/>
      </c>
      <c r="Z1793" s="91">
        <f>IF(ISNUMBER(SEARCH(PROF_SEARCH_ECO_PREC,AA1793)),MAX($Z$1:Z1792)+1,0)</f>
        <v>0</v>
      </c>
      <c r="AA1793" t="s">
        <v>3739</v>
      </c>
      <c r="AB1793">
        <v>5567</v>
      </c>
    </row>
    <row r="1794" spans="16:28">
      <c r="P1794" t="str">
        <f>IFERROR(VLOOKUP(ROWS($P$2:P1794),$Q$2:$R$3007,2,0),"")</f>
        <v/>
      </c>
      <c r="Q1794" s="91">
        <f>IF(ISNUMBER(SEARCH(ETUD_SHEARCH_ECO_PREC,R1794)),MAX($Q$1:Q1793)+1,0)</f>
        <v>0</v>
      </c>
      <c r="R1794" t="s">
        <v>5269</v>
      </c>
      <c r="S1794">
        <v>5433</v>
      </c>
      <c r="Y1794" t="str">
        <f>IFERROR(VLOOKUP(ROWS($Y$2:Y1794),$Z$2:$AA$3007,2,0),"")</f>
        <v/>
      </c>
      <c r="Z1794" s="91">
        <f>IF(ISNUMBER(SEARCH(PROF_SEARCH_ECO_PREC,AA1794)),MAX($Z$1:Z1793)+1,0)</f>
        <v>0</v>
      </c>
      <c r="AA1794" t="s">
        <v>5269</v>
      </c>
      <c r="AB1794">
        <v>5433</v>
      </c>
    </row>
    <row r="1795" spans="16:28">
      <c r="P1795" t="str">
        <f>IFERROR(VLOOKUP(ROWS($P$2:P1795),$Q$2:$R$3007,2,0),"")</f>
        <v/>
      </c>
      <c r="Q1795" s="91">
        <f>IF(ISNUMBER(SEARCH(ETUD_SHEARCH_ECO_PREC,R1795)),MAX($Q$1:Q1794)+1,0)</f>
        <v>0</v>
      </c>
      <c r="R1795" t="s">
        <v>4292</v>
      </c>
      <c r="S1795">
        <v>7560</v>
      </c>
      <c r="Y1795" t="str">
        <f>IFERROR(VLOOKUP(ROWS($Y$2:Y1795),$Z$2:$AA$3007,2,0),"")</f>
        <v/>
      </c>
      <c r="Z1795" s="91">
        <f>IF(ISNUMBER(SEARCH(PROF_SEARCH_ECO_PREC,AA1795)),MAX($Z$1:Z1794)+1,0)</f>
        <v>0</v>
      </c>
      <c r="AA1795" t="s">
        <v>4292</v>
      </c>
      <c r="AB1795">
        <v>7560</v>
      </c>
    </row>
    <row r="1796" spans="16:28">
      <c r="P1796" t="str">
        <f>IFERROR(VLOOKUP(ROWS($P$2:P1796),$Q$2:$R$3007,2,0),"")</f>
        <v/>
      </c>
      <c r="Q1796" s="91">
        <f>IF(ISNUMBER(SEARCH(ETUD_SHEARCH_ECO_PREC,R1796)),MAX($Q$1:Q1795)+1,0)</f>
        <v>0</v>
      </c>
      <c r="R1796" t="s">
        <v>3722</v>
      </c>
      <c r="S1796">
        <v>7397</v>
      </c>
      <c r="Y1796" t="str">
        <f>IFERROR(VLOOKUP(ROWS($Y$2:Y1796),$Z$2:$AA$3007,2,0),"")</f>
        <v/>
      </c>
      <c r="Z1796" s="91">
        <f>IF(ISNUMBER(SEARCH(PROF_SEARCH_ECO_PREC,AA1796)),MAX($Z$1:Z1795)+1,0)</f>
        <v>0</v>
      </c>
      <c r="AA1796" t="s">
        <v>3722</v>
      </c>
      <c r="AB1796">
        <v>7397</v>
      </c>
    </row>
    <row r="1797" spans="16:28">
      <c r="P1797" t="str">
        <f>IFERROR(VLOOKUP(ROWS($P$2:P1797),$Q$2:$R$3007,2,0),"")</f>
        <v/>
      </c>
      <c r="Q1797" s="91">
        <f>IF(ISNUMBER(SEARCH(ETUD_SHEARCH_ECO_PREC,R1797)),MAX($Q$1:Q1796)+1,0)</f>
        <v>0</v>
      </c>
      <c r="R1797" t="s">
        <v>5165</v>
      </c>
      <c r="S1797">
        <v>8355</v>
      </c>
      <c r="Y1797" t="str">
        <f>IFERROR(VLOOKUP(ROWS($Y$2:Y1797),$Z$2:$AA$3007,2,0),"")</f>
        <v/>
      </c>
      <c r="Z1797" s="91">
        <f>IF(ISNUMBER(SEARCH(PROF_SEARCH_ECO_PREC,AA1797)),MAX($Z$1:Z1796)+1,0)</f>
        <v>0</v>
      </c>
      <c r="AA1797" t="s">
        <v>5165</v>
      </c>
      <c r="AB1797">
        <v>8355</v>
      </c>
    </row>
    <row r="1798" spans="16:28">
      <c r="P1798" t="str">
        <f>IFERROR(VLOOKUP(ROWS($P$2:P1798),$Q$2:$R$3007,2,0),"")</f>
        <v/>
      </c>
      <c r="Q1798" s="91">
        <f>IF(ISNUMBER(SEARCH(ETUD_SHEARCH_ECO_PREC,R1798)),MAX($Q$1:Q1797)+1,0)</f>
        <v>0</v>
      </c>
      <c r="R1798" t="s">
        <v>5972</v>
      </c>
      <c r="S1798">
        <v>8344</v>
      </c>
      <c r="Y1798" t="str">
        <f>IFERROR(VLOOKUP(ROWS($Y$2:Y1798),$Z$2:$AA$3007,2,0),"")</f>
        <v/>
      </c>
      <c r="Z1798" s="91">
        <f>IF(ISNUMBER(SEARCH(PROF_SEARCH_ECO_PREC,AA1798)),MAX($Z$1:Z1797)+1,0)</f>
        <v>0</v>
      </c>
      <c r="AA1798" t="s">
        <v>5972</v>
      </c>
      <c r="AB1798">
        <v>8344</v>
      </c>
    </row>
    <row r="1799" spans="16:28">
      <c r="P1799" t="str">
        <f>IFERROR(VLOOKUP(ROWS($P$2:P1799),$Q$2:$R$3007,2,0),"")</f>
        <v/>
      </c>
      <c r="Q1799" s="91">
        <f>IF(ISNUMBER(SEARCH(ETUD_SHEARCH_ECO_PREC,R1799)),MAX($Q$1:Q1798)+1,0)</f>
        <v>0</v>
      </c>
      <c r="R1799" t="s">
        <v>4076</v>
      </c>
      <c r="S1799">
        <v>7517</v>
      </c>
      <c r="Y1799" t="str">
        <f>IFERROR(VLOOKUP(ROWS($Y$2:Y1799),$Z$2:$AA$3007,2,0),"")</f>
        <v/>
      </c>
      <c r="Z1799" s="91">
        <f>IF(ISNUMBER(SEARCH(PROF_SEARCH_ECO_PREC,AA1799)),MAX($Z$1:Z1798)+1,0)</f>
        <v>0</v>
      </c>
      <c r="AA1799" t="s">
        <v>4076</v>
      </c>
      <c r="AB1799">
        <v>7517</v>
      </c>
    </row>
    <row r="1800" spans="16:28">
      <c r="P1800" t="str">
        <f>IFERROR(VLOOKUP(ROWS($P$2:P1800),$Q$2:$R$3007,2,0),"")</f>
        <v/>
      </c>
      <c r="Q1800" s="91">
        <f>IF(ISNUMBER(SEARCH(ETUD_SHEARCH_ECO_PREC,R1800)),MAX($Q$1:Q1799)+1,0)</f>
        <v>0</v>
      </c>
      <c r="R1800" t="s">
        <v>5009</v>
      </c>
      <c r="S1800">
        <v>8353</v>
      </c>
      <c r="Y1800" t="str">
        <f>IFERROR(VLOOKUP(ROWS($Y$2:Y1800),$Z$2:$AA$3007,2,0),"")</f>
        <v/>
      </c>
      <c r="Z1800" s="91">
        <f>IF(ISNUMBER(SEARCH(PROF_SEARCH_ECO_PREC,AA1800)),MAX($Z$1:Z1799)+1,0)</f>
        <v>0</v>
      </c>
      <c r="AA1800" t="s">
        <v>5009</v>
      </c>
      <c r="AB1800">
        <v>8353</v>
      </c>
    </row>
    <row r="1801" spans="16:28">
      <c r="P1801" t="str">
        <f>IFERROR(VLOOKUP(ROWS($P$2:P1801),$Q$2:$R$3007,2,0),"")</f>
        <v/>
      </c>
      <c r="Q1801" s="91">
        <f>IF(ISNUMBER(SEARCH(ETUD_SHEARCH_ECO_PREC,R1801)),MAX($Q$1:Q1800)+1,0)</f>
        <v>0</v>
      </c>
      <c r="R1801" t="s">
        <v>4044</v>
      </c>
      <c r="S1801">
        <v>8267</v>
      </c>
      <c r="Y1801" t="str">
        <f>IFERROR(VLOOKUP(ROWS($Y$2:Y1801),$Z$2:$AA$3007,2,0),"")</f>
        <v/>
      </c>
      <c r="Z1801" s="91">
        <f>IF(ISNUMBER(SEARCH(PROF_SEARCH_ECO_PREC,AA1801)),MAX($Z$1:Z1800)+1,0)</f>
        <v>0</v>
      </c>
      <c r="AA1801" t="s">
        <v>4044</v>
      </c>
      <c r="AB1801">
        <v>8267</v>
      </c>
    </row>
    <row r="1802" spans="16:28">
      <c r="P1802" t="str">
        <f>IFERROR(VLOOKUP(ROWS($P$2:P1802),$Q$2:$R$3007,2,0),"")</f>
        <v/>
      </c>
      <c r="Q1802" s="91">
        <f>IF(ISNUMBER(SEARCH(ETUD_SHEARCH_ECO_PREC,R1802)),MAX($Q$1:Q1801)+1,0)</f>
        <v>0</v>
      </c>
      <c r="R1802" t="s">
        <v>3241</v>
      </c>
      <c r="S1802">
        <v>8592</v>
      </c>
      <c r="Y1802" t="str">
        <f>IFERROR(VLOOKUP(ROWS($Y$2:Y1802),$Z$2:$AA$3007,2,0),"")</f>
        <v/>
      </c>
      <c r="Z1802" s="91">
        <f>IF(ISNUMBER(SEARCH(PROF_SEARCH_ECO_PREC,AA1802)),MAX($Z$1:Z1801)+1,0)</f>
        <v>0</v>
      </c>
      <c r="AA1802" t="s">
        <v>3241</v>
      </c>
      <c r="AB1802">
        <v>8592</v>
      </c>
    </row>
    <row r="1803" spans="16:28">
      <c r="P1803" t="str">
        <f>IFERROR(VLOOKUP(ROWS($P$2:P1803),$Q$2:$R$3007,2,0),"")</f>
        <v/>
      </c>
      <c r="Q1803" s="91">
        <f>IF(ISNUMBER(SEARCH(ETUD_SHEARCH_ECO_PREC,R1803)),MAX($Q$1:Q1802)+1,0)</f>
        <v>0</v>
      </c>
      <c r="R1803" t="s">
        <v>5417</v>
      </c>
      <c r="S1803">
        <v>5510</v>
      </c>
      <c r="Y1803" t="str">
        <f>IFERROR(VLOOKUP(ROWS($Y$2:Y1803),$Z$2:$AA$3007,2,0),"")</f>
        <v/>
      </c>
      <c r="Z1803" s="91">
        <f>IF(ISNUMBER(SEARCH(PROF_SEARCH_ECO_PREC,AA1803)),MAX($Z$1:Z1802)+1,0)</f>
        <v>0</v>
      </c>
      <c r="AA1803" t="s">
        <v>5417</v>
      </c>
      <c r="AB1803">
        <v>5510</v>
      </c>
    </row>
    <row r="1804" spans="16:28">
      <c r="P1804" t="str">
        <f>IFERROR(VLOOKUP(ROWS($P$2:P1804),$Q$2:$R$3007,2,0),"")</f>
        <v/>
      </c>
      <c r="Q1804" s="91">
        <f>IF(ISNUMBER(SEARCH(ETUD_SHEARCH_ECO_PREC,R1804)),MAX($Q$1:Q1803)+1,0)</f>
        <v>0</v>
      </c>
      <c r="R1804" t="s">
        <v>4334</v>
      </c>
      <c r="S1804">
        <v>8511</v>
      </c>
      <c r="Y1804" t="str">
        <f>IFERROR(VLOOKUP(ROWS($Y$2:Y1804),$Z$2:$AA$3007,2,0),"")</f>
        <v/>
      </c>
      <c r="Z1804" s="91">
        <f>IF(ISNUMBER(SEARCH(PROF_SEARCH_ECO_PREC,AA1804)),MAX($Z$1:Z1803)+1,0)</f>
        <v>0</v>
      </c>
      <c r="AA1804" t="s">
        <v>4334</v>
      </c>
      <c r="AB1804">
        <v>8511</v>
      </c>
    </row>
    <row r="1805" spans="16:28">
      <c r="P1805" t="str">
        <f>IFERROR(VLOOKUP(ROWS($P$2:P1805),$Q$2:$R$3007,2,0),"")</f>
        <v/>
      </c>
      <c r="Q1805" s="91">
        <f>IF(ISNUMBER(SEARCH(ETUD_SHEARCH_ECO_PREC,R1805)),MAX($Q$1:Q1804)+1,0)</f>
        <v>0</v>
      </c>
      <c r="R1805" t="s">
        <v>5418</v>
      </c>
      <c r="S1805">
        <v>7820</v>
      </c>
      <c r="Y1805" t="str">
        <f>IFERROR(VLOOKUP(ROWS($Y$2:Y1805),$Z$2:$AA$3007,2,0),"")</f>
        <v/>
      </c>
      <c r="Z1805" s="91">
        <f>IF(ISNUMBER(SEARCH(PROF_SEARCH_ECO_PREC,AA1805)),MAX($Z$1:Z1804)+1,0)</f>
        <v>0</v>
      </c>
      <c r="AA1805" t="s">
        <v>5418</v>
      </c>
      <c r="AB1805">
        <v>7820</v>
      </c>
    </row>
    <row r="1806" spans="16:28">
      <c r="P1806" t="str">
        <f>IFERROR(VLOOKUP(ROWS($P$2:P1806),$Q$2:$R$3007,2,0),"")</f>
        <v/>
      </c>
      <c r="Q1806" s="91">
        <f>IF(ISNUMBER(SEARCH(ETUD_SHEARCH_ECO_PREC,R1806)),MAX($Q$1:Q1805)+1,0)</f>
        <v>0</v>
      </c>
      <c r="R1806" t="s">
        <v>4547</v>
      </c>
      <c r="S1806">
        <v>5472</v>
      </c>
      <c r="Y1806" t="str">
        <f>IFERROR(VLOOKUP(ROWS($Y$2:Y1806),$Z$2:$AA$3007,2,0),"")</f>
        <v/>
      </c>
      <c r="Z1806" s="91">
        <f>IF(ISNUMBER(SEARCH(PROF_SEARCH_ECO_PREC,AA1806)),MAX($Z$1:Z1805)+1,0)</f>
        <v>0</v>
      </c>
      <c r="AA1806" t="s">
        <v>4547</v>
      </c>
      <c r="AB1806">
        <v>5472</v>
      </c>
    </row>
    <row r="1807" spans="16:28">
      <c r="P1807" t="str">
        <f>IFERROR(VLOOKUP(ROWS($P$2:P1807),$Q$2:$R$3007,2,0),"")</f>
        <v/>
      </c>
      <c r="Q1807" s="91">
        <f>IF(ISNUMBER(SEARCH(ETUD_SHEARCH_ECO_PREC,R1807)),MAX($Q$1:Q1806)+1,0)</f>
        <v>0</v>
      </c>
      <c r="R1807" t="s">
        <v>3139</v>
      </c>
      <c r="S1807">
        <v>7028</v>
      </c>
      <c r="Y1807" t="str">
        <f>IFERROR(VLOOKUP(ROWS($Y$2:Y1807),$Z$2:$AA$3007,2,0),"")</f>
        <v/>
      </c>
      <c r="Z1807" s="91">
        <f>IF(ISNUMBER(SEARCH(PROF_SEARCH_ECO_PREC,AA1807)),MAX($Z$1:Z1806)+1,0)</f>
        <v>0</v>
      </c>
      <c r="AA1807" t="s">
        <v>3139</v>
      </c>
      <c r="AB1807">
        <v>7028</v>
      </c>
    </row>
    <row r="1808" spans="16:28">
      <c r="P1808" t="str">
        <f>IFERROR(VLOOKUP(ROWS($P$2:P1808),$Q$2:$R$3007,2,0),"")</f>
        <v/>
      </c>
      <c r="Q1808" s="91">
        <f>IF(ISNUMBER(SEARCH(ETUD_SHEARCH_ECO_PREC,R1808)),MAX($Q$1:Q1807)+1,0)</f>
        <v>0</v>
      </c>
      <c r="R1808" t="s">
        <v>5015</v>
      </c>
      <c r="S1808">
        <v>797</v>
      </c>
      <c r="Y1808" t="str">
        <f>IFERROR(VLOOKUP(ROWS($Y$2:Y1808),$Z$2:$AA$3007,2,0),"")</f>
        <v/>
      </c>
      <c r="Z1808" s="91">
        <f>IF(ISNUMBER(SEARCH(PROF_SEARCH_ECO_PREC,AA1808)),MAX($Z$1:Z1807)+1,0)</f>
        <v>0</v>
      </c>
      <c r="AA1808" t="s">
        <v>5015</v>
      </c>
      <c r="AB1808">
        <v>797</v>
      </c>
    </row>
    <row r="1809" spans="16:28">
      <c r="P1809" t="str">
        <f>IFERROR(VLOOKUP(ROWS($P$2:P1809),$Q$2:$R$3007,2,0),"")</f>
        <v/>
      </c>
      <c r="Q1809" s="91">
        <f>IF(ISNUMBER(SEARCH(ETUD_SHEARCH_ECO_PREC,R1809)),MAX($Q$1:Q1808)+1,0)</f>
        <v>0</v>
      </c>
      <c r="R1809" t="s">
        <v>3406</v>
      </c>
      <c r="S1809">
        <v>8524</v>
      </c>
      <c r="Y1809" t="str">
        <f>IFERROR(VLOOKUP(ROWS($Y$2:Y1809),$Z$2:$AA$3007,2,0),"")</f>
        <v/>
      </c>
      <c r="Z1809" s="91">
        <f>IF(ISNUMBER(SEARCH(PROF_SEARCH_ECO_PREC,AA1809)),MAX($Z$1:Z1808)+1,0)</f>
        <v>0</v>
      </c>
      <c r="AA1809" t="s">
        <v>3406</v>
      </c>
      <c r="AB1809">
        <v>8524</v>
      </c>
    </row>
    <row r="1810" spans="16:28">
      <c r="P1810" t="str">
        <f>IFERROR(VLOOKUP(ROWS($P$2:P1810),$Q$2:$R$3007,2,0),"")</f>
        <v/>
      </c>
      <c r="Q1810" s="91">
        <f>IF(ISNUMBER(SEARCH(ETUD_SHEARCH_ECO_PREC,R1810)),MAX($Q$1:Q1809)+1,0)</f>
        <v>0</v>
      </c>
      <c r="R1810" t="s">
        <v>4816</v>
      </c>
      <c r="S1810">
        <v>8342</v>
      </c>
      <c r="Y1810" t="str">
        <f>IFERROR(VLOOKUP(ROWS($Y$2:Y1810),$Z$2:$AA$3007,2,0),"")</f>
        <v/>
      </c>
      <c r="Z1810" s="91">
        <f>IF(ISNUMBER(SEARCH(PROF_SEARCH_ECO_PREC,AA1810)),MAX($Z$1:Z1809)+1,0)</f>
        <v>0</v>
      </c>
      <c r="AA1810" t="s">
        <v>4816</v>
      </c>
      <c r="AB1810">
        <v>8342</v>
      </c>
    </row>
    <row r="1811" spans="16:28">
      <c r="P1811" t="str">
        <f>IFERROR(VLOOKUP(ROWS($P$2:P1811),$Q$2:$R$3007,2,0),"")</f>
        <v/>
      </c>
      <c r="Q1811" s="91">
        <f>IF(ISNUMBER(SEARCH(ETUD_SHEARCH_ECO_PREC,R1811)),MAX($Q$1:Q1810)+1,0)</f>
        <v>0</v>
      </c>
      <c r="R1811" t="s">
        <v>4780</v>
      </c>
      <c r="S1811">
        <v>8280</v>
      </c>
      <c r="Y1811" t="str">
        <f>IFERROR(VLOOKUP(ROWS($Y$2:Y1811),$Z$2:$AA$3007,2,0),"")</f>
        <v/>
      </c>
      <c r="Z1811" s="91">
        <f>IF(ISNUMBER(SEARCH(PROF_SEARCH_ECO_PREC,AA1811)),MAX($Z$1:Z1810)+1,0)</f>
        <v>0</v>
      </c>
      <c r="AA1811" t="s">
        <v>4780</v>
      </c>
      <c r="AB1811">
        <v>8280</v>
      </c>
    </row>
    <row r="1812" spans="16:28">
      <c r="P1812" t="str">
        <f>IFERROR(VLOOKUP(ROWS($P$2:P1812),$Q$2:$R$3007,2,0),"")</f>
        <v/>
      </c>
      <c r="Q1812" s="91">
        <f>IF(ISNUMBER(SEARCH(ETUD_SHEARCH_ECO_PREC,R1812)),MAX($Q$1:Q1811)+1,0)</f>
        <v>0</v>
      </c>
      <c r="R1812" t="s">
        <v>5044</v>
      </c>
      <c r="S1812">
        <v>5238</v>
      </c>
      <c r="Y1812" t="str">
        <f>IFERROR(VLOOKUP(ROWS($Y$2:Y1812),$Z$2:$AA$3007,2,0),"")</f>
        <v/>
      </c>
      <c r="Z1812" s="91">
        <f>IF(ISNUMBER(SEARCH(PROF_SEARCH_ECO_PREC,AA1812)),MAX($Z$1:Z1811)+1,0)</f>
        <v>0</v>
      </c>
      <c r="AA1812" t="s">
        <v>5044</v>
      </c>
      <c r="AB1812">
        <v>5238</v>
      </c>
    </row>
    <row r="1813" spans="16:28">
      <c r="P1813" t="str">
        <f>IFERROR(VLOOKUP(ROWS($P$2:P1813),$Q$2:$R$3007,2,0),"")</f>
        <v/>
      </c>
      <c r="Q1813" s="91">
        <f>IF(ISNUMBER(SEARCH(ETUD_SHEARCH_ECO_PREC,R1813)),MAX($Q$1:Q1812)+1,0)</f>
        <v>0</v>
      </c>
      <c r="R1813" t="s">
        <v>5496</v>
      </c>
      <c r="S1813">
        <v>5330</v>
      </c>
      <c r="Y1813" t="str">
        <f>IFERROR(VLOOKUP(ROWS($Y$2:Y1813),$Z$2:$AA$3007,2,0),"")</f>
        <v/>
      </c>
      <c r="Z1813" s="91">
        <f>IF(ISNUMBER(SEARCH(PROF_SEARCH_ECO_PREC,AA1813)),MAX($Z$1:Z1812)+1,0)</f>
        <v>0</v>
      </c>
      <c r="AA1813" t="s">
        <v>5496</v>
      </c>
      <c r="AB1813">
        <v>5330</v>
      </c>
    </row>
    <row r="1814" spans="16:28">
      <c r="P1814" t="str">
        <f>IFERROR(VLOOKUP(ROWS($P$2:P1814),$Q$2:$R$3007,2,0),"")</f>
        <v/>
      </c>
      <c r="Q1814" s="91">
        <f>IF(ISNUMBER(SEARCH(ETUD_SHEARCH_ECO_PREC,R1814)),MAX($Q$1:Q1813)+1,0)</f>
        <v>0</v>
      </c>
      <c r="R1814" t="s">
        <v>4270</v>
      </c>
      <c r="S1814">
        <v>8366</v>
      </c>
      <c r="Y1814" t="str">
        <f>IFERROR(VLOOKUP(ROWS($Y$2:Y1814),$Z$2:$AA$3007,2,0),"")</f>
        <v/>
      </c>
      <c r="Z1814" s="91">
        <f>IF(ISNUMBER(SEARCH(PROF_SEARCH_ECO_PREC,AA1814)),MAX($Z$1:Z1813)+1,0)</f>
        <v>0</v>
      </c>
      <c r="AA1814" t="s">
        <v>4270</v>
      </c>
      <c r="AB1814">
        <v>8366</v>
      </c>
    </row>
    <row r="1815" spans="16:28">
      <c r="P1815" t="str">
        <f>IFERROR(VLOOKUP(ROWS($P$2:P1815),$Q$2:$R$3007,2,0),"")</f>
        <v/>
      </c>
      <c r="Q1815" s="91">
        <f>IF(ISNUMBER(SEARCH(ETUD_SHEARCH_ECO_PREC,R1815)),MAX($Q$1:Q1814)+1,0)</f>
        <v>0</v>
      </c>
      <c r="R1815" t="s">
        <v>5913</v>
      </c>
      <c r="S1815">
        <v>8463</v>
      </c>
      <c r="Y1815" t="str">
        <f>IFERROR(VLOOKUP(ROWS($Y$2:Y1815),$Z$2:$AA$3007,2,0),"")</f>
        <v/>
      </c>
      <c r="Z1815" s="91">
        <f>IF(ISNUMBER(SEARCH(PROF_SEARCH_ECO_PREC,AA1815)),MAX($Z$1:Z1814)+1,0)</f>
        <v>0</v>
      </c>
      <c r="AA1815" t="s">
        <v>5913</v>
      </c>
      <c r="AB1815">
        <v>8463</v>
      </c>
    </row>
    <row r="1816" spans="16:28">
      <c r="P1816" t="str">
        <f>IFERROR(VLOOKUP(ROWS($P$2:P1816),$Q$2:$R$3007,2,0),"")</f>
        <v/>
      </c>
      <c r="Q1816" s="91">
        <f>IF(ISNUMBER(SEARCH(ETUD_SHEARCH_ECO_PREC,R1816)),MAX($Q$1:Q1815)+1,0)</f>
        <v>0</v>
      </c>
      <c r="R1816" t="s">
        <v>4425</v>
      </c>
      <c r="S1816">
        <v>7605</v>
      </c>
      <c r="Y1816" t="str">
        <f>IFERROR(VLOOKUP(ROWS($Y$2:Y1816),$Z$2:$AA$3007,2,0),"")</f>
        <v/>
      </c>
      <c r="Z1816" s="91">
        <f>IF(ISNUMBER(SEARCH(PROF_SEARCH_ECO_PREC,AA1816)),MAX($Z$1:Z1815)+1,0)</f>
        <v>0</v>
      </c>
      <c r="AA1816" t="s">
        <v>4425</v>
      </c>
      <c r="AB1816">
        <v>7605</v>
      </c>
    </row>
    <row r="1817" spans="16:28">
      <c r="P1817" t="str">
        <f>IFERROR(VLOOKUP(ROWS($P$2:P1817),$Q$2:$R$3007,2,0),"")</f>
        <v/>
      </c>
      <c r="Q1817" s="91">
        <f>IF(ISNUMBER(SEARCH(ETUD_SHEARCH_ECO_PREC,R1817)),MAX($Q$1:Q1816)+1,0)</f>
        <v>0</v>
      </c>
      <c r="R1817" t="s">
        <v>4105</v>
      </c>
      <c r="S1817">
        <v>296</v>
      </c>
      <c r="Y1817" t="str">
        <f>IFERROR(VLOOKUP(ROWS($Y$2:Y1817),$Z$2:$AA$3007,2,0),"")</f>
        <v/>
      </c>
      <c r="Z1817" s="91">
        <f>IF(ISNUMBER(SEARCH(PROF_SEARCH_ECO_PREC,AA1817)),MAX($Z$1:Z1816)+1,0)</f>
        <v>0</v>
      </c>
      <c r="AA1817" t="s">
        <v>4105</v>
      </c>
      <c r="AB1817">
        <v>296</v>
      </c>
    </row>
    <row r="1818" spans="16:28">
      <c r="P1818" t="str">
        <f>IFERROR(VLOOKUP(ROWS($P$2:P1818),$Q$2:$R$3007,2,0),"")</f>
        <v/>
      </c>
      <c r="Q1818" s="91">
        <f>IF(ISNUMBER(SEARCH(ETUD_SHEARCH_ECO_PREC,R1818)),MAX($Q$1:Q1817)+1,0)</f>
        <v>0</v>
      </c>
      <c r="R1818" t="s">
        <v>5751</v>
      </c>
      <c r="S1818">
        <v>1252</v>
      </c>
      <c r="Y1818" t="str">
        <f>IFERROR(VLOOKUP(ROWS($Y$2:Y1818),$Z$2:$AA$3007,2,0),"")</f>
        <v/>
      </c>
      <c r="Z1818" s="91">
        <f>IF(ISNUMBER(SEARCH(PROF_SEARCH_ECO_PREC,AA1818)),MAX($Z$1:Z1817)+1,0)</f>
        <v>0</v>
      </c>
      <c r="AA1818" t="s">
        <v>5751</v>
      </c>
      <c r="AB1818">
        <v>1252</v>
      </c>
    </row>
    <row r="1819" spans="16:28">
      <c r="P1819" t="str">
        <f>IFERROR(VLOOKUP(ROWS($P$2:P1819),$Q$2:$R$3007,2,0),"")</f>
        <v/>
      </c>
      <c r="Q1819" s="91">
        <f>IF(ISNUMBER(SEARCH(ETUD_SHEARCH_ECO_PREC,R1819)),MAX($Q$1:Q1818)+1,0)</f>
        <v>0</v>
      </c>
      <c r="R1819" t="s">
        <v>4452</v>
      </c>
      <c r="S1819">
        <v>486</v>
      </c>
      <c r="Y1819" t="str">
        <f>IFERROR(VLOOKUP(ROWS($Y$2:Y1819),$Z$2:$AA$3007,2,0),"")</f>
        <v/>
      </c>
      <c r="Z1819" s="91">
        <f>IF(ISNUMBER(SEARCH(PROF_SEARCH_ECO_PREC,AA1819)),MAX($Z$1:Z1818)+1,0)</f>
        <v>0</v>
      </c>
      <c r="AA1819" t="s">
        <v>4452</v>
      </c>
      <c r="AB1819">
        <v>486</v>
      </c>
    </row>
    <row r="1820" spans="16:28">
      <c r="P1820" t="str">
        <f>IFERROR(VLOOKUP(ROWS($P$2:P1820),$Q$2:$R$3007,2,0),"")</f>
        <v/>
      </c>
      <c r="Q1820" s="91">
        <f>IF(ISNUMBER(SEARCH(ETUD_SHEARCH_ECO_PREC,R1820)),MAX($Q$1:Q1819)+1,0)</f>
        <v>0</v>
      </c>
      <c r="R1820" t="s">
        <v>4453</v>
      </c>
      <c r="S1820">
        <v>1600</v>
      </c>
      <c r="Y1820" t="str">
        <f>IFERROR(VLOOKUP(ROWS($Y$2:Y1820),$Z$2:$AA$3007,2,0),"")</f>
        <v/>
      </c>
      <c r="Z1820" s="91">
        <f>IF(ISNUMBER(SEARCH(PROF_SEARCH_ECO_PREC,AA1820)),MAX($Z$1:Z1819)+1,0)</f>
        <v>0</v>
      </c>
      <c r="AA1820" t="s">
        <v>4453</v>
      </c>
      <c r="AB1820">
        <v>1600</v>
      </c>
    </row>
    <row r="1821" spans="16:28">
      <c r="P1821" t="str">
        <f>IFERROR(VLOOKUP(ROWS($P$2:P1821),$Q$2:$R$3007,2,0),"")</f>
        <v/>
      </c>
      <c r="Q1821" s="91">
        <f>IF(ISNUMBER(SEARCH(ETUD_SHEARCH_ECO_PREC,R1821)),MAX($Q$1:Q1820)+1,0)</f>
        <v>0</v>
      </c>
      <c r="R1821" t="s">
        <v>5992</v>
      </c>
      <c r="S1821">
        <v>1326</v>
      </c>
      <c r="Y1821" t="str">
        <f>IFERROR(VLOOKUP(ROWS($Y$2:Y1821),$Z$2:$AA$3007,2,0),"")</f>
        <v/>
      </c>
      <c r="Z1821" s="91">
        <f>IF(ISNUMBER(SEARCH(PROF_SEARCH_ECO_PREC,AA1821)),MAX($Z$1:Z1820)+1,0)</f>
        <v>0</v>
      </c>
      <c r="AA1821" t="s">
        <v>5992</v>
      </c>
      <c r="AB1821">
        <v>1326</v>
      </c>
    </row>
    <row r="1822" spans="16:28">
      <c r="P1822" t="str">
        <f>IFERROR(VLOOKUP(ROWS($P$2:P1822),$Q$2:$R$3007,2,0),"")</f>
        <v/>
      </c>
      <c r="Q1822" s="91">
        <f>IF(ISNUMBER(SEARCH(ETUD_SHEARCH_ECO_PREC,R1822)),MAX($Q$1:Q1821)+1,0)</f>
        <v>0</v>
      </c>
      <c r="R1822" t="s">
        <v>4909</v>
      </c>
      <c r="S1822">
        <v>709</v>
      </c>
      <c r="Y1822" t="str">
        <f>IFERROR(VLOOKUP(ROWS($Y$2:Y1822),$Z$2:$AA$3007,2,0),"")</f>
        <v/>
      </c>
      <c r="Z1822" s="91">
        <f>IF(ISNUMBER(SEARCH(PROF_SEARCH_ECO_PREC,AA1822)),MAX($Z$1:Z1821)+1,0)</f>
        <v>0</v>
      </c>
      <c r="AA1822" t="s">
        <v>4909</v>
      </c>
      <c r="AB1822">
        <v>709</v>
      </c>
    </row>
    <row r="1823" spans="16:28">
      <c r="P1823" t="str">
        <f>IFERROR(VLOOKUP(ROWS($P$2:P1823),$Q$2:$R$3007,2,0),"")</f>
        <v/>
      </c>
      <c r="Q1823" s="91">
        <f>IF(ISNUMBER(SEARCH(ETUD_SHEARCH_ECO_PREC,R1823)),MAX($Q$1:Q1822)+1,0)</f>
        <v>0</v>
      </c>
      <c r="R1823" t="s">
        <v>5560</v>
      </c>
      <c r="S1823">
        <v>1062</v>
      </c>
      <c r="Y1823" t="str">
        <f>IFERROR(VLOOKUP(ROWS($Y$2:Y1823),$Z$2:$AA$3007,2,0),"")</f>
        <v/>
      </c>
      <c r="Z1823" s="91">
        <f>IF(ISNUMBER(SEARCH(PROF_SEARCH_ECO_PREC,AA1823)),MAX($Z$1:Z1822)+1,0)</f>
        <v>0</v>
      </c>
      <c r="AA1823" t="s">
        <v>5560</v>
      </c>
      <c r="AB1823">
        <v>1062</v>
      </c>
    </row>
    <row r="1824" spans="16:28">
      <c r="P1824" t="str">
        <f>IFERROR(VLOOKUP(ROWS($P$2:P1824),$Q$2:$R$3007,2,0),"")</f>
        <v/>
      </c>
      <c r="Q1824" s="91">
        <f>IF(ISNUMBER(SEARCH(ETUD_SHEARCH_ECO_PREC,R1824)),MAX($Q$1:Q1823)+1,0)</f>
        <v>0</v>
      </c>
      <c r="R1824" t="s">
        <v>4692</v>
      </c>
      <c r="S1824">
        <v>8185</v>
      </c>
      <c r="Y1824" t="str">
        <f>IFERROR(VLOOKUP(ROWS($Y$2:Y1824),$Z$2:$AA$3007,2,0),"")</f>
        <v/>
      </c>
      <c r="Z1824" s="91">
        <f>IF(ISNUMBER(SEARCH(PROF_SEARCH_ECO_PREC,AA1824)),MAX($Z$1:Z1823)+1,0)</f>
        <v>0</v>
      </c>
      <c r="AA1824" t="s">
        <v>4692</v>
      </c>
      <c r="AB1824">
        <v>8185</v>
      </c>
    </row>
    <row r="1825" spans="16:28">
      <c r="P1825" t="str">
        <f>IFERROR(VLOOKUP(ROWS($P$2:P1825),$Q$2:$R$3007,2,0),"")</f>
        <v/>
      </c>
      <c r="Q1825" s="91">
        <f>IF(ISNUMBER(SEARCH(ETUD_SHEARCH_ECO_PREC,R1825)),MAX($Q$1:Q1824)+1,0)</f>
        <v>0</v>
      </c>
      <c r="R1825" t="s">
        <v>3903</v>
      </c>
      <c r="S1825">
        <v>207</v>
      </c>
      <c r="Y1825" t="str">
        <f>IFERROR(VLOOKUP(ROWS($Y$2:Y1825),$Z$2:$AA$3007,2,0),"")</f>
        <v/>
      </c>
      <c r="Z1825" s="91">
        <f>IF(ISNUMBER(SEARCH(PROF_SEARCH_ECO_PREC,AA1825)),MAX($Z$1:Z1824)+1,0)</f>
        <v>0</v>
      </c>
      <c r="AA1825" t="s">
        <v>3903</v>
      </c>
      <c r="AB1825">
        <v>207</v>
      </c>
    </row>
    <row r="1826" spans="16:28">
      <c r="P1826" t="str">
        <f>IFERROR(VLOOKUP(ROWS($P$2:P1826),$Q$2:$R$3007,2,0),"")</f>
        <v/>
      </c>
      <c r="Q1826" s="91">
        <f>IF(ISNUMBER(SEARCH(ETUD_SHEARCH_ECO_PREC,R1826)),MAX($Q$1:Q1825)+1,0)</f>
        <v>0</v>
      </c>
      <c r="R1826" t="s">
        <v>4577</v>
      </c>
      <c r="S1826">
        <v>549</v>
      </c>
      <c r="Y1826" t="str">
        <f>IFERROR(VLOOKUP(ROWS($Y$2:Y1826),$Z$2:$AA$3007,2,0),"")</f>
        <v/>
      </c>
      <c r="Z1826" s="91">
        <f>IF(ISNUMBER(SEARCH(PROF_SEARCH_ECO_PREC,AA1826)),MAX($Z$1:Z1825)+1,0)</f>
        <v>0</v>
      </c>
      <c r="AA1826" t="s">
        <v>4577</v>
      </c>
      <c r="AB1826">
        <v>549</v>
      </c>
    </row>
    <row r="1827" spans="16:28">
      <c r="P1827" t="str">
        <f>IFERROR(VLOOKUP(ROWS($P$2:P1827),$Q$2:$R$3007,2,0),"")</f>
        <v/>
      </c>
      <c r="Q1827" s="91">
        <f>IF(ISNUMBER(SEARCH(ETUD_SHEARCH_ECO_PREC,R1827)),MAX($Q$1:Q1826)+1,0)</f>
        <v>0</v>
      </c>
      <c r="R1827" t="s">
        <v>4246</v>
      </c>
      <c r="S1827">
        <v>362</v>
      </c>
      <c r="Y1827" t="str">
        <f>IFERROR(VLOOKUP(ROWS($Y$2:Y1827),$Z$2:$AA$3007,2,0),"")</f>
        <v/>
      </c>
      <c r="Z1827" s="91">
        <f>IF(ISNUMBER(SEARCH(PROF_SEARCH_ECO_PREC,AA1827)),MAX($Z$1:Z1826)+1,0)</f>
        <v>0</v>
      </c>
      <c r="AA1827" t="s">
        <v>4246</v>
      </c>
      <c r="AB1827">
        <v>362</v>
      </c>
    </row>
    <row r="1828" spans="16:28">
      <c r="P1828" t="str">
        <f>IFERROR(VLOOKUP(ROWS($P$2:P1828),$Q$2:$R$3007,2,0),"")</f>
        <v/>
      </c>
      <c r="Q1828" s="91">
        <f>IF(ISNUMBER(SEARCH(ETUD_SHEARCH_ECO_PREC,R1828)),MAX($Q$1:Q1827)+1,0)</f>
        <v>0</v>
      </c>
      <c r="R1828" t="s">
        <v>4369</v>
      </c>
      <c r="S1828">
        <v>5167</v>
      </c>
      <c r="Y1828" t="str">
        <f>IFERROR(VLOOKUP(ROWS($Y$2:Y1828),$Z$2:$AA$3007,2,0),"")</f>
        <v/>
      </c>
      <c r="Z1828" s="91">
        <f>IF(ISNUMBER(SEARCH(PROF_SEARCH_ECO_PREC,AA1828)),MAX($Z$1:Z1827)+1,0)</f>
        <v>0</v>
      </c>
      <c r="AA1828" t="s">
        <v>4369</v>
      </c>
      <c r="AB1828">
        <v>5167</v>
      </c>
    </row>
    <row r="1829" spans="16:28">
      <c r="P1829" t="str">
        <f>IFERROR(VLOOKUP(ROWS($P$2:P1829),$Q$2:$R$3007,2,0),"")</f>
        <v/>
      </c>
      <c r="Q1829" s="91">
        <f>IF(ISNUMBER(SEARCH(ETUD_SHEARCH_ECO_PREC,R1829)),MAX($Q$1:Q1828)+1,0)</f>
        <v>0</v>
      </c>
      <c r="R1829" t="s">
        <v>5239</v>
      </c>
      <c r="S1829">
        <v>8401</v>
      </c>
      <c r="Y1829" t="str">
        <f>IFERROR(VLOOKUP(ROWS($Y$2:Y1829),$Z$2:$AA$3007,2,0),"")</f>
        <v/>
      </c>
      <c r="Z1829" s="91">
        <f>IF(ISNUMBER(SEARCH(PROF_SEARCH_ECO_PREC,AA1829)),MAX($Z$1:Z1828)+1,0)</f>
        <v>0</v>
      </c>
      <c r="AA1829" t="s">
        <v>5239</v>
      </c>
      <c r="AB1829">
        <v>8401</v>
      </c>
    </row>
    <row r="1830" spans="16:28">
      <c r="P1830" t="str">
        <f>IFERROR(VLOOKUP(ROWS($P$2:P1830),$Q$2:$R$3007,2,0),"")</f>
        <v/>
      </c>
      <c r="Q1830" s="91">
        <f>IF(ISNUMBER(SEARCH(ETUD_SHEARCH_ECO_PREC,R1830)),MAX($Q$1:Q1829)+1,0)</f>
        <v>0</v>
      </c>
      <c r="R1830" t="s">
        <v>5726</v>
      </c>
      <c r="S1830">
        <v>5495</v>
      </c>
      <c r="Y1830" t="str">
        <f>IFERROR(VLOOKUP(ROWS($Y$2:Y1830),$Z$2:$AA$3007,2,0),"")</f>
        <v/>
      </c>
      <c r="Z1830" s="91">
        <f>IF(ISNUMBER(SEARCH(PROF_SEARCH_ECO_PREC,AA1830)),MAX($Z$1:Z1829)+1,0)</f>
        <v>0</v>
      </c>
      <c r="AA1830" t="s">
        <v>5726</v>
      </c>
      <c r="AB1830">
        <v>5495</v>
      </c>
    </row>
    <row r="1831" spans="16:28">
      <c r="P1831" t="str">
        <f>IFERROR(VLOOKUP(ROWS($P$2:P1831),$Q$2:$R$3007,2,0),"")</f>
        <v/>
      </c>
      <c r="Q1831" s="91">
        <f>IF(ISNUMBER(SEARCH(ETUD_SHEARCH_ECO_PREC,R1831)),MAX($Q$1:Q1830)+1,0)</f>
        <v>0</v>
      </c>
      <c r="R1831" t="s">
        <v>3480</v>
      </c>
      <c r="S1831">
        <v>8427</v>
      </c>
      <c r="Y1831" t="str">
        <f>IFERROR(VLOOKUP(ROWS($Y$2:Y1831),$Z$2:$AA$3007,2,0),"")</f>
        <v/>
      </c>
      <c r="Z1831" s="91">
        <f>IF(ISNUMBER(SEARCH(PROF_SEARCH_ECO_PREC,AA1831)),MAX($Z$1:Z1830)+1,0)</f>
        <v>0</v>
      </c>
      <c r="AA1831" t="s">
        <v>3480</v>
      </c>
      <c r="AB1831">
        <v>8427</v>
      </c>
    </row>
    <row r="1832" spans="16:28">
      <c r="P1832" t="str">
        <f>IFERROR(VLOOKUP(ROWS($P$2:P1832),$Q$2:$R$3007,2,0),"")</f>
        <v/>
      </c>
      <c r="Q1832" s="91">
        <f>IF(ISNUMBER(SEARCH(ETUD_SHEARCH_ECO_PREC,R1832)),MAX($Q$1:Q1831)+1,0)</f>
        <v>0</v>
      </c>
      <c r="R1832" t="s">
        <v>4983</v>
      </c>
      <c r="S1832">
        <v>779</v>
      </c>
      <c r="Y1832" t="str">
        <f>IFERROR(VLOOKUP(ROWS($Y$2:Y1832),$Z$2:$AA$3007,2,0),"")</f>
        <v/>
      </c>
      <c r="Z1832" s="91">
        <f>IF(ISNUMBER(SEARCH(PROF_SEARCH_ECO_PREC,AA1832)),MAX($Z$1:Z1831)+1,0)</f>
        <v>0</v>
      </c>
      <c r="AA1832" t="s">
        <v>4983</v>
      </c>
      <c r="AB1832">
        <v>779</v>
      </c>
    </row>
    <row r="1833" spans="16:28">
      <c r="P1833" t="str">
        <f>IFERROR(VLOOKUP(ROWS($P$2:P1833),$Q$2:$R$3007,2,0),"")</f>
        <v/>
      </c>
      <c r="Q1833" s="91">
        <f>IF(ISNUMBER(SEARCH(ETUD_SHEARCH_ECO_PREC,R1833)),MAX($Q$1:Q1832)+1,0)</f>
        <v>0</v>
      </c>
      <c r="R1833" t="s">
        <v>3851</v>
      </c>
      <c r="S1833">
        <v>177</v>
      </c>
      <c r="Y1833" t="str">
        <f>IFERROR(VLOOKUP(ROWS($Y$2:Y1833),$Z$2:$AA$3007,2,0),"")</f>
        <v/>
      </c>
      <c r="Z1833" s="91">
        <f>IF(ISNUMBER(SEARCH(PROF_SEARCH_ECO_PREC,AA1833)),MAX($Z$1:Z1832)+1,0)</f>
        <v>0</v>
      </c>
      <c r="AA1833" t="s">
        <v>3851</v>
      </c>
      <c r="AB1833">
        <v>177</v>
      </c>
    </row>
    <row r="1834" spans="16:28">
      <c r="P1834" t="str">
        <f>IFERROR(VLOOKUP(ROWS($P$2:P1834),$Q$2:$R$3007,2,0),"")</f>
        <v/>
      </c>
      <c r="Q1834" s="91">
        <f>IF(ISNUMBER(SEARCH(ETUD_SHEARCH_ECO_PREC,R1834)),MAX($Q$1:Q1833)+1,0)</f>
        <v>0</v>
      </c>
      <c r="R1834" t="s">
        <v>3662</v>
      </c>
      <c r="S1834">
        <v>8532</v>
      </c>
      <c r="Y1834" t="str">
        <f>IFERROR(VLOOKUP(ROWS($Y$2:Y1834),$Z$2:$AA$3007,2,0),"")</f>
        <v/>
      </c>
      <c r="Z1834" s="91">
        <f>IF(ISNUMBER(SEARCH(PROF_SEARCH_ECO_PREC,AA1834)),MAX($Z$1:Z1833)+1,0)</f>
        <v>0</v>
      </c>
      <c r="AA1834" t="s">
        <v>3662</v>
      </c>
      <c r="AB1834">
        <v>8532</v>
      </c>
    </row>
    <row r="1835" spans="16:28">
      <c r="P1835" t="str">
        <f>IFERROR(VLOOKUP(ROWS($P$2:P1835),$Q$2:$R$3007,2,0),"")</f>
        <v/>
      </c>
      <c r="Q1835" s="91">
        <f>IF(ISNUMBER(SEARCH(ETUD_SHEARCH_ECO_PREC,R1835)),MAX($Q$1:Q1834)+1,0)</f>
        <v>0</v>
      </c>
      <c r="R1835" t="s">
        <v>3817</v>
      </c>
      <c r="S1835">
        <v>7281</v>
      </c>
      <c r="Y1835" t="str">
        <f>IFERROR(VLOOKUP(ROWS($Y$2:Y1835),$Z$2:$AA$3007,2,0),"")</f>
        <v/>
      </c>
      <c r="Z1835" s="91">
        <f>IF(ISNUMBER(SEARCH(PROF_SEARCH_ECO_PREC,AA1835)),MAX($Z$1:Z1834)+1,0)</f>
        <v>0</v>
      </c>
      <c r="AA1835" t="s">
        <v>3817</v>
      </c>
      <c r="AB1835">
        <v>7281</v>
      </c>
    </row>
    <row r="1836" spans="16:28">
      <c r="P1836" t="str">
        <f>IFERROR(VLOOKUP(ROWS($P$2:P1836),$Q$2:$R$3007,2,0),"")</f>
        <v/>
      </c>
      <c r="Q1836" s="91">
        <f>IF(ISNUMBER(SEARCH(ETUD_SHEARCH_ECO_PREC,R1836)),MAX($Q$1:Q1835)+1,0)</f>
        <v>0</v>
      </c>
      <c r="R1836" t="s">
        <v>5320</v>
      </c>
      <c r="S1836">
        <v>5299</v>
      </c>
      <c r="Y1836" t="str">
        <f>IFERROR(VLOOKUP(ROWS($Y$2:Y1836),$Z$2:$AA$3007,2,0),"")</f>
        <v/>
      </c>
      <c r="Z1836" s="91">
        <f>IF(ISNUMBER(SEARCH(PROF_SEARCH_ECO_PREC,AA1836)),MAX($Z$1:Z1835)+1,0)</f>
        <v>0</v>
      </c>
      <c r="AA1836" t="s">
        <v>5320</v>
      </c>
      <c r="AB1836">
        <v>5299</v>
      </c>
    </row>
    <row r="1837" spans="16:28">
      <c r="P1837" t="str">
        <f>IFERROR(VLOOKUP(ROWS($P$2:P1837),$Q$2:$R$3007,2,0),"")</f>
        <v/>
      </c>
      <c r="Q1837" s="91">
        <f>IF(ISNUMBER(SEARCH(ETUD_SHEARCH_ECO_PREC,R1837)),MAX($Q$1:Q1836)+1,0)</f>
        <v>0</v>
      </c>
      <c r="R1837" t="s">
        <v>3874</v>
      </c>
      <c r="S1837">
        <v>5108</v>
      </c>
      <c r="Y1837" t="str">
        <f>IFERROR(VLOOKUP(ROWS($Y$2:Y1837),$Z$2:$AA$3007,2,0),"")</f>
        <v/>
      </c>
      <c r="Z1837" s="91">
        <f>IF(ISNUMBER(SEARCH(PROF_SEARCH_ECO_PREC,AA1837)),MAX($Z$1:Z1836)+1,0)</f>
        <v>0</v>
      </c>
      <c r="AA1837" t="s">
        <v>3874</v>
      </c>
      <c r="AB1837">
        <v>5108</v>
      </c>
    </row>
    <row r="1838" spans="16:28">
      <c r="P1838" t="str">
        <f>IFERROR(VLOOKUP(ROWS($P$2:P1838),$Q$2:$R$3007,2,0),"")</f>
        <v/>
      </c>
      <c r="Q1838" s="91">
        <f>IF(ISNUMBER(SEARCH(ETUD_SHEARCH_ECO_PREC,R1838)),MAX($Q$1:Q1837)+1,0)</f>
        <v>0</v>
      </c>
      <c r="R1838" t="s">
        <v>5459</v>
      </c>
      <c r="S1838">
        <v>1018</v>
      </c>
      <c r="Y1838" t="str">
        <f>IFERROR(VLOOKUP(ROWS($Y$2:Y1838),$Z$2:$AA$3007,2,0),"")</f>
        <v/>
      </c>
      <c r="Z1838" s="91">
        <f>IF(ISNUMBER(SEARCH(PROF_SEARCH_ECO_PREC,AA1838)),MAX($Z$1:Z1837)+1,0)</f>
        <v>0</v>
      </c>
      <c r="AA1838" t="s">
        <v>5459</v>
      </c>
      <c r="AB1838">
        <v>1018</v>
      </c>
    </row>
    <row r="1839" spans="16:28">
      <c r="P1839" t="str">
        <f>IFERROR(VLOOKUP(ROWS($P$2:P1839),$Q$2:$R$3007,2,0),"")</f>
        <v/>
      </c>
      <c r="Q1839" s="91">
        <f>IF(ISNUMBER(SEARCH(ETUD_SHEARCH_ECO_PREC,R1839)),MAX($Q$1:Q1838)+1,0)</f>
        <v>0</v>
      </c>
      <c r="R1839" t="s">
        <v>5557</v>
      </c>
      <c r="S1839">
        <v>9557</v>
      </c>
      <c r="Y1839" t="str">
        <f>IFERROR(VLOOKUP(ROWS($Y$2:Y1839),$Z$2:$AA$3007,2,0),"")</f>
        <v/>
      </c>
      <c r="Z1839" s="91">
        <f>IF(ISNUMBER(SEARCH(PROF_SEARCH_ECO_PREC,AA1839)),MAX($Z$1:Z1838)+1,0)</f>
        <v>0</v>
      </c>
      <c r="AA1839" t="s">
        <v>5557</v>
      </c>
      <c r="AB1839">
        <v>9557</v>
      </c>
    </row>
    <row r="1840" spans="16:28">
      <c r="P1840" t="str">
        <f>IFERROR(VLOOKUP(ROWS($P$2:P1840),$Q$2:$R$3007,2,0),"")</f>
        <v/>
      </c>
      <c r="Q1840" s="91">
        <f>IF(ISNUMBER(SEARCH(ETUD_SHEARCH_ECO_PREC,R1840)),MAX($Q$1:Q1839)+1,0)</f>
        <v>0</v>
      </c>
      <c r="R1840" t="s">
        <v>4127</v>
      </c>
      <c r="S1840">
        <v>306</v>
      </c>
      <c r="Y1840" t="str">
        <f>IFERROR(VLOOKUP(ROWS($Y$2:Y1840),$Z$2:$AA$3007,2,0),"")</f>
        <v/>
      </c>
      <c r="Z1840" s="91">
        <f>IF(ISNUMBER(SEARCH(PROF_SEARCH_ECO_PREC,AA1840)),MAX($Z$1:Z1839)+1,0)</f>
        <v>0</v>
      </c>
      <c r="AA1840" t="s">
        <v>4127</v>
      </c>
      <c r="AB1840">
        <v>306</v>
      </c>
    </row>
    <row r="1841" spans="16:28">
      <c r="P1841" t="str">
        <f>IFERROR(VLOOKUP(ROWS($P$2:P1841),$Q$2:$R$3007,2,0),"")</f>
        <v/>
      </c>
      <c r="Q1841" s="91">
        <f>IF(ISNUMBER(SEARCH(ETUD_SHEARCH_ECO_PREC,R1841)),MAX($Q$1:Q1840)+1,0)</f>
        <v>0</v>
      </c>
      <c r="R1841" t="s">
        <v>4203</v>
      </c>
      <c r="S1841">
        <v>7555</v>
      </c>
      <c r="Y1841" t="str">
        <f>IFERROR(VLOOKUP(ROWS($Y$2:Y1841),$Z$2:$AA$3007,2,0),"")</f>
        <v/>
      </c>
      <c r="Z1841" s="91">
        <f>IF(ISNUMBER(SEARCH(PROF_SEARCH_ECO_PREC,AA1841)),MAX($Z$1:Z1840)+1,0)</f>
        <v>0</v>
      </c>
      <c r="AA1841" t="s">
        <v>4203</v>
      </c>
      <c r="AB1841">
        <v>7555</v>
      </c>
    </row>
    <row r="1842" spans="16:28">
      <c r="P1842" t="str">
        <f>IFERROR(VLOOKUP(ROWS($P$2:P1842),$Q$2:$R$3007,2,0),"")</f>
        <v/>
      </c>
      <c r="Q1842" s="91">
        <f>IF(ISNUMBER(SEARCH(ETUD_SHEARCH_ECO_PREC,R1842)),MAX($Q$1:Q1841)+1,0)</f>
        <v>0</v>
      </c>
      <c r="R1842" t="s">
        <v>5934</v>
      </c>
      <c r="S1842">
        <v>1296</v>
      </c>
      <c r="Y1842" t="str">
        <f>IFERROR(VLOOKUP(ROWS($Y$2:Y1842),$Z$2:$AA$3007,2,0),"")</f>
        <v/>
      </c>
      <c r="Z1842" s="91">
        <f>IF(ISNUMBER(SEARCH(PROF_SEARCH_ECO_PREC,AA1842)),MAX($Z$1:Z1841)+1,0)</f>
        <v>0</v>
      </c>
      <c r="AA1842" t="s">
        <v>5934</v>
      </c>
      <c r="AB1842">
        <v>1296</v>
      </c>
    </row>
    <row r="1843" spans="16:28">
      <c r="P1843" t="str">
        <f>IFERROR(VLOOKUP(ROWS($P$2:P1843),$Q$2:$R$3007,2,0),"")</f>
        <v/>
      </c>
      <c r="Q1843" s="91">
        <f>IF(ISNUMBER(SEARCH(ETUD_SHEARCH_ECO_PREC,R1843)),MAX($Q$1:Q1842)+1,0)</f>
        <v>0</v>
      </c>
      <c r="R1843" t="s">
        <v>3724</v>
      </c>
      <c r="S1843">
        <v>7399</v>
      </c>
      <c r="Y1843" t="str">
        <f>IFERROR(VLOOKUP(ROWS($Y$2:Y1843),$Z$2:$AA$3007,2,0),"")</f>
        <v/>
      </c>
      <c r="Z1843" s="91">
        <f>IF(ISNUMBER(SEARCH(PROF_SEARCH_ECO_PREC,AA1843)),MAX($Z$1:Z1842)+1,0)</f>
        <v>0</v>
      </c>
      <c r="AA1843" t="s">
        <v>3724</v>
      </c>
      <c r="AB1843">
        <v>7399</v>
      </c>
    </row>
    <row r="1844" spans="16:28">
      <c r="P1844" t="str">
        <f>IFERROR(VLOOKUP(ROWS($P$2:P1844),$Q$2:$R$3007,2,0),"")</f>
        <v/>
      </c>
      <c r="Q1844" s="91">
        <f>IF(ISNUMBER(SEARCH(ETUD_SHEARCH_ECO_PREC,R1844)),MAX($Q$1:Q1843)+1,0)</f>
        <v>0</v>
      </c>
      <c r="R1844" t="s">
        <v>4583</v>
      </c>
      <c r="S1844">
        <v>550</v>
      </c>
      <c r="Y1844" t="str">
        <f>IFERROR(VLOOKUP(ROWS($Y$2:Y1844),$Z$2:$AA$3007,2,0),"")</f>
        <v/>
      </c>
      <c r="Z1844" s="91">
        <f>IF(ISNUMBER(SEARCH(PROF_SEARCH_ECO_PREC,AA1844)),MAX($Z$1:Z1843)+1,0)</f>
        <v>0</v>
      </c>
      <c r="AA1844" t="s">
        <v>4583</v>
      </c>
      <c r="AB1844">
        <v>550</v>
      </c>
    </row>
    <row r="1845" spans="16:28">
      <c r="P1845" t="str">
        <f>IFERROR(VLOOKUP(ROWS($P$2:P1845),$Q$2:$R$3007,2,0),"")</f>
        <v/>
      </c>
      <c r="Q1845" s="91">
        <f>IF(ISNUMBER(SEARCH(ETUD_SHEARCH_ECO_PREC,R1845)),MAX($Q$1:Q1844)+1,0)</f>
        <v>0</v>
      </c>
      <c r="R1845" t="s">
        <v>5780</v>
      </c>
      <c r="S1845">
        <v>1268</v>
      </c>
      <c r="Y1845" t="str">
        <f>IFERROR(VLOOKUP(ROWS($Y$2:Y1845),$Z$2:$AA$3007,2,0),"")</f>
        <v/>
      </c>
      <c r="Z1845" s="91">
        <f>IF(ISNUMBER(SEARCH(PROF_SEARCH_ECO_PREC,AA1845)),MAX($Z$1:Z1844)+1,0)</f>
        <v>0</v>
      </c>
      <c r="AA1845" t="s">
        <v>5780</v>
      </c>
      <c r="AB1845">
        <v>1268</v>
      </c>
    </row>
    <row r="1846" spans="16:28">
      <c r="P1846" t="str">
        <f>IFERROR(VLOOKUP(ROWS($P$2:P1846),$Q$2:$R$3007,2,0),"")</f>
        <v/>
      </c>
      <c r="Q1846" s="91">
        <f>IF(ISNUMBER(SEARCH(ETUD_SHEARCH_ECO_PREC,R1846)),MAX($Q$1:Q1845)+1,0)</f>
        <v>0</v>
      </c>
      <c r="R1846" t="s">
        <v>4414</v>
      </c>
      <c r="S1846">
        <v>455</v>
      </c>
      <c r="Y1846" t="str">
        <f>IFERROR(VLOOKUP(ROWS($Y$2:Y1846),$Z$2:$AA$3007,2,0),"")</f>
        <v/>
      </c>
      <c r="Z1846" s="91">
        <f>IF(ISNUMBER(SEARCH(PROF_SEARCH_ECO_PREC,AA1846)),MAX($Z$1:Z1845)+1,0)</f>
        <v>0</v>
      </c>
      <c r="AA1846" t="s">
        <v>4414</v>
      </c>
      <c r="AB1846">
        <v>455</v>
      </c>
    </row>
    <row r="1847" spans="16:28">
      <c r="P1847" t="str">
        <f>IFERROR(VLOOKUP(ROWS($P$2:P1847),$Q$2:$R$3007,2,0),"")</f>
        <v/>
      </c>
      <c r="Q1847" s="91">
        <f>IF(ISNUMBER(SEARCH(ETUD_SHEARCH_ECO_PREC,R1847)),MAX($Q$1:Q1846)+1,0)</f>
        <v>0</v>
      </c>
      <c r="R1847" t="s">
        <v>5792</v>
      </c>
      <c r="S1847">
        <v>1276</v>
      </c>
      <c r="Y1847" t="str">
        <f>IFERROR(VLOOKUP(ROWS($Y$2:Y1847),$Z$2:$AA$3007,2,0),"")</f>
        <v/>
      </c>
      <c r="Z1847" s="91">
        <f>IF(ISNUMBER(SEARCH(PROF_SEARCH_ECO_PREC,AA1847)),MAX($Z$1:Z1846)+1,0)</f>
        <v>0</v>
      </c>
      <c r="AA1847" t="s">
        <v>5792</v>
      </c>
      <c r="AB1847">
        <v>1276</v>
      </c>
    </row>
    <row r="1848" spans="16:28">
      <c r="P1848" t="str">
        <f>IFERROR(VLOOKUP(ROWS($P$2:P1848),$Q$2:$R$3007,2,0),"")</f>
        <v/>
      </c>
      <c r="Q1848" s="91">
        <f>IF(ISNUMBER(SEARCH(ETUD_SHEARCH_ECO_PREC,R1848)),MAX($Q$1:Q1847)+1,0)</f>
        <v>0</v>
      </c>
      <c r="R1848" t="s">
        <v>4122</v>
      </c>
      <c r="S1848">
        <v>304</v>
      </c>
      <c r="Y1848" t="str">
        <f>IFERROR(VLOOKUP(ROWS($Y$2:Y1848),$Z$2:$AA$3007,2,0),"")</f>
        <v/>
      </c>
      <c r="Z1848" s="91">
        <f>IF(ISNUMBER(SEARCH(PROF_SEARCH_ECO_PREC,AA1848)),MAX($Z$1:Z1847)+1,0)</f>
        <v>0</v>
      </c>
      <c r="AA1848" t="s">
        <v>4122</v>
      </c>
      <c r="AB1848">
        <v>304</v>
      </c>
    </row>
    <row r="1849" spans="16:28">
      <c r="P1849" t="str">
        <f>IFERROR(VLOOKUP(ROWS($P$2:P1849),$Q$2:$R$3007,2,0),"")</f>
        <v/>
      </c>
      <c r="Q1849" s="91">
        <f>IF(ISNUMBER(SEARCH(ETUD_SHEARCH_ECO_PREC,R1849)),MAX($Q$1:Q1848)+1,0)</f>
        <v>0</v>
      </c>
      <c r="R1849" t="s">
        <v>5733</v>
      </c>
      <c r="S1849">
        <v>1241</v>
      </c>
      <c r="Y1849" t="str">
        <f>IFERROR(VLOOKUP(ROWS($Y$2:Y1849),$Z$2:$AA$3007,2,0),"")</f>
        <v/>
      </c>
      <c r="Z1849" s="91">
        <f>IF(ISNUMBER(SEARCH(PROF_SEARCH_ECO_PREC,AA1849)),MAX($Z$1:Z1848)+1,0)</f>
        <v>0</v>
      </c>
      <c r="AA1849" t="s">
        <v>5733</v>
      </c>
      <c r="AB1849">
        <v>1241</v>
      </c>
    </row>
    <row r="1850" spans="16:28">
      <c r="P1850" t="str">
        <f>IFERROR(VLOOKUP(ROWS($P$2:P1850),$Q$2:$R$3007,2,0),"")</f>
        <v/>
      </c>
      <c r="Q1850" s="91">
        <f>IF(ISNUMBER(SEARCH(ETUD_SHEARCH_ECO_PREC,R1850)),MAX($Q$1:Q1849)+1,0)</f>
        <v>0</v>
      </c>
      <c r="R1850" t="s">
        <v>5683</v>
      </c>
      <c r="S1850">
        <v>9573</v>
      </c>
      <c r="Y1850" t="str">
        <f>IFERROR(VLOOKUP(ROWS($Y$2:Y1850),$Z$2:$AA$3007,2,0),"")</f>
        <v/>
      </c>
      <c r="Z1850" s="91">
        <f>IF(ISNUMBER(SEARCH(PROF_SEARCH_ECO_PREC,AA1850)),MAX($Z$1:Z1849)+1,0)</f>
        <v>0</v>
      </c>
      <c r="AA1850" t="s">
        <v>5683</v>
      </c>
      <c r="AB1850">
        <v>9573</v>
      </c>
    </row>
    <row r="1851" spans="16:28">
      <c r="P1851" t="str">
        <f>IFERROR(VLOOKUP(ROWS($P$2:P1851),$Q$2:$R$3007,2,0),"")</f>
        <v/>
      </c>
      <c r="Q1851" s="91">
        <f>IF(ISNUMBER(SEARCH(ETUD_SHEARCH_ECO_PREC,R1851)),MAX($Q$1:Q1850)+1,0)</f>
        <v>0</v>
      </c>
      <c r="R1851" t="s">
        <v>3815</v>
      </c>
      <c r="S1851">
        <v>160</v>
      </c>
      <c r="Y1851" t="str">
        <f>IFERROR(VLOOKUP(ROWS($Y$2:Y1851),$Z$2:$AA$3007,2,0),"")</f>
        <v/>
      </c>
      <c r="Z1851" s="91">
        <f>IF(ISNUMBER(SEARCH(PROF_SEARCH_ECO_PREC,AA1851)),MAX($Z$1:Z1850)+1,0)</f>
        <v>0</v>
      </c>
      <c r="AA1851" t="s">
        <v>3815</v>
      </c>
      <c r="AB1851">
        <v>160</v>
      </c>
    </row>
    <row r="1852" spans="16:28">
      <c r="P1852" t="str">
        <f>IFERROR(VLOOKUP(ROWS($P$2:P1852),$Q$2:$R$3007,2,0),"")</f>
        <v/>
      </c>
      <c r="Q1852" s="91">
        <f>IF(ISNUMBER(SEARCH(ETUD_SHEARCH_ECO_PREC,R1852)),MAX($Q$1:Q1851)+1,0)</f>
        <v>0</v>
      </c>
      <c r="R1852" t="s">
        <v>4483</v>
      </c>
      <c r="S1852">
        <v>508</v>
      </c>
      <c r="Y1852" t="str">
        <f>IFERROR(VLOOKUP(ROWS($Y$2:Y1852),$Z$2:$AA$3007,2,0),"")</f>
        <v/>
      </c>
      <c r="Z1852" s="91">
        <f>IF(ISNUMBER(SEARCH(PROF_SEARCH_ECO_PREC,AA1852)),MAX($Z$1:Z1851)+1,0)</f>
        <v>0</v>
      </c>
      <c r="AA1852" t="s">
        <v>4483</v>
      </c>
      <c r="AB1852">
        <v>508</v>
      </c>
    </row>
    <row r="1853" spans="16:28">
      <c r="P1853" t="str">
        <f>IFERROR(VLOOKUP(ROWS($P$2:P1853),$Q$2:$R$3007,2,0),"")</f>
        <v/>
      </c>
      <c r="Q1853" s="91">
        <f>IF(ISNUMBER(SEARCH(ETUD_SHEARCH_ECO_PREC,R1853)),MAX($Q$1:Q1852)+1,0)</f>
        <v>0</v>
      </c>
      <c r="R1853" t="s">
        <v>4586</v>
      </c>
      <c r="S1853">
        <v>551</v>
      </c>
      <c r="Y1853" t="str">
        <f>IFERROR(VLOOKUP(ROWS($Y$2:Y1853),$Z$2:$AA$3007,2,0),"")</f>
        <v/>
      </c>
      <c r="Z1853" s="91">
        <f>IF(ISNUMBER(SEARCH(PROF_SEARCH_ECO_PREC,AA1853)),MAX($Z$1:Z1852)+1,0)</f>
        <v>0</v>
      </c>
      <c r="AA1853" t="s">
        <v>4586</v>
      </c>
      <c r="AB1853">
        <v>551</v>
      </c>
    </row>
    <row r="1854" spans="16:28">
      <c r="P1854" t="str">
        <f>IFERROR(VLOOKUP(ROWS($P$2:P1854),$Q$2:$R$3007,2,0),"")</f>
        <v/>
      </c>
      <c r="Q1854" s="91">
        <f>IF(ISNUMBER(SEARCH(ETUD_SHEARCH_ECO_PREC,R1854)),MAX($Q$1:Q1853)+1,0)</f>
        <v>0</v>
      </c>
      <c r="R1854" t="s">
        <v>3693</v>
      </c>
      <c r="S1854">
        <v>138</v>
      </c>
      <c r="Y1854" t="str">
        <f>IFERROR(VLOOKUP(ROWS($Y$2:Y1854),$Z$2:$AA$3007,2,0),"")</f>
        <v/>
      </c>
      <c r="Z1854" s="91">
        <f>IF(ISNUMBER(SEARCH(PROF_SEARCH_ECO_PREC,AA1854)),MAX($Z$1:Z1853)+1,0)</f>
        <v>0</v>
      </c>
      <c r="AA1854" t="s">
        <v>3693</v>
      </c>
      <c r="AB1854">
        <v>138</v>
      </c>
    </row>
    <row r="1855" spans="16:28">
      <c r="P1855" t="str">
        <f>IFERROR(VLOOKUP(ROWS($P$2:P1855),$Q$2:$R$3007,2,0),"")</f>
        <v/>
      </c>
      <c r="Q1855" s="91">
        <f>IF(ISNUMBER(SEARCH(ETUD_SHEARCH_ECO_PREC,R1855)),MAX($Q$1:Q1854)+1,0)</f>
        <v>0</v>
      </c>
      <c r="R1855" t="s">
        <v>3205</v>
      </c>
      <c r="S1855">
        <v>9501</v>
      </c>
      <c r="Y1855" t="str">
        <f>IFERROR(VLOOKUP(ROWS($Y$2:Y1855),$Z$2:$AA$3007,2,0),"")</f>
        <v/>
      </c>
      <c r="Z1855" s="91">
        <f>IF(ISNUMBER(SEARCH(PROF_SEARCH_ECO_PREC,AA1855)),MAX($Z$1:Z1854)+1,0)</f>
        <v>0</v>
      </c>
      <c r="AA1855" t="s">
        <v>3205</v>
      </c>
      <c r="AB1855">
        <v>9501</v>
      </c>
    </row>
    <row r="1856" spans="16:28">
      <c r="P1856" t="str">
        <f>IFERROR(VLOOKUP(ROWS($P$2:P1856),$Q$2:$R$3007,2,0),"")</f>
        <v/>
      </c>
      <c r="Q1856" s="91">
        <f>IF(ISNUMBER(SEARCH(ETUD_SHEARCH_ECO_PREC,R1856)),MAX($Q$1:Q1855)+1,0)</f>
        <v>0</v>
      </c>
      <c r="R1856" t="s">
        <v>4890</v>
      </c>
      <c r="S1856">
        <v>699</v>
      </c>
      <c r="Y1856" t="str">
        <f>IFERROR(VLOOKUP(ROWS($Y$2:Y1856),$Z$2:$AA$3007,2,0),"")</f>
        <v/>
      </c>
      <c r="Z1856" s="91">
        <f>IF(ISNUMBER(SEARCH(PROF_SEARCH_ECO_PREC,AA1856)),MAX($Z$1:Z1855)+1,0)</f>
        <v>0</v>
      </c>
      <c r="AA1856" t="s">
        <v>4890</v>
      </c>
      <c r="AB1856">
        <v>699</v>
      </c>
    </row>
    <row r="1857" spans="16:28">
      <c r="P1857" t="str">
        <f>IFERROR(VLOOKUP(ROWS($P$2:P1857),$Q$2:$R$3007,2,0),"")</f>
        <v/>
      </c>
      <c r="Q1857" s="91">
        <f>IF(ISNUMBER(SEARCH(ETUD_SHEARCH_ECO_PREC,R1857)),MAX($Q$1:Q1856)+1,0)</f>
        <v>0</v>
      </c>
      <c r="R1857" t="s">
        <v>4280</v>
      </c>
      <c r="S1857">
        <v>391</v>
      </c>
      <c r="Y1857" t="str">
        <f>IFERROR(VLOOKUP(ROWS($Y$2:Y1857),$Z$2:$AA$3007,2,0),"")</f>
        <v/>
      </c>
      <c r="Z1857" s="91">
        <f>IF(ISNUMBER(SEARCH(PROF_SEARCH_ECO_PREC,AA1857)),MAX($Z$1:Z1856)+1,0)</f>
        <v>0</v>
      </c>
      <c r="AA1857" t="s">
        <v>4280</v>
      </c>
      <c r="AB1857">
        <v>391</v>
      </c>
    </row>
    <row r="1858" spans="16:28">
      <c r="P1858" t="str">
        <f>IFERROR(VLOOKUP(ROWS($P$2:P1858),$Q$2:$R$3007,2,0),"")</f>
        <v/>
      </c>
      <c r="Q1858" s="91">
        <f>IF(ISNUMBER(SEARCH(ETUD_SHEARCH_ECO_PREC,R1858)),MAX($Q$1:Q1857)+1,0)</f>
        <v>0</v>
      </c>
      <c r="R1858" t="s">
        <v>3980</v>
      </c>
      <c r="S1858">
        <v>240</v>
      </c>
      <c r="Y1858" t="str">
        <f>IFERROR(VLOOKUP(ROWS($Y$2:Y1858),$Z$2:$AA$3007,2,0),"")</f>
        <v/>
      </c>
      <c r="Z1858" s="91">
        <f>IF(ISNUMBER(SEARCH(PROF_SEARCH_ECO_PREC,AA1858)),MAX($Z$1:Z1857)+1,0)</f>
        <v>0</v>
      </c>
      <c r="AA1858" t="s">
        <v>3980</v>
      </c>
      <c r="AB1858">
        <v>240</v>
      </c>
    </row>
    <row r="1859" spans="16:28">
      <c r="P1859" t="str">
        <f>IFERROR(VLOOKUP(ROWS($P$2:P1859),$Q$2:$R$3007,2,0),"")</f>
        <v/>
      </c>
      <c r="Q1859" s="91">
        <f>IF(ISNUMBER(SEARCH(ETUD_SHEARCH_ECO_PREC,R1859)),MAX($Q$1:Q1858)+1,0)</f>
        <v>0</v>
      </c>
      <c r="R1859" t="s">
        <v>3223</v>
      </c>
      <c r="S1859">
        <v>44</v>
      </c>
      <c r="Y1859" t="str">
        <f>IFERROR(VLOOKUP(ROWS($Y$2:Y1859),$Z$2:$AA$3007,2,0),"")</f>
        <v/>
      </c>
      <c r="Z1859" s="91">
        <f>IF(ISNUMBER(SEARCH(PROF_SEARCH_ECO_PREC,AA1859)),MAX($Z$1:Z1858)+1,0)</f>
        <v>0</v>
      </c>
      <c r="AA1859" t="s">
        <v>3223</v>
      </c>
      <c r="AB1859">
        <v>44</v>
      </c>
    </row>
    <row r="1860" spans="16:28">
      <c r="P1860" t="str">
        <f>IFERROR(VLOOKUP(ROWS($P$2:P1860),$Q$2:$R$3007,2,0),"")</f>
        <v/>
      </c>
      <c r="Q1860" s="91">
        <f>IF(ISNUMBER(SEARCH(ETUD_SHEARCH_ECO_PREC,R1860)),MAX($Q$1:Q1859)+1,0)</f>
        <v>0</v>
      </c>
      <c r="R1860" t="s">
        <v>3224</v>
      </c>
      <c r="S1860">
        <v>45</v>
      </c>
      <c r="Y1860" t="str">
        <f>IFERROR(VLOOKUP(ROWS($Y$2:Y1860),$Z$2:$AA$3007,2,0),"")</f>
        <v/>
      </c>
      <c r="Z1860" s="91">
        <f>IF(ISNUMBER(SEARCH(PROF_SEARCH_ECO_PREC,AA1860)),MAX($Z$1:Z1859)+1,0)</f>
        <v>0</v>
      </c>
      <c r="AA1860" t="s">
        <v>3224</v>
      </c>
      <c r="AB1860">
        <v>45</v>
      </c>
    </row>
    <row r="1861" spans="16:28">
      <c r="P1861" t="str">
        <f>IFERROR(VLOOKUP(ROWS($P$2:P1861),$Q$2:$R$3007,2,0),"")</f>
        <v/>
      </c>
      <c r="Q1861" s="91">
        <f>IF(ISNUMBER(SEARCH(ETUD_SHEARCH_ECO_PREC,R1861)),MAX($Q$1:Q1860)+1,0)</f>
        <v>0</v>
      </c>
      <c r="R1861" t="s">
        <v>3220</v>
      </c>
      <c r="S1861">
        <v>1406</v>
      </c>
      <c r="Y1861" t="str">
        <f>IFERROR(VLOOKUP(ROWS($Y$2:Y1861),$Z$2:$AA$3007,2,0),"")</f>
        <v/>
      </c>
      <c r="Z1861" s="91">
        <f>IF(ISNUMBER(SEARCH(PROF_SEARCH_ECO_PREC,AA1861)),MAX($Z$1:Z1860)+1,0)</f>
        <v>0</v>
      </c>
      <c r="AA1861" t="s">
        <v>3220</v>
      </c>
      <c r="AB1861">
        <v>1406</v>
      </c>
    </row>
    <row r="1862" spans="16:28">
      <c r="P1862" t="str">
        <f>IFERROR(VLOOKUP(ROWS($P$2:P1862),$Q$2:$R$3007,2,0),"")</f>
        <v/>
      </c>
      <c r="Q1862" s="91">
        <f>IF(ISNUMBER(SEARCH(ETUD_SHEARCH_ECO_PREC,R1862)),MAX($Q$1:Q1861)+1,0)</f>
        <v>0</v>
      </c>
      <c r="R1862" t="s">
        <v>3270</v>
      </c>
      <c r="S1862">
        <v>58</v>
      </c>
      <c r="Y1862" t="str">
        <f>IFERROR(VLOOKUP(ROWS($Y$2:Y1862),$Z$2:$AA$3007,2,0),"")</f>
        <v/>
      </c>
      <c r="Z1862" s="91">
        <f>IF(ISNUMBER(SEARCH(PROF_SEARCH_ECO_PREC,AA1862)),MAX($Z$1:Z1861)+1,0)</f>
        <v>0</v>
      </c>
      <c r="AA1862" t="s">
        <v>3270</v>
      </c>
      <c r="AB1862">
        <v>58</v>
      </c>
    </row>
    <row r="1863" spans="16:28">
      <c r="P1863" t="str">
        <f>IFERROR(VLOOKUP(ROWS($P$2:P1863),$Q$2:$R$3007,2,0),"")</f>
        <v/>
      </c>
      <c r="Q1863" s="91">
        <f>IF(ISNUMBER(SEARCH(ETUD_SHEARCH_ECO_PREC,R1863)),MAX($Q$1:Q1862)+1,0)</f>
        <v>0</v>
      </c>
      <c r="R1863" t="s">
        <v>3358</v>
      </c>
      <c r="S1863">
        <v>8234</v>
      </c>
      <c r="Y1863" t="str">
        <f>IFERROR(VLOOKUP(ROWS($Y$2:Y1863),$Z$2:$AA$3007,2,0),"")</f>
        <v/>
      </c>
      <c r="Z1863" s="91">
        <f>IF(ISNUMBER(SEARCH(PROF_SEARCH_ECO_PREC,AA1863)),MAX($Z$1:Z1862)+1,0)</f>
        <v>0</v>
      </c>
      <c r="AA1863" t="s">
        <v>3358</v>
      </c>
      <c r="AB1863">
        <v>8234</v>
      </c>
    </row>
    <row r="1864" spans="16:28">
      <c r="P1864" t="str">
        <f>IFERROR(VLOOKUP(ROWS($P$2:P1864),$Q$2:$R$3007,2,0),"")</f>
        <v/>
      </c>
      <c r="Q1864" s="91">
        <f>IF(ISNUMBER(SEARCH(ETUD_SHEARCH_ECO_PREC,R1864)),MAX($Q$1:Q1863)+1,0)</f>
        <v>0</v>
      </c>
      <c r="R1864" t="s">
        <v>4961</v>
      </c>
      <c r="S1864">
        <v>754</v>
      </c>
      <c r="Y1864" t="str">
        <f>IFERROR(VLOOKUP(ROWS($Y$2:Y1864),$Z$2:$AA$3007,2,0),"")</f>
        <v/>
      </c>
      <c r="Z1864" s="91">
        <f>IF(ISNUMBER(SEARCH(PROF_SEARCH_ECO_PREC,AA1864)),MAX($Z$1:Z1863)+1,0)</f>
        <v>0</v>
      </c>
      <c r="AA1864" t="s">
        <v>4961</v>
      </c>
      <c r="AB1864">
        <v>754</v>
      </c>
    </row>
    <row r="1865" spans="16:28">
      <c r="P1865" t="str">
        <f>IFERROR(VLOOKUP(ROWS($P$2:P1865),$Q$2:$R$3007,2,0),"")</f>
        <v/>
      </c>
      <c r="Q1865" s="91">
        <f>IF(ISNUMBER(SEARCH(ETUD_SHEARCH_ECO_PREC,R1865)),MAX($Q$1:Q1864)+1,0)</f>
        <v>0</v>
      </c>
      <c r="R1865" t="s">
        <v>3207</v>
      </c>
      <c r="S1865">
        <v>9505</v>
      </c>
      <c r="Y1865" t="str">
        <f>IFERROR(VLOOKUP(ROWS($Y$2:Y1865),$Z$2:$AA$3007,2,0),"")</f>
        <v/>
      </c>
      <c r="Z1865" s="91">
        <f>IF(ISNUMBER(SEARCH(PROF_SEARCH_ECO_PREC,AA1865)),MAX($Z$1:Z1864)+1,0)</f>
        <v>0</v>
      </c>
      <c r="AA1865" t="s">
        <v>3207</v>
      </c>
      <c r="AB1865">
        <v>9505</v>
      </c>
    </row>
    <row r="1866" spans="16:28">
      <c r="P1866" t="str">
        <f>IFERROR(VLOOKUP(ROWS($P$2:P1866),$Q$2:$R$3007,2,0),"")</f>
        <v/>
      </c>
      <c r="Q1866" s="91">
        <f>IF(ISNUMBER(SEARCH(ETUD_SHEARCH_ECO_PREC,R1866)),MAX($Q$1:Q1865)+1,0)</f>
        <v>0</v>
      </c>
      <c r="R1866" t="s">
        <v>5999</v>
      </c>
      <c r="S1866">
        <v>1330</v>
      </c>
      <c r="Y1866" t="str">
        <f>IFERROR(VLOOKUP(ROWS($Y$2:Y1866),$Z$2:$AA$3007,2,0),"")</f>
        <v/>
      </c>
      <c r="Z1866" s="91">
        <f>IF(ISNUMBER(SEARCH(PROF_SEARCH_ECO_PREC,AA1866)),MAX($Z$1:Z1865)+1,0)</f>
        <v>0</v>
      </c>
      <c r="AA1866" t="s">
        <v>5999</v>
      </c>
      <c r="AB1866">
        <v>1330</v>
      </c>
    </row>
    <row r="1867" spans="16:28">
      <c r="P1867" t="str">
        <f>IFERROR(VLOOKUP(ROWS($P$2:P1867),$Q$2:$R$3007,2,0),"")</f>
        <v/>
      </c>
      <c r="Q1867" s="91">
        <f>IF(ISNUMBER(SEARCH(ETUD_SHEARCH_ECO_PREC,R1867)),MAX($Q$1:Q1866)+1,0)</f>
        <v>0</v>
      </c>
      <c r="R1867" t="s">
        <v>3482</v>
      </c>
      <c r="S1867">
        <v>7278</v>
      </c>
      <c r="Y1867" t="str">
        <f>IFERROR(VLOOKUP(ROWS($Y$2:Y1867),$Z$2:$AA$3007,2,0),"")</f>
        <v/>
      </c>
      <c r="Z1867" s="91">
        <f>IF(ISNUMBER(SEARCH(PROF_SEARCH_ECO_PREC,AA1867)),MAX($Z$1:Z1866)+1,0)</f>
        <v>0</v>
      </c>
      <c r="AA1867" t="s">
        <v>3482</v>
      </c>
      <c r="AB1867">
        <v>7278</v>
      </c>
    </row>
    <row r="1868" spans="16:28">
      <c r="P1868" t="str">
        <f>IFERROR(VLOOKUP(ROWS($P$2:P1868),$Q$2:$R$3007,2,0),"")</f>
        <v/>
      </c>
      <c r="Q1868" s="91">
        <f>IF(ISNUMBER(SEARCH(ETUD_SHEARCH_ECO_PREC,R1868)),MAX($Q$1:Q1867)+1,0)</f>
        <v>0</v>
      </c>
      <c r="R1868" t="s">
        <v>3986</v>
      </c>
      <c r="S1868">
        <v>7490</v>
      </c>
      <c r="Y1868" t="str">
        <f>IFERROR(VLOOKUP(ROWS($Y$2:Y1868),$Z$2:$AA$3007,2,0),"")</f>
        <v/>
      </c>
      <c r="Z1868" s="91">
        <f>IF(ISNUMBER(SEARCH(PROF_SEARCH_ECO_PREC,AA1868)),MAX($Z$1:Z1867)+1,0)</f>
        <v>0</v>
      </c>
      <c r="AA1868" t="s">
        <v>3986</v>
      </c>
      <c r="AB1868">
        <v>7490</v>
      </c>
    </row>
    <row r="1869" spans="16:28">
      <c r="P1869" t="str">
        <f>IFERROR(VLOOKUP(ROWS($P$2:P1869),$Q$2:$R$3007,2,0),"")</f>
        <v/>
      </c>
      <c r="Q1869" s="91">
        <f>IF(ISNUMBER(SEARCH(ETUD_SHEARCH_ECO_PREC,R1869)),MAX($Q$1:Q1868)+1,0)</f>
        <v>0</v>
      </c>
      <c r="R1869" t="s">
        <v>3715</v>
      </c>
      <c r="S1869">
        <v>7395</v>
      </c>
      <c r="Y1869" t="str">
        <f>IFERROR(VLOOKUP(ROWS($Y$2:Y1869),$Z$2:$AA$3007,2,0),"")</f>
        <v/>
      </c>
      <c r="Z1869" s="91">
        <f>IF(ISNUMBER(SEARCH(PROF_SEARCH_ECO_PREC,AA1869)),MAX($Z$1:Z1868)+1,0)</f>
        <v>0</v>
      </c>
      <c r="AA1869" t="s">
        <v>3715</v>
      </c>
      <c r="AB1869">
        <v>7395</v>
      </c>
    </row>
    <row r="1870" spans="16:28">
      <c r="P1870" t="str">
        <f>IFERROR(VLOOKUP(ROWS($P$2:P1870),$Q$2:$R$3007,2,0),"")</f>
        <v/>
      </c>
      <c r="Q1870" s="91">
        <f>IF(ISNUMBER(SEARCH(ETUD_SHEARCH_ECO_PREC,R1870)),MAX($Q$1:Q1869)+1,0)</f>
        <v>0</v>
      </c>
      <c r="R1870" t="s">
        <v>3894</v>
      </c>
      <c r="S1870">
        <v>7449</v>
      </c>
      <c r="Y1870" t="str">
        <f>IFERROR(VLOOKUP(ROWS($Y$2:Y1870),$Z$2:$AA$3007,2,0),"")</f>
        <v/>
      </c>
      <c r="Z1870" s="91">
        <f>IF(ISNUMBER(SEARCH(PROF_SEARCH_ECO_PREC,AA1870)),MAX($Z$1:Z1869)+1,0)</f>
        <v>0</v>
      </c>
      <c r="AA1870" t="s">
        <v>3894</v>
      </c>
      <c r="AB1870">
        <v>7449</v>
      </c>
    </row>
    <row r="1871" spans="16:28">
      <c r="P1871" t="str">
        <f>IFERROR(VLOOKUP(ROWS($P$2:P1871),$Q$2:$R$3007,2,0),"")</f>
        <v/>
      </c>
      <c r="Q1871" s="91">
        <f>IF(ISNUMBER(SEARCH(ETUD_SHEARCH_ECO_PREC,R1871)),MAX($Q$1:Q1870)+1,0)</f>
        <v>0</v>
      </c>
      <c r="R1871" t="s">
        <v>4975</v>
      </c>
      <c r="S1871">
        <v>5225</v>
      </c>
      <c r="Y1871" t="str">
        <f>IFERROR(VLOOKUP(ROWS($Y$2:Y1871),$Z$2:$AA$3007,2,0),"")</f>
        <v/>
      </c>
      <c r="Z1871" s="91">
        <f>IF(ISNUMBER(SEARCH(PROF_SEARCH_ECO_PREC,AA1871)),MAX($Z$1:Z1870)+1,0)</f>
        <v>0</v>
      </c>
      <c r="AA1871" t="s">
        <v>4975</v>
      </c>
      <c r="AB1871">
        <v>5225</v>
      </c>
    </row>
    <row r="1872" spans="16:28">
      <c r="P1872" t="str">
        <f>IFERROR(VLOOKUP(ROWS($P$2:P1872),$Q$2:$R$3007,2,0),"")</f>
        <v/>
      </c>
      <c r="Q1872" s="91">
        <f>IF(ISNUMBER(SEARCH(ETUD_SHEARCH_ECO_PREC,R1872)),MAX($Q$1:Q1871)+1,0)</f>
        <v>0</v>
      </c>
      <c r="R1872" t="s">
        <v>4915</v>
      </c>
      <c r="S1872">
        <v>7684</v>
      </c>
      <c r="Y1872" t="str">
        <f>IFERROR(VLOOKUP(ROWS($Y$2:Y1872),$Z$2:$AA$3007,2,0),"")</f>
        <v/>
      </c>
      <c r="Z1872" s="91">
        <f>IF(ISNUMBER(SEARCH(PROF_SEARCH_ECO_PREC,AA1872)),MAX($Z$1:Z1871)+1,0)</f>
        <v>0</v>
      </c>
      <c r="AA1872" t="s">
        <v>4915</v>
      </c>
      <c r="AB1872">
        <v>7684</v>
      </c>
    </row>
    <row r="1873" spans="16:28">
      <c r="P1873" t="str">
        <f>IFERROR(VLOOKUP(ROWS($P$2:P1873),$Q$2:$R$3007,2,0),"")</f>
        <v/>
      </c>
      <c r="Q1873" s="91">
        <f>IF(ISNUMBER(SEARCH(ETUD_SHEARCH_ECO_PREC,R1873)),MAX($Q$1:Q1872)+1,0)</f>
        <v>0</v>
      </c>
      <c r="R1873" t="s">
        <v>4942</v>
      </c>
      <c r="S1873">
        <v>5222</v>
      </c>
      <c r="Y1873" t="str">
        <f>IFERROR(VLOOKUP(ROWS($Y$2:Y1873),$Z$2:$AA$3007,2,0),"")</f>
        <v/>
      </c>
      <c r="Z1873" s="91">
        <f>IF(ISNUMBER(SEARCH(PROF_SEARCH_ECO_PREC,AA1873)),MAX($Z$1:Z1872)+1,0)</f>
        <v>0</v>
      </c>
      <c r="AA1873" t="s">
        <v>4942</v>
      </c>
      <c r="AB1873">
        <v>5222</v>
      </c>
    </row>
    <row r="1874" spans="16:28">
      <c r="P1874" t="str">
        <f>IFERROR(VLOOKUP(ROWS($P$2:P1874),$Q$2:$R$3007,2,0),"")</f>
        <v/>
      </c>
      <c r="Q1874" s="91">
        <f>IF(ISNUMBER(SEARCH(ETUD_SHEARCH_ECO_PREC,R1874)),MAX($Q$1:Q1873)+1,0)</f>
        <v>0</v>
      </c>
      <c r="R1874" t="s">
        <v>4942</v>
      </c>
      <c r="S1874">
        <v>7690</v>
      </c>
      <c r="Y1874" t="str">
        <f>IFERROR(VLOOKUP(ROWS($Y$2:Y1874),$Z$2:$AA$3007,2,0),"")</f>
        <v/>
      </c>
      <c r="Z1874" s="91">
        <f>IF(ISNUMBER(SEARCH(PROF_SEARCH_ECO_PREC,AA1874)),MAX($Z$1:Z1873)+1,0)</f>
        <v>0</v>
      </c>
      <c r="AA1874" t="s">
        <v>4942</v>
      </c>
      <c r="AB1874">
        <v>7690</v>
      </c>
    </row>
    <row r="1875" spans="16:28">
      <c r="P1875" t="str">
        <f>IFERROR(VLOOKUP(ROWS($P$2:P1875),$Q$2:$R$3007,2,0),"")</f>
        <v/>
      </c>
      <c r="Q1875" s="91">
        <f>IF(ISNUMBER(SEARCH(ETUD_SHEARCH_ECO_PREC,R1875)),MAX($Q$1:Q1874)+1,0)</f>
        <v>0</v>
      </c>
      <c r="R1875" t="s">
        <v>4916</v>
      </c>
      <c r="S1875">
        <v>5220</v>
      </c>
      <c r="Y1875" t="str">
        <f>IFERROR(VLOOKUP(ROWS($Y$2:Y1875),$Z$2:$AA$3007,2,0),"")</f>
        <v/>
      </c>
      <c r="Z1875" s="91">
        <f>IF(ISNUMBER(SEARCH(PROF_SEARCH_ECO_PREC,AA1875)),MAX($Z$1:Z1874)+1,0)</f>
        <v>0</v>
      </c>
      <c r="AA1875" t="s">
        <v>4916</v>
      </c>
      <c r="AB1875">
        <v>5220</v>
      </c>
    </row>
    <row r="1876" spans="16:28">
      <c r="P1876" t="str">
        <f>IFERROR(VLOOKUP(ROWS($P$2:P1876),$Q$2:$R$3007,2,0),"")</f>
        <v/>
      </c>
      <c r="Q1876" s="91">
        <f>IF(ISNUMBER(SEARCH(ETUD_SHEARCH_ECO_PREC,R1876)),MAX($Q$1:Q1875)+1,0)</f>
        <v>0</v>
      </c>
      <c r="R1876" t="s">
        <v>5282</v>
      </c>
      <c r="S1876">
        <v>7772</v>
      </c>
      <c r="Y1876" t="str">
        <f>IFERROR(VLOOKUP(ROWS($Y$2:Y1876),$Z$2:$AA$3007,2,0),"")</f>
        <v/>
      </c>
      <c r="Z1876" s="91">
        <f>IF(ISNUMBER(SEARCH(PROF_SEARCH_ECO_PREC,AA1876)),MAX($Z$1:Z1875)+1,0)</f>
        <v>0</v>
      </c>
      <c r="AA1876" t="s">
        <v>5282</v>
      </c>
      <c r="AB1876">
        <v>7772</v>
      </c>
    </row>
    <row r="1877" spans="16:28">
      <c r="P1877" t="str">
        <f>IFERROR(VLOOKUP(ROWS($P$2:P1877),$Q$2:$R$3007,2,0),"")</f>
        <v/>
      </c>
      <c r="Q1877" s="91">
        <f>IF(ISNUMBER(SEARCH(ETUD_SHEARCH_ECO_PREC,R1877)),MAX($Q$1:Q1876)+1,0)</f>
        <v>0</v>
      </c>
      <c r="R1877" t="s">
        <v>3460</v>
      </c>
      <c r="S1877">
        <v>7271</v>
      </c>
      <c r="Y1877" t="str">
        <f>IFERROR(VLOOKUP(ROWS($Y$2:Y1877),$Z$2:$AA$3007,2,0),"")</f>
        <v/>
      </c>
      <c r="Z1877" s="91">
        <f>IF(ISNUMBER(SEARCH(PROF_SEARCH_ECO_PREC,AA1877)),MAX($Z$1:Z1876)+1,0)</f>
        <v>0</v>
      </c>
      <c r="AA1877" t="s">
        <v>3460</v>
      </c>
      <c r="AB1877">
        <v>7271</v>
      </c>
    </row>
    <row r="1878" spans="16:28">
      <c r="P1878" t="str">
        <f>IFERROR(VLOOKUP(ROWS($P$2:P1878),$Q$2:$R$3007,2,0),"")</f>
        <v/>
      </c>
      <c r="Q1878" s="91">
        <f>IF(ISNUMBER(SEARCH(ETUD_SHEARCH_ECO_PREC,R1878)),MAX($Q$1:Q1877)+1,0)</f>
        <v>0</v>
      </c>
      <c r="R1878" t="s">
        <v>4894</v>
      </c>
      <c r="S1878">
        <v>7677</v>
      </c>
      <c r="Y1878" t="str">
        <f>IFERROR(VLOOKUP(ROWS($Y$2:Y1878),$Z$2:$AA$3007,2,0),"")</f>
        <v/>
      </c>
      <c r="Z1878" s="91">
        <f>IF(ISNUMBER(SEARCH(PROF_SEARCH_ECO_PREC,AA1878)),MAX($Z$1:Z1877)+1,0)</f>
        <v>0</v>
      </c>
      <c r="AA1878" t="s">
        <v>4894</v>
      </c>
      <c r="AB1878">
        <v>7677</v>
      </c>
    </row>
    <row r="1879" spans="16:28">
      <c r="P1879" t="str">
        <f>IFERROR(VLOOKUP(ROWS($P$2:P1879),$Q$2:$R$3007,2,0),"")</f>
        <v/>
      </c>
      <c r="Q1879" s="91">
        <f>IF(ISNUMBER(SEARCH(ETUD_SHEARCH_ECO_PREC,R1879)),MAX($Q$1:Q1878)+1,0)</f>
        <v>0</v>
      </c>
      <c r="R1879" t="s">
        <v>4872</v>
      </c>
      <c r="S1879">
        <v>7669</v>
      </c>
      <c r="Y1879" t="str">
        <f>IFERROR(VLOOKUP(ROWS($Y$2:Y1879),$Z$2:$AA$3007,2,0),"")</f>
        <v/>
      </c>
      <c r="Z1879" s="91">
        <f>IF(ISNUMBER(SEARCH(PROF_SEARCH_ECO_PREC,AA1879)),MAX($Z$1:Z1878)+1,0)</f>
        <v>0</v>
      </c>
      <c r="AA1879" t="s">
        <v>4872</v>
      </c>
      <c r="AB1879">
        <v>7669</v>
      </c>
    </row>
    <row r="1880" spans="16:28">
      <c r="P1880" t="str">
        <f>IFERROR(VLOOKUP(ROWS($P$2:P1880),$Q$2:$R$3007,2,0),"")</f>
        <v/>
      </c>
      <c r="Q1880" s="91">
        <f>IF(ISNUMBER(SEARCH(ETUD_SHEARCH_ECO_PREC,R1880)),MAX($Q$1:Q1879)+1,0)</f>
        <v>0</v>
      </c>
      <c r="R1880" t="s">
        <v>3419</v>
      </c>
      <c r="S1880">
        <v>7241</v>
      </c>
      <c r="Y1880" t="str">
        <f>IFERROR(VLOOKUP(ROWS($Y$2:Y1880),$Z$2:$AA$3007,2,0),"")</f>
        <v/>
      </c>
      <c r="Z1880" s="91">
        <f>IF(ISNUMBER(SEARCH(PROF_SEARCH_ECO_PREC,AA1880)),MAX($Z$1:Z1879)+1,0)</f>
        <v>0</v>
      </c>
      <c r="AA1880" t="s">
        <v>3419</v>
      </c>
      <c r="AB1880">
        <v>7241</v>
      </c>
    </row>
    <row r="1881" spans="16:28">
      <c r="P1881" t="str">
        <f>IFERROR(VLOOKUP(ROWS($P$2:P1881),$Q$2:$R$3007,2,0),"")</f>
        <v/>
      </c>
      <c r="Q1881" s="91">
        <f>IF(ISNUMBER(SEARCH(ETUD_SHEARCH_ECO_PREC,R1881)),MAX($Q$1:Q1880)+1,0)</f>
        <v>0</v>
      </c>
      <c r="R1881" t="s">
        <v>5126</v>
      </c>
      <c r="S1881">
        <v>7755</v>
      </c>
      <c r="Y1881" t="str">
        <f>IFERROR(VLOOKUP(ROWS($Y$2:Y1881),$Z$2:$AA$3007,2,0),"")</f>
        <v/>
      </c>
      <c r="Z1881" s="91">
        <f>IF(ISNUMBER(SEARCH(PROF_SEARCH_ECO_PREC,AA1881)),MAX($Z$1:Z1880)+1,0)</f>
        <v>0</v>
      </c>
      <c r="AA1881" t="s">
        <v>5126</v>
      </c>
      <c r="AB1881">
        <v>7755</v>
      </c>
    </row>
    <row r="1882" spans="16:28">
      <c r="P1882" t="str">
        <f>IFERROR(VLOOKUP(ROWS($P$2:P1882),$Q$2:$R$3007,2,0),"")</f>
        <v/>
      </c>
      <c r="Q1882" s="91">
        <f>IF(ISNUMBER(SEARCH(ETUD_SHEARCH_ECO_PREC,R1882)),MAX($Q$1:Q1881)+1,0)</f>
        <v>0</v>
      </c>
      <c r="R1882" t="s">
        <v>4125</v>
      </c>
      <c r="S1882">
        <v>7529</v>
      </c>
      <c r="Y1882" t="str">
        <f>IFERROR(VLOOKUP(ROWS($Y$2:Y1882),$Z$2:$AA$3007,2,0),"")</f>
        <v/>
      </c>
      <c r="Z1882" s="91">
        <f>IF(ISNUMBER(SEARCH(PROF_SEARCH_ECO_PREC,AA1882)),MAX($Z$1:Z1881)+1,0)</f>
        <v>0</v>
      </c>
      <c r="AA1882" t="s">
        <v>4125</v>
      </c>
      <c r="AB1882">
        <v>7529</v>
      </c>
    </row>
    <row r="1883" spans="16:28">
      <c r="P1883" t="str">
        <f>IFERROR(VLOOKUP(ROWS($P$2:P1883),$Q$2:$R$3007,2,0),"")</f>
        <v/>
      </c>
      <c r="Q1883" s="91">
        <f>IF(ISNUMBER(SEARCH(ETUD_SHEARCH_ECO_PREC,R1883)),MAX($Q$1:Q1882)+1,0)</f>
        <v>0</v>
      </c>
      <c r="R1883" t="s">
        <v>3138</v>
      </c>
      <c r="S1883">
        <v>7035</v>
      </c>
      <c r="Y1883" t="str">
        <f>IFERROR(VLOOKUP(ROWS($Y$2:Y1883),$Z$2:$AA$3007,2,0),"")</f>
        <v/>
      </c>
      <c r="Z1883" s="91">
        <f>IF(ISNUMBER(SEARCH(PROF_SEARCH_ECO_PREC,AA1883)),MAX($Z$1:Z1882)+1,0)</f>
        <v>0</v>
      </c>
      <c r="AA1883" t="s">
        <v>3138</v>
      </c>
      <c r="AB1883">
        <v>7035</v>
      </c>
    </row>
    <row r="1884" spans="16:28">
      <c r="P1884" t="str">
        <f>IFERROR(VLOOKUP(ROWS($P$2:P1884),$Q$2:$R$3007,2,0),"")</f>
        <v/>
      </c>
      <c r="Q1884" s="91">
        <f>IF(ISNUMBER(SEARCH(ETUD_SHEARCH_ECO_PREC,R1884)),MAX($Q$1:Q1883)+1,0)</f>
        <v>0</v>
      </c>
      <c r="R1884" t="s">
        <v>5670</v>
      </c>
      <c r="S1884">
        <v>7920</v>
      </c>
      <c r="Y1884" t="str">
        <f>IFERROR(VLOOKUP(ROWS($Y$2:Y1884),$Z$2:$AA$3007,2,0),"")</f>
        <v/>
      </c>
      <c r="Z1884" s="91">
        <f>IF(ISNUMBER(SEARCH(PROF_SEARCH_ECO_PREC,AA1884)),MAX($Z$1:Z1883)+1,0)</f>
        <v>0</v>
      </c>
      <c r="AA1884" t="s">
        <v>5670</v>
      </c>
      <c r="AB1884">
        <v>7920</v>
      </c>
    </row>
    <row r="1885" spans="16:28">
      <c r="P1885" t="str">
        <f>IFERROR(VLOOKUP(ROWS($P$2:P1885),$Q$2:$R$3007,2,0),"")</f>
        <v/>
      </c>
      <c r="Q1885" s="91">
        <f>IF(ISNUMBER(SEARCH(ETUD_SHEARCH_ECO_PREC,R1885)),MAX($Q$1:Q1884)+1,0)</f>
        <v>0</v>
      </c>
      <c r="R1885" t="s">
        <v>3862</v>
      </c>
      <c r="S1885">
        <v>7438</v>
      </c>
      <c r="Y1885" t="str">
        <f>IFERROR(VLOOKUP(ROWS($Y$2:Y1885),$Z$2:$AA$3007,2,0),"")</f>
        <v/>
      </c>
      <c r="Z1885" s="91">
        <f>IF(ISNUMBER(SEARCH(PROF_SEARCH_ECO_PREC,AA1885)),MAX($Z$1:Z1884)+1,0)</f>
        <v>0</v>
      </c>
      <c r="AA1885" t="s">
        <v>3862</v>
      </c>
      <c r="AB1885">
        <v>7438</v>
      </c>
    </row>
    <row r="1886" spans="16:28">
      <c r="P1886" t="str">
        <f>IFERROR(VLOOKUP(ROWS($P$2:P1886),$Q$2:$R$3007,2,0),"")</f>
        <v/>
      </c>
      <c r="Q1886" s="91">
        <f>IF(ISNUMBER(SEARCH(ETUD_SHEARCH_ECO_PREC,R1886)),MAX($Q$1:Q1885)+1,0)</f>
        <v>0</v>
      </c>
      <c r="R1886" t="s">
        <v>3983</v>
      </c>
      <c r="S1886">
        <v>5133</v>
      </c>
      <c r="Y1886" t="str">
        <f>IFERROR(VLOOKUP(ROWS($Y$2:Y1886),$Z$2:$AA$3007,2,0),"")</f>
        <v/>
      </c>
      <c r="Z1886" s="91">
        <f>IF(ISNUMBER(SEARCH(PROF_SEARCH_ECO_PREC,AA1886)),MAX($Z$1:Z1885)+1,0)</f>
        <v>0</v>
      </c>
      <c r="AA1886" t="s">
        <v>3983</v>
      </c>
      <c r="AB1886">
        <v>5133</v>
      </c>
    </row>
    <row r="1887" spans="16:28">
      <c r="P1887" t="str">
        <f>IFERROR(VLOOKUP(ROWS($P$2:P1887),$Q$2:$R$3007,2,0),"")</f>
        <v/>
      </c>
      <c r="Q1887" s="91">
        <f>IF(ISNUMBER(SEARCH(ETUD_SHEARCH_ECO_PREC,R1887)),MAX($Q$1:Q1886)+1,0)</f>
        <v>0</v>
      </c>
      <c r="R1887" t="s">
        <v>4682</v>
      </c>
      <c r="S1887">
        <v>8508</v>
      </c>
      <c r="Y1887" t="str">
        <f>IFERROR(VLOOKUP(ROWS($Y$2:Y1887),$Z$2:$AA$3007,2,0),"")</f>
        <v/>
      </c>
      <c r="Z1887" s="91">
        <f>IF(ISNUMBER(SEARCH(PROF_SEARCH_ECO_PREC,AA1887)),MAX($Z$1:Z1886)+1,0)</f>
        <v>0</v>
      </c>
      <c r="AA1887" t="s">
        <v>4682</v>
      </c>
      <c r="AB1887">
        <v>8508</v>
      </c>
    </row>
    <row r="1888" spans="16:28">
      <c r="P1888" t="str">
        <f>IFERROR(VLOOKUP(ROWS($P$2:P1888),$Q$2:$R$3007,2,0),"")</f>
        <v/>
      </c>
      <c r="Q1888" s="91">
        <f>IF(ISNUMBER(SEARCH(ETUD_SHEARCH_ECO_PREC,R1888)),MAX($Q$1:Q1887)+1,0)</f>
        <v>0</v>
      </c>
      <c r="R1888" t="s">
        <v>4802</v>
      </c>
      <c r="S1888">
        <v>1387</v>
      </c>
      <c r="Y1888" t="str">
        <f>IFERROR(VLOOKUP(ROWS($Y$2:Y1888),$Z$2:$AA$3007,2,0),"")</f>
        <v/>
      </c>
      <c r="Z1888" s="91">
        <f>IF(ISNUMBER(SEARCH(PROF_SEARCH_ECO_PREC,AA1888)),MAX($Z$1:Z1887)+1,0)</f>
        <v>0</v>
      </c>
      <c r="AA1888" t="s">
        <v>4802</v>
      </c>
      <c r="AB1888">
        <v>1387</v>
      </c>
    </row>
    <row r="1889" spans="16:28">
      <c r="P1889" t="str">
        <f>IFERROR(VLOOKUP(ROWS($P$2:P1889),$Q$2:$R$3007,2,0),"")</f>
        <v/>
      </c>
      <c r="Q1889" s="91">
        <f>IF(ISNUMBER(SEARCH(ETUD_SHEARCH_ECO_PREC,R1889)),MAX($Q$1:Q1888)+1,0)</f>
        <v>0</v>
      </c>
      <c r="R1889" t="s">
        <v>4801</v>
      </c>
      <c r="S1889">
        <v>1386</v>
      </c>
      <c r="Y1889" t="str">
        <f>IFERROR(VLOOKUP(ROWS($Y$2:Y1889),$Z$2:$AA$3007,2,0),"")</f>
        <v/>
      </c>
      <c r="Z1889" s="91">
        <f>IF(ISNUMBER(SEARCH(PROF_SEARCH_ECO_PREC,AA1889)),MAX($Z$1:Z1888)+1,0)</f>
        <v>0</v>
      </c>
      <c r="AA1889" t="s">
        <v>4801</v>
      </c>
      <c r="AB1889">
        <v>1386</v>
      </c>
    </row>
    <row r="1890" spans="16:28">
      <c r="P1890" t="str">
        <f>IFERROR(VLOOKUP(ROWS($P$2:P1890),$Q$2:$R$3007,2,0),"")</f>
        <v/>
      </c>
      <c r="Q1890" s="91">
        <f>IF(ISNUMBER(SEARCH(ETUD_SHEARCH_ECO_PREC,R1890)),MAX($Q$1:Q1889)+1,0)</f>
        <v>0</v>
      </c>
      <c r="R1890" t="s">
        <v>4803</v>
      </c>
      <c r="S1890">
        <v>661</v>
      </c>
      <c r="Y1890" t="str">
        <f>IFERROR(VLOOKUP(ROWS($Y$2:Y1890),$Z$2:$AA$3007,2,0),"")</f>
        <v/>
      </c>
      <c r="Z1890" s="91">
        <f>IF(ISNUMBER(SEARCH(PROF_SEARCH_ECO_PREC,AA1890)),MAX($Z$1:Z1889)+1,0)</f>
        <v>0</v>
      </c>
      <c r="AA1890" t="s">
        <v>4803</v>
      </c>
      <c r="AB1890">
        <v>661</v>
      </c>
    </row>
    <row r="1891" spans="16:28">
      <c r="P1891" t="str">
        <f>IFERROR(VLOOKUP(ROWS($P$2:P1891),$Q$2:$R$3007,2,0),"")</f>
        <v/>
      </c>
      <c r="Q1891" s="91">
        <f>IF(ISNUMBER(SEARCH(ETUD_SHEARCH_ECO_PREC,R1891)),MAX($Q$1:Q1890)+1,0)</f>
        <v>0</v>
      </c>
      <c r="R1891" t="s">
        <v>5673</v>
      </c>
      <c r="S1891">
        <v>7923</v>
      </c>
      <c r="Y1891" t="str">
        <f>IFERROR(VLOOKUP(ROWS($Y$2:Y1891),$Z$2:$AA$3007,2,0),"")</f>
        <v/>
      </c>
      <c r="Z1891" s="91">
        <f>IF(ISNUMBER(SEARCH(PROF_SEARCH_ECO_PREC,AA1891)),MAX($Z$1:Z1890)+1,0)</f>
        <v>0</v>
      </c>
      <c r="AA1891" t="s">
        <v>5673</v>
      </c>
      <c r="AB1891">
        <v>7923</v>
      </c>
    </row>
    <row r="1892" spans="16:28">
      <c r="P1892" t="str">
        <f>IFERROR(VLOOKUP(ROWS($P$2:P1892),$Q$2:$R$3007,2,0),"")</f>
        <v/>
      </c>
      <c r="Q1892" s="91">
        <f>IF(ISNUMBER(SEARCH(ETUD_SHEARCH_ECO_PREC,R1892)),MAX($Q$1:Q1891)+1,0)</f>
        <v>0</v>
      </c>
      <c r="R1892" t="s">
        <v>5669</v>
      </c>
      <c r="S1892">
        <v>5386</v>
      </c>
      <c r="Y1892" t="str">
        <f>IFERROR(VLOOKUP(ROWS($Y$2:Y1892),$Z$2:$AA$3007,2,0),"")</f>
        <v/>
      </c>
      <c r="Z1892" s="91">
        <f>IF(ISNUMBER(SEARCH(PROF_SEARCH_ECO_PREC,AA1892)),MAX($Z$1:Z1891)+1,0)</f>
        <v>0</v>
      </c>
      <c r="AA1892" t="s">
        <v>5669</v>
      </c>
      <c r="AB1892">
        <v>5386</v>
      </c>
    </row>
    <row r="1893" spans="16:28">
      <c r="P1893" t="str">
        <f>IFERROR(VLOOKUP(ROWS($P$2:P1893),$Q$2:$R$3007,2,0),"")</f>
        <v/>
      </c>
      <c r="Q1893" s="91">
        <f>IF(ISNUMBER(SEARCH(ETUD_SHEARCH_ECO_PREC,R1893)),MAX($Q$1:Q1892)+1,0)</f>
        <v>0</v>
      </c>
      <c r="R1893" t="s">
        <v>4695</v>
      </c>
      <c r="S1893">
        <v>595</v>
      </c>
      <c r="Y1893" t="str">
        <f>IFERROR(VLOOKUP(ROWS($Y$2:Y1893),$Z$2:$AA$3007,2,0),"")</f>
        <v/>
      </c>
      <c r="Z1893" s="91">
        <f>IF(ISNUMBER(SEARCH(PROF_SEARCH_ECO_PREC,AA1893)),MAX($Z$1:Z1892)+1,0)</f>
        <v>0</v>
      </c>
      <c r="AA1893" t="s">
        <v>4695</v>
      </c>
      <c r="AB1893">
        <v>595</v>
      </c>
    </row>
    <row r="1894" spans="16:28">
      <c r="P1894" t="str">
        <f>IFERROR(VLOOKUP(ROWS($P$2:P1894),$Q$2:$R$3007,2,0),"")</f>
        <v/>
      </c>
      <c r="Q1894" s="91">
        <f>IF(ISNUMBER(SEARCH(ETUD_SHEARCH_ECO_PREC,R1894)),MAX($Q$1:Q1893)+1,0)</f>
        <v>0</v>
      </c>
      <c r="R1894" t="s">
        <v>4694</v>
      </c>
      <c r="S1894">
        <v>594</v>
      </c>
      <c r="Y1894" t="str">
        <f>IFERROR(VLOOKUP(ROWS($Y$2:Y1894),$Z$2:$AA$3007,2,0),"")</f>
        <v/>
      </c>
      <c r="Z1894" s="91">
        <f>IF(ISNUMBER(SEARCH(PROF_SEARCH_ECO_PREC,AA1894)),MAX($Z$1:Z1893)+1,0)</f>
        <v>0</v>
      </c>
      <c r="AA1894" t="s">
        <v>4694</v>
      </c>
      <c r="AB1894">
        <v>594</v>
      </c>
    </row>
    <row r="1895" spans="16:28">
      <c r="P1895" t="str">
        <f>IFERROR(VLOOKUP(ROWS($P$2:P1895),$Q$2:$R$3007,2,0),"")</f>
        <v/>
      </c>
      <c r="Q1895" s="91">
        <f>IF(ISNUMBER(SEARCH(ETUD_SHEARCH_ECO_PREC,R1895)),MAX($Q$1:Q1894)+1,0)</f>
        <v>0</v>
      </c>
      <c r="R1895" t="s">
        <v>3842</v>
      </c>
      <c r="S1895">
        <v>8589</v>
      </c>
      <c r="Y1895" t="str">
        <f>IFERROR(VLOOKUP(ROWS($Y$2:Y1895),$Z$2:$AA$3007,2,0),"")</f>
        <v/>
      </c>
      <c r="Z1895" s="91">
        <f>IF(ISNUMBER(SEARCH(PROF_SEARCH_ECO_PREC,AA1895)),MAX($Z$1:Z1894)+1,0)</f>
        <v>0</v>
      </c>
      <c r="AA1895" t="s">
        <v>3842</v>
      </c>
      <c r="AB1895">
        <v>8589</v>
      </c>
    </row>
    <row r="1896" spans="16:28">
      <c r="P1896" t="str">
        <f>IFERROR(VLOOKUP(ROWS($P$2:P1896),$Q$2:$R$3007,2,0),"")</f>
        <v/>
      </c>
      <c r="Q1896" s="91">
        <f>IF(ISNUMBER(SEARCH(ETUD_SHEARCH_ECO_PREC,R1896)),MAX($Q$1:Q1895)+1,0)</f>
        <v>0</v>
      </c>
      <c r="R1896" t="s">
        <v>4859</v>
      </c>
      <c r="S1896">
        <v>679</v>
      </c>
      <c r="Y1896" t="str">
        <f>IFERROR(VLOOKUP(ROWS($Y$2:Y1896),$Z$2:$AA$3007,2,0),"")</f>
        <v/>
      </c>
      <c r="Z1896" s="91">
        <f>IF(ISNUMBER(SEARCH(PROF_SEARCH_ECO_PREC,AA1896)),MAX($Z$1:Z1895)+1,0)</f>
        <v>0</v>
      </c>
      <c r="AA1896" t="s">
        <v>4859</v>
      </c>
      <c r="AB1896">
        <v>679</v>
      </c>
    </row>
    <row r="1897" spans="16:28">
      <c r="P1897" t="str">
        <f>IFERROR(VLOOKUP(ROWS($P$2:P1897),$Q$2:$R$3007,2,0),"")</f>
        <v/>
      </c>
      <c r="Q1897" s="91">
        <f>IF(ISNUMBER(SEARCH(ETUD_SHEARCH_ECO_PREC,R1897)),MAX($Q$1:Q1896)+1,0)</f>
        <v>0</v>
      </c>
      <c r="R1897" t="s">
        <v>5785</v>
      </c>
      <c r="S1897">
        <v>1513</v>
      </c>
      <c r="Y1897" t="str">
        <f>IFERROR(VLOOKUP(ROWS($Y$2:Y1897),$Z$2:$AA$3007,2,0),"")</f>
        <v/>
      </c>
      <c r="Z1897" s="91">
        <f>IF(ISNUMBER(SEARCH(PROF_SEARCH_ECO_PREC,AA1897)),MAX($Z$1:Z1896)+1,0)</f>
        <v>0</v>
      </c>
      <c r="AA1897" t="s">
        <v>5785</v>
      </c>
      <c r="AB1897">
        <v>1513</v>
      </c>
    </row>
    <row r="1898" spans="16:28">
      <c r="P1898" t="str">
        <f>IFERROR(VLOOKUP(ROWS($P$2:P1898),$Q$2:$R$3007,2,0),"")</f>
        <v/>
      </c>
      <c r="Q1898" s="91">
        <f>IF(ISNUMBER(SEARCH(ETUD_SHEARCH_ECO_PREC,R1898)),MAX($Q$1:Q1897)+1,0)</f>
        <v>0</v>
      </c>
      <c r="R1898" t="s">
        <v>4271</v>
      </c>
      <c r="S1898">
        <v>9520</v>
      </c>
      <c r="Y1898" t="str">
        <f>IFERROR(VLOOKUP(ROWS($Y$2:Y1898),$Z$2:$AA$3007,2,0),"")</f>
        <v/>
      </c>
      <c r="Z1898" s="91">
        <f>IF(ISNUMBER(SEARCH(PROF_SEARCH_ECO_PREC,AA1898)),MAX($Z$1:Z1897)+1,0)</f>
        <v>0</v>
      </c>
      <c r="AA1898" t="s">
        <v>4271</v>
      </c>
      <c r="AB1898">
        <v>9520</v>
      </c>
    </row>
    <row r="1899" spans="16:28">
      <c r="P1899" t="str">
        <f>IFERROR(VLOOKUP(ROWS($P$2:P1899),$Q$2:$R$3007,2,0),"")</f>
        <v/>
      </c>
      <c r="Q1899" s="91">
        <f>IF(ISNUMBER(SEARCH(ETUD_SHEARCH_ECO_PREC,R1899)),MAX($Q$1:Q1898)+1,0)</f>
        <v>0</v>
      </c>
      <c r="R1899" t="s">
        <v>5505</v>
      </c>
      <c r="S1899">
        <v>9555</v>
      </c>
      <c r="Y1899" t="str">
        <f>IFERROR(VLOOKUP(ROWS($Y$2:Y1899),$Z$2:$AA$3007,2,0),"")</f>
        <v/>
      </c>
      <c r="Z1899" s="91">
        <f>IF(ISNUMBER(SEARCH(PROF_SEARCH_ECO_PREC,AA1899)),MAX($Z$1:Z1898)+1,0)</f>
        <v>0</v>
      </c>
      <c r="AA1899" t="s">
        <v>5505</v>
      </c>
      <c r="AB1899">
        <v>9555</v>
      </c>
    </row>
    <row r="1900" spans="16:28">
      <c r="P1900" t="str">
        <f>IFERROR(VLOOKUP(ROWS($P$2:P1900),$Q$2:$R$3007,2,0),"")</f>
        <v/>
      </c>
      <c r="Q1900" s="91">
        <f>IF(ISNUMBER(SEARCH(ETUD_SHEARCH_ECO_PREC,R1900)),MAX($Q$1:Q1899)+1,0)</f>
        <v>0</v>
      </c>
      <c r="R1900" t="s">
        <v>4632</v>
      </c>
      <c r="S1900">
        <v>564</v>
      </c>
      <c r="Y1900" t="str">
        <f>IFERROR(VLOOKUP(ROWS($Y$2:Y1900),$Z$2:$AA$3007,2,0),"")</f>
        <v/>
      </c>
      <c r="Z1900" s="91">
        <f>IF(ISNUMBER(SEARCH(PROF_SEARCH_ECO_PREC,AA1900)),MAX($Z$1:Z1899)+1,0)</f>
        <v>0</v>
      </c>
      <c r="AA1900" t="s">
        <v>4632</v>
      </c>
      <c r="AB1900">
        <v>564</v>
      </c>
    </row>
    <row r="1901" spans="16:28">
      <c r="P1901" t="str">
        <f>IFERROR(VLOOKUP(ROWS($P$2:P1901),$Q$2:$R$3007,2,0),"")</f>
        <v/>
      </c>
      <c r="Q1901" s="91">
        <f>IF(ISNUMBER(SEARCH(ETUD_SHEARCH_ECO_PREC,R1901)),MAX($Q$1:Q1900)+1,0)</f>
        <v>0</v>
      </c>
      <c r="R1901" t="s">
        <v>4515</v>
      </c>
      <c r="S1901">
        <v>509</v>
      </c>
      <c r="Y1901" t="str">
        <f>IFERROR(VLOOKUP(ROWS($Y$2:Y1901),$Z$2:$AA$3007,2,0),"")</f>
        <v/>
      </c>
      <c r="Z1901" s="91">
        <f>IF(ISNUMBER(SEARCH(PROF_SEARCH_ECO_PREC,AA1901)),MAX($Z$1:Z1900)+1,0)</f>
        <v>0</v>
      </c>
      <c r="AA1901" t="s">
        <v>4515</v>
      </c>
      <c r="AB1901">
        <v>509</v>
      </c>
    </row>
    <row r="1902" spans="16:28">
      <c r="P1902" t="str">
        <f>IFERROR(VLOOKUP(ROWS($P$2:P1902),$Q$2:$R$3007,2,0),"")</f>
        <v/>
      </c>
      <c r="Q1902" s="91">
        <f>IF(ISNUMBER(SEARCH(ETUD_SHEARCH_ECO_PREC,R1902)),MAX($Q$1:Q1901)+1,0)</f>
        <v>0</v>
      </c>
      <c r="R1902" t="s">
        <v>3268</v>
      </c>
      <c r="S1902">
        <v>54</v>
      </c>
      <c r="Y1902" t="str">
        <f>IFERROR(VLOOKUP(ROWS($Y$2:Y1902),$Z$2:$AA$3007,2,0),"")</f>
        <v/>
      </c>
      <c r="Z1902" s="91">
        <f>IF(ISNUMBER(SEARCH(PROF_SEARCH_ECO_PREC,AA1902)),MAX($Z$1:Z1901)+1,0)</f>
        <v>0</v>
      </c>
      <c r="AA1902" t="s">
        <v>3268</v>
      </c>
      <c r="AB1902">
        <v>54</v>
      </c>
    </row>
    <row r="1903" spans="16:28">
      <c r="P1903" t="str">
        <f>IFERROR(VLOOKUP(ROWS($P$2:P1903),$Q$2:$R$3007,2,0),"")</f>
        <v/>
      </c>
      <c r="Q1903" s="91">
        <f>IF(ISNUMBER(SEARCH(ETUD_SHEARCH_ECO_PREC,R1903)),MAX($Q$1:Q1902)+1,0)</f>
        <v>0</v>
      </c>
      <c r="R1903" t="s">
        <v>5987</v>
      </c>
      <c r="S1903">
        <v>1323</v>
      </c>
      <c r="Y1903" t="str">
        <f>IFERROR(VLOOKUP(ROWS($Y$2:Y1903),$Z$2:$AA$3007,2,0),"")</f>
        <v/>
      </c>
      <c r="Z1903" s="91">
        <f>IF(ISNUMBER(SEARCH(PROF_SEARCH_ECO_PREC,AA1903)),MAX($Z$1:Z1902)+1,0)</f>
        <v>0</v>
      </c>
      <c r="AA1903" t="s">
        <v>5987</v>
      </c>
      <c r="AB1903">
        <v>1323</v>
      </c>
    </row>
    <row r="1904" spans="16:28">
      <c r="P1904" t="str">
        <f>IFERROR(VLOOKUP(ROWS($P$2:P1904),$Q$2:$R$3007,2,0),"")</f>
        <v/>
      </c>
      <c r="Q1904" s="91">
        <f>IF(ISNUMBER(SEARCH(ETUD_SHEARCH_ECO_PREC,R1904)),MAX($Q$1:Q1903)+1,0)</f>
        <v>0</v>
      </c>
      <c r="R1904" t="s">
        <v>3091</v>
      </c>
      <c r="S1904">
        <v>5001</v>
      </c>
      <c r="Y1904" t="str">
        <f>IFERROR(VLOOKUP(ROWS($Y$2:Y1904),$Z$2:$AA$3007,2,0),"")</f>
        <v/>
      </c>
      <c r="Z1904" s="91">
        <f>IF(ISNUMBER(SEARCH(PROF_SEARCH_ECO_PREC,AA1904)),MAX($Z$1:Z1903)+1,0)</f>
        <v>0</v>
      </c>
      <c r="AA1904" t="s">
        <v>3091</v>
      </c>
      <c r="AB1904">
        <v>5001</v>
      </c>
    </row>
    <row r="1905" spans="16:28">
      <c r="P1905" t="str">
        <f>IFERROR(VLOOKUP(ROWS($P$2:P1905),$Q$2:$R$3007,2,0),"")</f>
        <v/>
      </c>
      <c r="Q1905" s="91">
        <f>IF(ISNUMBER(SEARCH(ETUD_SHEARCH_ECO_PREC,R1905)),MAX($Q$1:Q1904)+1,0)</f>
        <v>0</v>
      </c>
      <c r="R1905" t="s">
        <v>3714</v>
      </c>
      <c r="S1905">
        <v>8327</v>
      </c>
      <c r="Y1905" t="str">
        <f>IFERROR(VLOOKUP(ROWS($Y$2:Y1905),$Z$2:$AA$3007,2,0),"")</f>
        <v/>
      </c>
      <c r="Z1905" s="91">
        <f>IF(ISNUMBER(SEARCH(PROF_SEARCH_ECO_PREC,AA1905)),MAX($Z$1:Z1904)+1,0)</f>
        <v>0</v>
      </c>
      <c r="AA1905" t="s">
        <v>3714</v>
      </c>
      <c r="AB1905">
        <v>8327</v>
      </c>
    </row>
    <row r="1906" spans="16:28">
      <c r="P1906" t="str">
        <f>IFERROR(VLOOKUP(ROWS($P$2:P1906),$Q$2:$R$3007,2,0),"")</f>
        <v/>
      </c>
      <c r="Q1906" s="91">
        <f>IF(ISNUMBER(SEARCH(ETUD_SHEARCH_ECO_PREC,R1906)),MAX($Q$1:Q1905)+1,0)</f>
        <v>0</v>
      </c>
      <c r="R1906" t="s">
        <v>3313</v>
      </c>
      <c r="S1906">
        <v>7159</v>
      </c>
      <c r="Y1906" t="str">
        <f>IFERROR(VLOOKUP(ROWS($Y$2:Y1906),$Z$2:$AA$3007,2,0),"")</f>
        <v/>
      </c>
      <c r="Z1906" s="91">
        <f>IF(ISNUMBER(SEARCH(PROF_SEARCH_ECO_PREC,AA1906)),MAX($Z$1:Z1905)+1,0)</f>
        <v>0</v>
      </c>
      <c r="AA1906" t="s">
        <v>3313</v>
      </c>
      <c r="AB1906">
        <v>7159</v>
      </c>
    </row>
    <row r="1907" spans="16:28">
      <c r="P1907" t="str">
        <f>IFERROR(VLOOKUP(ROWS($P$2:P1907),$Q$2:$R$3007,2,0),"")</f>
        <v/>
      </c>
      <c r="Q1907" s="91">
        <f>IF(ISNUMBER(SEARCH(ETUD_SHEARCH_ECO_PREC,R1907)),MAX($Q$1:Q1906)+1,0)</f>
        <v>0</v>
      </c>
      <c r="R1907" t="s">
        <v>5074</v>
      </c>
      <c r="S1907">
        <v>8515</v>
      </c>
      <c r="Y1907" t="str">
        <f>IFERROR(VLOOKUP(ROWS($Y$2:Y1907),$Z$2:$AA$3007,2,0),"")</f>
        <v/>
      </c>
      <c r="Z1907" s="91">
        <f>IF(ISNUMBER(SEARCH(PROF_SEARCH_ECO_PREC,AA1907)),MAX($Z$1:Z1906)+1,0)</f>
        <v>0</v>
      </c>
      <c r="AA1907" t="s">
        <v>5074</v>
      </c>
      <c r="AB1907">
        <v>8515</v>
      </c>
    </row>
    <row r="1908" spans="16:28">
      <c r="P1908" t="str">
        <f>IFERROR(VLOOKUP(ROWS($P$2:P1908),$Q$2:$R$3007,2,0),"")</f>
        <v/>
      </c>
      <c r="Q1908" s="91">
        <f>IF(ISNUMBER(SEARCH(ETUD_SHEARCH_ECO_PREC,R1908)),MAX($Q$1:Q1907)+1,0)</f>
        <v>0</v>
      </c>
      <c r="R1908" t="s">
        <v>4309</v>
      </c>
      <c r="S1908">
        <v>414</v>
      </c>
      <c r="Y1908" t="str">
        <f>IFERROR(VLOOKUP(ROWS($Y$2:Y1908),$Z$2:$AA$3007,2,0),"")</f>
        <v/>
      </c>
      <c r="Z1908" s="91">
        <f>IF(ISNUMBER(SEARCH(PROF_SEARCH_ECO_PREC,AA1908)),MAX($Z$1:Z1907)+1,0)</f>
        <v>0</v>
      </c>
      <c r="AA1908" t="s">
        <v>4309</v>
      </c>
      <c r="AB1908">
        <v>414</v>
      </c>
    </row>
    <row r="1909" spans="16:28">
      <c r="P1909" t="str">
        <f>IFERROR(VLOOKUP(ROWS($P$2:P1909),$Q$2:$R$3007,2,0),"")</f>
        <v/>
      </c>
      <c r="Q1909" s="91">
        <f>IF(ISNUMBER(SEARCH(ETUD_SHEARCH_ECO_PREC,R1909)),MAX($Q$1:Q1908)+1,0)</f>
        <v>0</v>
      </c>
      <c r="R1909" t="s">
        <v>6019</v>
      </c>
      <c r="S1909">
        <v>1593</v>
      </c>
      <c r="Y1909" t="str">
        <f>IFERROR(VLOOKUP(ROWS($Y$2:Y1909),$Z$2:$AA$3007,2,0),"")</f>
        <v/>
      </c>
      <c r="Z1909" s="91">
        <f>IF(ISNUMBER(SEARCH(PROF_SEARCH_ECO_PREC,AA1909)),MAX($Z$1:Z1908)+1,0)</f>
        <v>0</v>
      </c>
      <c r="AA1909" t="s">
        <v>6019</v>
      </c>
      <c r="AB1909">
        <v>1593</v>
      </c>
    </row>
    <row r="1910" spans="16:28">
      <c r="P1910" t="str">
        <f>IFERROR(VLOOKUP(ROWS($P$2:P1910),$Q$2:$R$3007,2,0),"")</f>
        <v/>
      </c>
      <c r="Q1910" s="91">
        <f>IF(ISNUMBER(SEARCH(ETUD_SHEARCH_ECO_PREC,R1910)),MAX($Q$1:Q1909)+1,0)</f>
        <v>0</v>
      </c>
      <c r="R1910" t="s">
        <v>4310</v>
      </c>
      <c r="S1910">
        <v>415</v>
      </c>
      <c r="Y1910" t="str">
        <f>IFERROR(VLOOKUP(ROWS($Y$2:Y1910),$Z$2:$AA$3007,2,0),"")</f>
        <v/>
      </c>
      <c r="Z1910" s="91">
        <f>IF(ISNUMBER(SEARCH(PROF_SEARCH_ECO_PREC,AA1910)),MAX($Z$1:Z1909)+1,0)</f>
        <v>0</v>
      </c>
      <c r="AA1910" t="s">
        <v>4310</v>
      </c>
      <c r="AB1910">
        <v>415</v>
      </c>
    </row>
    <row r="1911" spans="16:28">
      <c r="P1911" t="str">
        <f>IFERROR(VLOOKUP(ROWS($P$2:P1911),$Q$2:$R$3007,2,0),"")</f>
        <v/>
      </c>
      <c r="Q1911" s="91">
        <f>IF(ISNUMBER(SEARCH(ETUD_SHEARCH_ECO_PREC,R1911)),MAX($Q$1:Q1910)+1,0)</f>
        <v>0</v>
      </c>
      <c r="R1911" t="s">
        <v>5596</v>
      </c>
      <c r="S1911">
        <v>1560</v>
      </c>
      <c r="Y1911" t="str">
        <f>IFERROR(VLOOKUP(ROWS($Y$2:Y1911),$Z$2:$AA$3007,2,0),"")</f>
        <v/>
      </c>
      <c r="Z1911" s="91">
        <f>IF(ISNUMBER(SEARCH(PROF_SEARCH_ECO_PREC,AA1911)),MAX($Z$1:Z1910)+1,0)</f>
        <v>0</v>
      </c>
      <c r="AA1911" t="s">
        <v>5596</v>
      </c>
      <c r="AB1911">
        <v>1560</v>
      </c>
    </row>
    <row r="1912" spans="16:28">
      <c r="P1912" t="str">
        <f>IFERROR(VLOOKUP(ROWS($P$2:P1912),$Q$2:$R$3007,2,0),"")</f>
        <v/>
      </c>
      <c r="Q1912" s="91">
        <f>IF(ISNUMBER(SEARCH(ETUD_SHEARCH_ECO_PREC,R1912)),MAX($Q$1:Q1911)+1,0)</f>
        <v>0</v>
      </c>
      <c r="R1912" t="s">
        <v>3823</v>
      </c>
      <c r="S1912">
        <v>8596</v>
      </c>
      <c r="Y1912" t="str">
        <f>IFERROR(VLOOKUP(ROWS($Y$2:Y1912),$Z$2:$AA$3007,2,0),"")</f>
        <v/>
      </c>
      <c r="Z1912" s="91">
        <f>IF(ISNUMBER(SEARCH(PROF_SEARCH_ECO_PREC,AA1912)),MAX($Z$1:Z1911)+1,0)</f>
        <v>0</v>
      </c>
      <c r="AA1912" t="s">
        <v>3823</v>
      </c>
      <c r="AB1912">
        <v>8596</v>
      </c>
    </row>
    <row r="1913" spans="16:28">
      <c r="P1913" t="str">
        <f>IFERROR(VLOOKUP(ROWS($P$2:P1913),$Q$2:$R$3007,2,0),"")</f>
        <v/>
      </c>
      <c r="Q1913" s="91">
        <f>IF(ISNUMBER(SEARCH(ETUD_SHEARCH_ECO_PREC,R1913)),MAX($Q$1:Q1912)+1,0)</f>
        <v>0</v>
      </c>
      <c r="R1913" t="s">
        <v>3649</v>
      </c>
      <c r="S1913">
        <v>7330</v>
      </c>
      <c r="Y1913" t="str">
        <f>IFERROR(VLOOKUP(ROWS($Y$2:Y1913),$Z$2:$AA$3007,2,0),"")</f>
        <v/>
      </c>
      <c r="Z1913" s="91">
        <f>IF(ISNUMBER(SEARCH(PROF_SEARCH_ECO_PREC,AA1913)),MAX($Z$1:Z1912)+1,0)</f>
        <v>0</v>
      </c>
      <c r="AA1913" t="s">
        <v>3649</v>
      </c>
      <c r="AB1913">
        <v>7330</v>
      </c>
    </row>
    <row r="1914" spans="16:28">
      <c r="P1914" t="str">
        <f>IFERROR(VLOOKUP(ROWS($P$2:P1914),$Q$2:$R$3007,2,0),"")</f>
        <v/>
      </c>
      <c r="Q1914" s="91">
        <f>IF(ISNUMBER(SEARCH(ETUD_SHEARCH_ECO_PREC,R1914)),MAX($Q$1:Q1913)+1,0)</f>
        <v>0</v>
      </c>
      <c r="R1914" t="s">
        <v>4830</v>
      </c>
      <c r="S1914">
        <v>7661</v>
      </c>
      <c r="Y1914" t="str">
        <f>IFERROR(VLOOKUP(ROWS($Y$2:Y1914),$Z$2:$AA$3007,2,0),"")</f>
        <v/>
      </c>
      <c r="Z1914" s="91">
        <f>IF(ISNUMBER(SEARCH(PROF_SEARCH_ECO_PREC,AA1914)),MAX($Z$1:Z1913)+1,0)</f>
        <v>0</v>
      </c>
      <c r="AA1914" t="s">
        <v>4830</v>
      </c>
      <c r="AB1914">
        <v>7661</v>
      </c>
    </row>
    <row r="1915" spans="16:28">
      <c r="P1915" t="str">
        <f>IFERROR(VLOOKUP(ROWS($P$2:P1915),$Q$2:$R$3007,2,0),"")</f>
        <v/>
      </c>
      <c r="Q1915" s="91">
        <f>IF(ISNUMBER(SEARCH(ETUD_SHEARCH_ECO_PREC,R1915)),MAX($Q$1:Q1914)+1,0)</f>
        <v>0</v>
      </c>
      <c r="R1915" t="s">
        <v>3183</v>
      </c>
      <c r="S1915">
        <v>7058</v>
      </c>
      <c r="Y1915" t="str">
        <f>IFERROR(VLOOKUP(ROWS($Y$2:Y1915),$Z$2:$AA$3007,2,0),"")</f>
        <v/>
      </c>
      <c r="Z1915" s="91">
        <f>IF(ISNUMBER(SEARCH(PROF_SEARCH_ECO_PREC,AA1915)),MAX($Z$1:Z1914)+1,0)</f>
        <v>0</v>
      </c>
      <c r="AA1915" t="s">
        <v>3183</v>
      </c>
      <c r="AB1915">
        <v>7058</v>
      </c>
    </row>
    <row r="1916" spans="16:28">
      <c r="P1916" t="str">
        <f>IFERROR(VLOOKUP(ROWS($P$2:P1916),$Q$2:$R$3007,2,0),"")</f>
        <v/>
      </c>
      <c r="Q1916" s="91">
        <f>IF(ISNUMBER(SEARCH(ETUD_SHEARCH_ECO_PREC,R1916)),MAX($Q$1:Q1915)+1,0)</f>
        <v>0</v>
      </c>
      <c r="R1916" t="s">
        <v>4209</v>
      </c>
      <c r="S1916">
        <v>8419</v>
      </c>
      <c r="Y1916" t="str">
        <f>IFERROR(VLOOKUP(ROWS($Y$2:Y1916),$Z$2:$AA$3007,2,0),"")</f>
        <v/>
      </c>
      <c r="Z1916" s="91">
        <f>IF(ISNUMBER(SEARCH(PROF_SEARCH_ECO_PREC,AA1916)),MAX($Z$1:Z1915)+1,0)</f>
        <v>0</v>
      </c>
      <c r="AA1916" t="s">
        <v>4209</v>
      </c>
      <c r="AB1916">
        <v>8419</v>
      </c>
    </row>
    <row r="1917" spans="16:28">
      <c r="P1917" t="str">
        <f>IFERROR(VLOOKUP(ROWS($P$2:P1917),$Q$2:$R$3007,2,0),"")</f>
        <v/>
      </c>
      <c r="Q1917" s="91">
        <f>IF(ISNUMBER(SEARCH(ETUD_SHEARCH_ECO_PREC,R1917)),MAX($Q$1:Q1916)+1,0)</f>
        <v>0</v>
      </c>
      <c r="R1917" t="s">
        <v>5059</v>
      </c>
      <c r="S1917">
        <v>7730</v>
      </c>
      <c r="Y1917" t="str">
        <f>IFERROR(VLOOKUP(ROWS($Y$2:Y1917),$Z$2:$AA$3007,2,0),"")</f>
        <v/>
      </c>
      <c r="Z1917" s="91">
        <f>IF(ISNUMBER(SEARCH(PROF_SEARCH_ECO_PREC,AA1917)),MAX($Z$1:Z1916)+1,0)</f>
        <v>0</v>
      </c>
      <c r="AA1917" t="s">
        <v>5059</v>
      </c>
      <c r="AB1917">
        <v>7730</v>
      </c>
    </row>
    <row r="1918" spans="16:28">
      <c r="P1918" t="str">
        <f>IFERROR(VLOOKUP(ROWS($P$2:P1918),$Q$2:$R$3007,2,0),"")</f>
        <v/>
      </c>
      <c r="Q1918" s="91">
        <f>IF(ISNUMBER(SEARCH(ETUD_SHEARCH_ECO_PREC,R1918)),MAX($Q$1:Q1917)+1,0)</f>
        <v>0</v>
      </c>
      <c r="R1918" t="s">
        <v>4377</v>
      </c>
      <c r="S1918">
        <v>8466</v>
      </c>
      <c r="Y1918" t="str">
        <f>IFERROR(VLOOKUP(ROWS($Y$2:Y1918),$Z$2:$AA$3007,2,0),"")</f>
        <v/>
      </c>
      <c r="Z1918" s="91">
        <f>IF(ISNUMBER(SEARCH(PROF_SEARCH_ECO_PREC,AA1918)),MAX($Z$1:Z1917)+1,0)</f>
        <v>0</v>
      </c>
      <c r="AA1918" t="s">
        <v>4377</v>
      </c>
      <c r="AB1918">
        <v>8466</v>
      </c>
    </row>
    <row r="1919" spans="16:28">
      <c r="P1919" t="str">
        <f>IFERROR(VLOOKUP(ROWS($P$2:P1919),$Q$2:$R$3007,2,0),"")</f>
        <v/>
      </c>
      <c r="Q1919" s="91">
        <f>IF(ISNUMBER(SEARCH(ETUD_SHEARCH_ECO_PREC,R1919)),MAX($Q$1:Q1918)+1,0)</f>
        <v>0</v>
      </c>
      <c r="R1919" t="s">
        <v>5333</v>
      </c>
      <c r="S1919">
        <v>5302</v>
      </c>
      <c r="Y1919" t="str">
        <f>IFERROR(VLOOKUP(ROWS($Y$2:Y1919),$Z$2:$AA$3007,2,0),"")</f>
        <v/>
      </c>
      <c r="Z1919" s="91">
        <f>IF(ISNUMBER(SEARCH(PROF_SEARCH_ECO_PREC,AA1919)),MAX($Z$1:Z1918)+1,0)</f>
        <v>0</v>
      </c>
      <c r="AA1919" t="s">
        <v>5333</v>
      </c>
      <c r="AB1919">
        <v>5302</v>
      </c>
    </row>
    <row r="1920" spans="16:28">
      <c r="P1920" t="str">
        <f>IFERROR(VLOOKUP(ROWS($P$2:P1920),$Q$2:$R$3007,2,0),"")</f>
        <v/>
      </c>
      <c r="Q1920" s="91">
        <f>IF(ISNUMBER(SEARCH(ETUD_SHEARCH_ECO_PREC,R1920)),MAX($Q$1:Q1919)+1,0)</f>
        <v>0</v>
      </c>
      <c r="R1920" t="s">
        <v>3575</v>
      </c>
      <c r="S1920">
        <v>7325</v>
      </c>
      <c r="Y1920" t="str">
        <f>IFERROR(VLOOKUP(ROWS($Y$2:Y1920),$Z$2:$AA$3007,2,0),"")</f>
        <v/>
      </c>
      <c r="Z1920" s="91">
        <f>IF(ISNUMBER(SEARCH(PROF_SEARCH_ECO_PREC,AA1920)),MAX($Z$1:Z1919)+1,0)</f>
        <v>0</v>
      </c>
      <c r="AA1920" t="s">
        <v>3575</v>
      </c>
      <c r="AB1920">
        <v>7325</v>
      </c>
    </row>
    <row r="1921" spans="16:28">
      <c r="P1921" t="str">
        <f>IFERROR(VLOOKUP(ROWS($P$2:P1921),$Q$2:$R$3007,2,0),"")</f>
        <v/>
      </c>
      <c r="Q1921" s="91">
        <f>IF(ISNUMBER(SEARCH(ETUD_SHEARCH_ECO_PREC,R1921)),MAX($Q$1:Q1920)+1,0)</f>
        <v>0</v>
      </c>
      <c r="R1921" t="s">
        <v>4392</v>
      </c>
      <c r="S1921">
        <v>1520</v>
      </c>
      <c r="Y1921" t="str">
        <f>IFERROR(VLOOKUP(ROWS($Y$2:Y1921),$Z$2:$AA$3007,2,0),"")</f>
        <v/>
      </c>
      <c r="Z1921" s="91">
        <f>IF(ISNUMBER(SEARCH(PROF_SEARCH_ECO_PREC,AA1921)),MAX($Z$1:Z1920)+1,0)</f>
        <v>0</v>
      </c>
      <c r="AA1921" t="s">
        <v>4392</v>
      </c>
      <c r="AB1921">
        <v>1520</v>
      </c>
    </row>
    <row r="1922" spans="16:28">
      <c r="P1922" t="str">
        <f>IFERROR(VLOOKUP(ROWS($P$2:P1922),$Q$2:$R$3007,2,0),"")</f>
        <v/>
      </c>
      <c r="Q1922" s="91">
        <f>IF(ISNUMBER(SEARCH(ETUD_SHEARCH_ECO_PREC,R1922)),MAX($Q$1:Q1921)+1,0)</f>
        <v>0</v>
      </c>
      <c r="R1922" t="s">
        <v>4398</v>
      </c>
      <c r="S1922">
        <v>443</v>
      </c>
      <c r="Y1922" t="str">
        <f>IFERROR(VLOOKUP(ROWS($Y$2:Y1922),$Z$2:$AA$3007,2,0),"")</f>
        <v/>
      </c>
      <c r="Z1922" s="91">
        <f>IF(ISNUMBER(SEARCH(PROF_SEARCH_ECO_PREC,AA1922)),MAX($Z$1:Z1921)+1,0)</f>
        <v>0</v>
      </c>
      <c r="AA1922" t="s">
        <v>4398</v>
      </c>
      <c r="AB1922">
        <v>443</v>
      </c>
    </row>
    <row r="1923" spans="16:28">
      <c r="P1923" t="str">
        <f>IFERROR(VLOOKUP(ROWS($P$2:P1923),$Q$2:$R$3007,2,0),"")</f>
        <v/>
      </c>
      <c r="Q1923" s="91">
        <f>IF(ISNUMBER(SEARCH(ETUD_SHEARCH_ECO_PREC,R1923)),MAX($Q$1:Q1922)+1,0)</f>
        <v>0</v>
      </c>
      <c r="R1923" t="s">
        <v>3181</v>
      </c>
      <c r="S1923">
        <v>7065</v>
      </c>
      <c r="Y1923" t="str">
        <f>IFERROR(VLOOKUP(ROWS($Y$2:Y1923),$Z$2:$AA$3007,2,0),"")</f>
        <v/>
      </c>
      <c r="Z1923" s="91">
        <f>IF(ISNUMBER(SEARCH(PROF_SEARCH_ECO_PREC,AA1923)),MAX($Z$1:Z1922)+1,0)</f>
        <v>0</v>
      </c>
      <c r="AA1923" t="s">
        <v>3181</v>
      </c>
      <c r="AB1923">
        <v>7065</v>
      </c>
    </row>
    <row r="1924" spans="16:28">
      <c r="P1924" t="str">
        <f>IFERROR(VLOOKUP(ROWS($P$2:P1924),$Q$2:$R$3007,2,0),"")</f>
        <v/>
      </c>
      <c r="Q1924" s="91">
        <f>IF(ISNUMBER(SEARCH(ETUD_SHEARCH_ECO_PREC,R1924)),MAX($Q$1:Q1923)+1,0)</f>
        <v>0</v>
      </c>
      <c r="R1924" t="s">
        <v>3180</v>
      </c>
      <c r="S1924">
        <v>7064</v>
      </c>
      <c r="Y1924" t="str">
        <f>IFERROR(VLOOKUP(ROWS($Y$2:Y1924),$Z$2:$AA$3007,2,0),"")</f>
        <v/>
      </c>
      <c r="Z1924" s="91">
        <f>IF(ISNUMBER(SEARCH(PROF_SEARCH_ECO_PREC,AA1924)),MAX($Z$1:Z1923)+1,0)</f>
        <v>0</v>
      </c>
      <c r="AA1924" t="s">
        <v>3180</v>
      </c>
      <c r="AB1924">
        <v>7064</v>
      </c>
    </row>
    <row r="1925" spans="16:28">
      <c r="P1925" t="str">
        <f>IFERROR(VLOOKUP(ROWS($P$2:P1925),$Q$2:$R$3007,2,0),"")</f>
        <v/>
      </c>
      <c r="Q1925" s="91">
        <f>IF(ISNUMBER(SEARCH(ETUD_SHEARCH_ECO_PREC,R1925)),MAX($Q$1:Q1924)+1,0)</f>
        <v>0</v>
      </c>
      <c r="R1925" t="s">
        <v>4254</v>
      </c>
      <c r="S1925">
        <v>382</v>
      </c>
      <c r="Y1925" t="str">
        <f>IFERROR(VLOOKUP(ROWS($Y$2:Y1925),$Z$2:$AA$3007,2,0),"")</f>
        <v/>
      </c>
      <c r="Z1925" s="91">
        <f>IF(ISNUMBER(SEARCH(PROF_SEARCH_ECO_PREC,AA1925)),MAX($Z$1:Z1924)+1,0)</f>
        <v>0</v>
      </c>
      <c r="AA1925" t="s">
        <v>4254</v>
      </c>
      <c r="AB1925">
        <v>382</v>
      </c>
    </row>
    <row r="1926" spans="16:28">
      <c r="P1926" t="str">
        <f>IFERROR(VLOOKUP(ROWS($P$2:P1926),$Q$2:$R$3007,2,0),"")</f>
        <v/>
      </c>
      <c r="Q1926" s="91">
        <f>IF(ISNUMBER(SEARCH(ETUD_SHEARCH_ECO_PREC,R1926)),MAX($Q$1:Q1925)+1,0)</f>
        <v>0</v>
      </c>
      <c r="R1926" t="s">
        <v>4238</v>
      </c>
      <c r="S1926">
        <v>377</v>
      </c>
      <c r="Y1926" t="str">
        <f>IFERROR(VLOOKUP(ROWS($Y$2:Y1926),$Z$2:$AA$3007,2,0),"")</f>
        <v/>
      </c>
      <c r="Z1926" s="91">
        <f>IF(ISNUMBER(SEARCH(PROF_SEARCH_ECO_PREC,AA1926)),MAX($Z$1:Z1925)+1,0)</f>
        <v>0</v>
      </c>
      <c r="AA1926" t="s">
        <v>4238</v>
      </c>
      <c r="AB1926">
        <v>377</v>
      </c>
    </row>
    <row r="1927" spans="16:28">
      <c r="P1927" t="str">
        <f>IFERROR(VLOOKUP(ROWS($P$2:P1927),$Q$2:$R$3007,2,0),"")</f>
        <v/>
      </c>
      <c r="Q1927" s="91">
        <f>IF(ISNUMBER(SEARCH(ETUD_SHEARCH_ECO_PREC,R1927)),MAX($Q$1:Q1926)+1,0)</f>
        <v>0</v>
      </c>
      <c r="R1927" t="s">
        <v>3792</v>
      </c>
      <c r="S1927">
        <v>5525</v>
      </c>
      <c r="Y1927" t="str">
        <f>IFERROR(VLOOKUP(ROWS($Y$2:Y1927),$Z$2:$AA$3007,2,0),"")</f>
        <v/>
      </c>
      <c r="Z1927" s="91">
        <f>IF(ISNUMBER(SEARCH(PROF_SEARCH_ECO_PREC,AA1927)),MAX($Z$1:Z1926)+1,0)</f>
        <v>0</v>
      </c>
      <c r="AA1927" t="s">
        <v>3792</v>
      </c>
      <c r="AB1927">
        <v>5525</v>
      </c>
    </row>
    <row r="1928" spans="16:28">
      <c r="P1928" t="str">
        <f>IFERROR(VLOOKUP(ROWS($P$2:P1928),$Q$2:$R$3007,2,0),"")</f>
        <v/>
      </c>
      <c r="Q1928" s="91">
        <f>IF(ISNUMBER(SEARCH(ETUD_SHEARCH_ECO_PREC,R1928)),MAX($Q$1:Q1927)+1,0)</f>
        <v>0</v>
      </c>
      <c r="R1928" t="s">
        <v>3601</v>
      </c>
      <c r="S1928">
        <v>8302</v>
      </c>
      <c r="Y1928" t="str">
        <f>IFERROR(VLOOKUP(ROWS($Y$2:Y1928),$Z$2:$AA$3007,2,0),"")</f>
        <v/>
      </c>
      <c r="Z1928" s="91">
        <f>IF(ISNUMBER(SEARCH(PROF_SEARCH_ECO_PREC,AA1928)),MAX($Z$1:Z1927)+1,0)</f>
        <v>0</v>
      </c>
      <c r="AA1928" t="s">
        <v>3601</v>
      </c>
      <c r="AB1928">
        <v>8302</v>
      </c>
    </row>
    <row r="1929" spans="16:28">
      <c r="P1929" t="str">
        <f>IFERROR(VLOOKUP(ROWS($P$2:P1929),$Q$2:$R$3007,2,0),"")</f>
        <v/>
      </c>
      <c r="Q1929" s="91">
        <f>IF(ISNUMBER(SEARCH(ETUD_SHEARCH_ECO_PREC,R1929)),MAX($Q$1:Q1928)+1,0)</f>
        <v>0</v>
      </c>
      <c r="R1929" t="s">
        <v>3581</v>
      </c>
      <c r="S1929">
        <v>5076</v>
      </c>
      <c r="Y1929" t="str">
        <f>IFERROR(VLOOKUP(ROWS($Y$2:Y1929),$Z$2:$AA$3007,2,0),"")</f>
        <v/>
      </c>
      <c r="Z1929" s="91">
        <f>IF(ISNUMBER(SEARCH(PROF_SEARCH_ECO_PREC,AA1929)),MAX($Z$1:Z1928)+1,0)</f>
        <v>0</v>
      </c>
      <c r="AA1929" t="s">
        <v>3581</v>
      </c>
      <c r="AB1929">
        <v>5076</v>
      </c>
    </row>
    <row r="1930" spans="16:28">
      <c r="P1930" t="str">
        <f>IFERROR(VLOOKUP(ROWS($P$2:P1930),$Q$2:$R$3007,2,0),"")</f>
        <v/>
      </c>
      <c r="Q1930" s="91">
        <f>IF(ISNUMBER(SEARCH(ETUD_SHEARCH_ECO_PREC,R1930)),MAX($Q$1:Q1929)+1,0)</f>
        <v>0</v>
      </c>
      <c r="R1930" t="s">
        <v>4326</v>
      </c>
      <c r="S1930">
        <v>7587</v>
      </c>
      <c r="Y1930" t="str">
        <f>IFERROR(VLOOKUP(ROWS($Y$2:Y1930),$Z$2:$AA$3007,2,0),"")</f>
        <v/>
      </c>
      <c r="Z1930" s="91">
        <f>IF(ISNUMBER(SEARCH(PROF_SEARCH_ECO_PREC,AA1930)),MAX($Z$1:Z1929)+1,0)</f>
        <v>0</v>
      </c>
      <c r="AA1930" t="s">
        <v>4326</v>
      </c>
      <c r="AB1930">
        <v>7587</v>
      </c>
    </row>
    <row r="1931" spans="16:28">
      <c r="P1931" t="str">
        <f>IFERROR(VLOOKUP(ROWS($P$2:P1931),$Q$2:$R$3007,2,0),"")</f>
        <v/>
      </c>
      <c r="Q1931" s="91">
        <f>IF(ISNUMBER(SEARCH(ETUD_SHEARCH_ECO_PREC,R1931)),MAX($Q$1:Q1930)+1,0)</f>
        <v>0</v>
      </c>
      <c r="R1931" t="s">
        <v>4388</v>
      </c>
      <c r="S1931">
        <v>8118</v>
      </c>
      <c r="Y1931" t="str">
        <f>IFERROR(VLOOKUP(ROWS($Y$2:Y1931),$Z$2:$AA$3007,2,0),"")</f>
        <v/>
      </c>
      <c r="Z1931" s="91">
        <f>IF(ISNUMBER(SEARCH(PROF_SEARCH_ECO_PREC,AA1931)),MAX($Z$1:Z1930)+1,0)</f>
        <v>0</v>
      </c>
      <c r="AA1931" t="s">
        <v>4388</v>
      </c>
      <c r="AB1931">
        <v>8118</v>
      </c>
    </row>
    <row r="1932" spans="16:28">
      <c r="P1932" t="str">
        <f>IFERROR(VLOOKUP(ROWS($P$2:P1932),$Q$2:$R$3007,2,0),"")</f>
        <v/>
      </c>
      <c r="Q1932" s="91">
        <f>IF(ISNUMBER(SEARCH(ETUD_SHEARCH_ECO_PREC,R1932)),MAX($Q$1:Q1931)+1,0)</f>
        <v>0</v>
      </c>
      <c r="R1932" t="s">
        <v>3278</v>
      </c>
      <c r="S1932">
        <v>61</v>
      </c>
      <c r="Y1932" t="str">
        <f>IFERROR(VLOOKUP(ROWS($Y$2:Y1932),$Z$2:$AA$3007,2,0),"")</f>
        <v/>
      </c>
      <c r="Z1932" s="91">
        <f>IF(ISNUMBER(SEARCH(PROF_SEARCH_ECO_PREC,AA1932)),MAX($Z$1:Z1931)+1,0)</f>
        <v>0</v>
      </c>
      <c r="AA1932" t="s">
        <v>3278</v>
      </c>
      <c r="AB1932">
        <v>61</v>
      </c>
    </row>
    <row r="1933" spans="16:28">
      <c r="P1933" t="str">
        <f>IFERROR(VLOOKUP(ROWS($P$2:P1933),$Q$2:$R$3007,2,0),"")</f>
        <v/>
      </c>
      <c r="Q1933" s="91">
        <f>IF(ISNUMBER(SEARCH(ETUD_SHEARCH_ECO_PREC,R1933)),MAX($Q$1:Q1932)+1,0)</f>
        <v>0</v>
      </c>
      <c r="R1933" t="s">
        <v>3606</v>
      </c>
      <c r="S1933">
        <v>8325</v>
      </c>
      <c r="Y1933" t="str">
        <f>IFERROR(VLOOKUP(ROWS($Y$2:Y1933),$Z$2:$AA$3007,2,0),"")</f>
        <v/>
      </c>
      <c r="Z1933" s="91">
        <f>IF(ISNUMBER(SEARCH(PROF_SEARCH_ECO_PREC,AA1933)),MAX($Z$1:Z1932)+1,0)</f>
        <v>0</v>
      </c>
      <c r="AA1933" t="s">
        <v>3606</v>
      </c>
      <c r="AB1933">
        <v>8325</v>
      </c>
    </row>
    <row r="1934" spans="16:28">
      <c r="P1934" t="str">
        <f>IFERROR(VLOOKUP(ROWS($P$2:P1934),$Q$2:$R$3007,2,0),"")</f>
        <v/>
      </c>
      <c r="Q1934" s="91">
        <f>IF(ISNUMBER(SEARCH(ETUD_SHEARCH_ECO_PREC,R1934)),MAX($Q$1:Q1933)+1,0)</f>
        <v>0</v>
      </c>
      <c r="R1934" t="s">
        <v>3149</v>
      </c>
      <c r="S1934">
        <v>7049</v>
      </c>
      <c r="Y1934" t="str">
        <f>IFERROR(VLOOKUP(ROWS($Y$2:Y1934),$Z$2:$AA$3007,2,0),"")</f>
        <v/>
      </c>
      <c r="Z1934" s="91">
        <f>IF(ISNUMBER(SEARCH(PROF_SEARCH_ECO_PREC,AA1934)),MAX($Z$1:Z1933)+1,0)</f>
        <v>0</v>
      </c>
      <c r="AA1934" t="s">
        <v>3149</v>
      </c>
      <c r="AB1934">
        <v>7049</v>
      </c>
    </row>
    <row r="1935" spans="16:28">
      <c r="P1935" t="str">
        <f>IFERROR(VLOOKUP(ROWS($P$2:P1935),$Q$2:$R$3007,2,0),"")</f>
        <v/>
      </c>
      <c r="Q1935" s="91">
        <f>IF(ISNUMBER(SEARCH(ETUD_SHEARCH_ECO_PREC,R1935)),MAX($Q$1:Q1934)+1,0)</f>
        <v>0</v>
      </c>
      <c r="R1935" t="s">
        <v>3375</v>
      </c>
      <c r="S1935">
        <v>88</v>
      </c>
      <c r="Y1935" t="str">
        <f>IFERROR(VLOOKUP(ROWS($Y$2:Y1935),$Z$2:$AA$3007,2,0),"")</f>
        <v/>
      </c>
      <c r="Z1935" s="91">
        <f>IF(ISNUMBER(SEARCH(PROF_SEARCH_ECO_PREC,AA1935)),MAX($Z$1:Z1934)+1,0)</f>
        <v>0</v>
      </c>
      <c r="AA1935" t="s">
        <v>3375</v>
      </c>
      <c r="AB1935">
        <v>88</v>
      </c>
    </row>
    <row r="1936" spans="16:28">
      <c r="P1936" t="str">
        <f>IFERROR(VLOOKUP(ROWS($P$2:P1936),$Q$2:$R$3007,2,0),"")</f>
        <v/>
      </c>
      <c r="Q1936" s="91">
        <f>IF(ISNUMBER(SEARCH(ETUD_SHEARCH_ECO_PREC,R1936)),MAX($Q$1:Q1935)+1,0)</f>
        <v>0</v>
      </c>
      <c r="R1936" t="s">
        <v>5346</v>
      </c>
      <c r="S1936">
        <v>5541</v>
      </c>
      <c r="Y1936" t="str">
        <f>IFERROR(VLOOKUP(ROWS($Y$2:Y1936),$Z$2:$AA$3007,2,0),"")</f>
        <v/>
      </c>
      <c r="Z1936" s="91">
        <f>IF(ISNUMBER(SEARCH(PROF_SEARCH_ECO_PREC,AA1936)),MAX($Z$1:Z1935)+1,0)</f>
        <v>0</v>
      </c>
      <c r="AA1936" t="s">
        <v>5346</v>
      </c>
      <c r="AB1936">
        <v>5541</v>
      </c>
    </row>
    <row r="1937" spans="16:28">
      <c r="P1937" t="str">
        <f>IFERROR(VLOOKUP(ROWS($P$2:P1937),$Q$2:$R$3007,2,0),"")</f>
        <v/>
      </c>
      <c r="Q1937" s="91">
        <f>IF(ISNUMBER(SEARCH(ETUD_SHEARCH_ECO_PREC,R1937)),MAX($Q$1:Q1936)+1,0)</f>
        <v>0</v>
      </c>
      <c r="R1937" t="s">
        <v>4354</v>
      </c>
      <c r="S1937">
        <v>1543</v>
      </c>
      <c r="Y1937" t="str">
        <f>IFERROR(VLOOKUP(ROWS($Y$2:Y1937),$Z$2:$AA$3007,2,0),"")</f>
        <v/>
      </c>
      <c r="Z1937" s="91">
        <f>IF(ISNUMBER(SEARCH(PROF_SEARCH_ECO_PREC,AA1937)),MAX($Z$1:Z1936)+1,0)</f>
        <v>0</v>
      </c>
      <c r="AA1937" t="s">
        <v>4354</v>
      </c>
      <c r="AB1937">
        <v>1543</v>
      </c>
    </row>
    <row r="1938" spans="16:28">
      <c r="P1938" t="str">
        <f>IFERROR(VLOOKUP(ROWS($P$2:P1938),$Q$2:$R$3007,2,0),"")</f>
        <v/>
      </c>
      <c r="Q1938" s="91">
        <f>IF(ISNUMBER(SEARCH(ETUD_SHEARCH_ECO_PREC,R1938)),MAX($Q$1:Q1937)+1,0)</f>
        <v>0</v>
      </c>
      <c r="R1938" t="s">
        <v>4365</v>
      </c>
      <c r="S1938">
        <v>430</v>
      </c>
      <c r="Y1938" t="str">
        <f>IFERROR(VLOOKUP(ROWS($Y$2:Y1938),$Z$2:$AA$3007,2,0),"")</f>
        <v/>
      </c>
      <c r="Z1938" s="91">
        <f>IF(ISNUMBER(SEARCH(PROF_SEARCH_ECO_PREC,AA1938)),MAX($Z$1:Z1937)+1,0)</f>
        <v>0</v>
      </c>
      <c r="AA1938" t="s">
        <v>4365</v>
      </c>
      <c r="AB1938">
        <v>430</v>
      </c>
    </row>
    <row r="1939" spans="16:28">
      <c r="P1939" t="str">
        <f>IFERROR(VLOOKUP(ROWS($P$2:P1939),$Q$2:$R$3007,2,0),"")</f>
        <v/>
      </c>
      <c r="Q1939" s="91">
        <f>IF(ISNUMBER(SEARCH(ETUD_SHEARCH_ECO_PREC,R1939)),MAX($Q$1:Q1938)+1,0)</f>
        <v>0</v>
      </c>
      <c r="R1939" t="s">
        <v>4775</v>
      </c>
      <c r="S1939">
        <v>637</v>
      </c>
      <c r="Y1939" t="str">
        <f>IFERROR(VLOOKUP(ROWS($Y$2:Y1939),$Z$2:$AA$3007,2,0),"")</f>
        <v/>
      </c>
      <c r="Z1939" s="91">
        <f>IF(ISNUMBER(SEARCH(PROF_SEARCH_ECO_PREC,AA1939)),MAX($Z$1:Z1938)+1,0)</f>
        <v>0</v>
      </c>
      <c r="AA1939" t="s">
        <v>4775</v>
      </c>
      <c r="AB1939">
        <v>637</v>
      </c>
    </row>
    <row r="1940" spans="16:28">
      <c r="P1940" t="str">
        <f>IFERROR(VLOOKUP(ROWS($P$2:P1940),$Q$2:$R$3007,2,0),"")</f>
        <v/>
      </c>
      <c r="Q1940" s="91">
        <f>IF(ISNUMBER(SEARCH(ETUD_SHEARCH_ECO_PREC,R1940)),MAX($Q$1:Q1939)+1,0)</f>
        <v>0</v>
      </c>
      <c r="R1940" t="s">
        <v>3656</v>
      </c>
      <c r="S1940">
        <v>8605</v>
      </c>
      <c r="Y1940" t="str">
        <f>IFERROR(VLOOKUP(ROWS($Y$2:Y1940),$Z$2:$AA$3007,2,0),"")</f>
        <v/>
      </c>
      <c r="Z1940" s="91">
        <f>IF(ISNUMBER(SEARCH(PROF_SEARCH_ECO_PREC,AA1940)),MAX($Z$1:Z1939)+1,0)</f>
        <v>0</v>
      </c>
      <c r="AA1940" t="s">
        <v>3656</v>
      </c>
      <c r="AB1940">
        <v>8605</v>
      </c>
    </row>
    <row r="1941" spans="16:28">
      <c r="P1941" t="str">
        <f>IFERROR(VLOOKUP(ROWS($P$2:P1941),$Q$2:$R$3007,2,0),"")</f>
        <v/>
      </c>
      <c r="Q1941" s="91">
        <f>IF(ISNUMBER(SEARCH(ETUD_SHEARCH_ECO_PREC,R1941)),MAX($Q$1:Q1940)+1,0)</f>
        <v>0</v>
      </c>
      <c r="R1941" t="s">
        <v>4499</v>
      </c>
      <c r="S1941">
        <v>437</v>
      </c>
      <c r="Y1941" t="str">
        <f>IFERROR(VLOOKUP(ROWS($Y$2:Y1941),$Z$2:$AA$3007,2,0),"")</f>
        <v/>
      </c>
      <c r="Z1941" s="91">
        <f>IF(ISNUMBER(SEARCH(PROF_SEARCH_ECO_PREC,AA1941)),MAX($Z$1:Z1940)+1,0)</f>
        <v>0</v>
      </c>
      <c r="AA1941" t="s">
        <v>4499</v>
      </c>
      <c r="AB1941">
        <v>437</v>
      </c>
    </row>
    <row r="1942" spans="16:28">
      <c r="P1942" t="str">
        <f>IFERROR(VLOOKUP(ROWS($P$2:P1942),$Q$2:$R$3007,2,0),"")</f>
        <v/>
      </c>
      <c r="Q1942" s="91">
        <f>IF(ISNUMBER(SEARCH(ETUD_SHEARCH_ECO_PREC,R1942)),MAX($Q$1:Q1941)+1,0)</f>
        <v>0</v>
      </c>
      <c r="R1942" t="s">
        <v>4279</v>
      </c>
      <c r="S1942">
        <v>390</v>
      </c>
      <c r="Y1942" t="str">
        <f>IFERROR(VLOOKUP(ROWS($Y$2:Y1942),$Z$2:$AA$3007,2,0),"")</f>
        <v/>
      </c>
      <c r="Z1942" s="91">
        <f>IF(ISNUMBER(SEARCH(PROF_SEARCH_ECO_PREC,AA1942)),MAX($Z$1:Z1941)+1,0)</f>
        <v>0</v>
      </c>
      <c r="AA1942" t="s">
        <v>4279</v>
      </c>
      <c r="AB1942">
        <v>390</v>
      </c>
    </row>
    <row r="1943" spans="16:28">
      <c r="P1943" t="str">
        <f>IFERROR(VLOOKUP(ROWS($P$2:P1943),$Q$2:$R$3007,2,0),"")</f>
        <v/>
      </c>
      <c r="Q1943" s="91">
        <f>IF(ISNUMBER(SEARCH(ETUD_SHEARCH_ECO_PREC,R1943)),MAX($Q$1:Q1942)+1,0)</f>
        <v>0</v>
      </c>
      <c r="R1943" t="s">
        <v>4283</v>
      </c>
      <c r="S1943">
        <v>394</v>
      </c>
      <c r="Y1943" t="str">
        <f>IFERROR(VLOOKUP(ROWS($Y$2:Y1943),$Z$2:$AA$3007,2,0),"")</f>
        <v/>
      </c>
      <c r="Z1943" s="91">
        <f>IF(ISNUMBER(SEARCH(PROF_SEARCH_ECO_PREC,AA1943)),MAX($Z$1:Z1942)+1,0)</f>
        <v>0</v>
      </c>
      <c r="AA1943" t="s">
        <v>4283</v>
      </c>
      <c r="AB1943">
        <v>394</v>
      </c>
    </row>
    <row r="1944" spans="16:28">
      <c r="P1944" t="str">
        <f>IFERROR(VLOOKUP(ROWS($P$2:P1944),$Q$2:$R$3007,2,0),"")</f>
        <v/>
      </c>
      <c r="Q1944" s="91">
        <f>IF(ISNUMBER(SEARCH(ETUD_SHEARCH_ECO_PREC,R1944)),MAX($Q$1:Q1943)+1,0)</f>
        <v>0</v>
      </c>
      <c r="R1944" t="s">
        <v>4285</v>
      </c>
      <c r="S1944">
        <v>396</v>
      </c>
      <c r="Y1944" t="str">
        <f>IFERROR(VLOOKUP(ROWS($Y$2:Y1944),$Z$2:$AA$3007,2,0),"")</f>
        <v/>
      </c>
      <c r="Z1944" s="91">
        <f>IF(ISNUMBER(SEARCH(PROF_SEARCH_ECO_PREC,AA1944)),MAX($Z$1:Z1943)+1,0)</f>
        <v>0</v>
      </c>
      <c r="AA1944" t="s">
        <v>4285</v>
      </c>
      <c r="AB1944">
        <v>396</v>
      </c>
    </row>
    <row r="1945" spans="16:28">
      <c r="P1945" t="str">
        <f>IFERROR(VLOOKUP(ROWS($P$2:P1945),$Q$2:$R$3007,2,0),"")</f>
        <v/>
      </c>
      <c r="Q1945" s="91">
        <f>IF(ISNUMBER(SEARCH(ETUD_SHEARCH_ECO_PREC,R1945)),MAX($Q$1:Q1944)+1,0)</f>
        <v>0</v>
      </c>
      <c r="R1945" t="s">
        <v>4297</v>
      </c>
      <c r="S1945">
        <v>398</v>
      </c>
      <c r="Y1945" t="str">
        <f>IFERROR(VLOOKUP(ROWS($Y$2:Y1945),$Z$2:$AA$3007,2,0),"")</f>
        <v/>
      </c>
      <c r="Z1945" s="91">
        <f>IF(ISNUMBER(SEARCH(PROF_SEARCH_ECO_PREC,AA1945)),MAX($Z$1:Z1944)+1,0)</f>
        <v>0</v>
      </c>
      <c r="AA1945" t="s">
        <v>4297</v>
      </c>
      <c r="AB1945">
        <v>398</v>
      </c>
    </row>
    <row r="1946" spans="16:28">
      <c r="P1946" t="str">
        <f>IFERROR(VLOOKUP(ROWS($P$2:P1946),$Q$2:$R$3007,2,0),"")</f>
        <v/>
      </c>
      <c r="Q1946" s="91">
        <f>IF(ISNUMBER(SEARCH(ETUD_SHEARCH_ECO_PREC,R1946)),MAX($Q$1:Q1945)+1,0)</f>
        <v>0</v>
      </c>
      <c r="R1946" t="s">
        <v>4244</v>
      </c>
      <c r="S1946">
        <v>1376</v>
      </c>
      <c r="Y1946" t="str">
        <f>IFERROR(VLOOKUP(ROWS($Y$2:Y1946),$Z$2:$AA$3007,2,0),"")</f>
        <v/>
      </c>
      <c r="Z1946" s="91">
        <f>IF(ISNUMBER(SEARCH(PROF_SEARCH_ECO_PREC,AA1946)),MAX($Z$1:Z1945)+1,0)</f>
        <v>0</v>
      </c>
      <c r="AA1946" t="s">
        <v>4244</v>
      </c>
      <c r="AB1946">
        <v>1376</v>
      </c>
    </row>
    <row r="1947" spans="16:28">
      <c r="P1947" t="str">
        <f>IFERROR(VLOOKUP(ROWS($P$2:P1947),$Q$2:$R$3007,2,0),"")</f>
        <v/>
      </c>
      <c r="Q1947" s="91">
        <f>IF(ISNUMBER(SEARCH(ETUD_SHEARCH_ECO_PREC,R1947)),MAX($Q$1:Q1946)+1,0)</f>
        <v>0</v>
      </c>
      <c r="R1947" t="s">
        <v>4593</v>
      </c>
      <c r="S1947">
        <v>557</v>
      </c>
      <c r="Y1947" t="str">
        <f>IFERROR(VLOOKUP(ROWS($Y$2:Y1947),$Z$2:$AA$3007,2,0),"")</f>
        <v/>
      </c>
      <c r="Z1947" s="91">
        <f>IF(ISNUMBER(SEARCH(PROF_SEARCH_ECO_PREC,AA1947)),MAX($Z$1:Z1946)+1,0)</f>
        <v>0</v>
      </c>
      <c r="AA1947" t="s">
        <v>4593</v>
      </c>
      <c r="AB1947">
        <v>557</v>
      </c>
    </row>
    <row r="1948" spans="16:28">
      <c r="P1948" t="str">
        <f>IFERROR(VLOOKUP(ROWS($P$2:P1948),$Q$2:$R$3007,2,0),"")</f>
        <v/>
      </c>
      <c r="Q1948" s="91">
        <f>IF(ISNUMBER(SEARCH(ETUD_SHEARCH_ECO_PREC,R1948)),MAX($Q$1:Q1947)+1,0)</f>
        <v>0</v>
      </c>
      <c r="R1948" t="s">
        <v>4328</v>
      </c>
      <c r="S1948">
        <v>8320</v>
      </c>
      <c r="Y1948" t="str">
        <f>IFERROR(VLOOKUP(ROWS($Y$2:Y1948),$Z$2:$AA$3007,2,0),"")</f>
        <v/>
      </c>
      <c r="Z1948" s="91">
        <f>IF(ISNUMBER(SEARCH(PROF_SEARCH_ECO_PREC,AA1948)),MAX($Z$1:Z1947)+1,0)</f>
        <v>0</v>
      </c>
      <c r="AA1948" t="s">
        <v>4328</v>
      </c>
      <c r="AB1948">
        <v>8320</v>
      </c>
    </row>
    <row r="1949" spans="16:28">
      <c r="P1949" t="str">
        <f>IFERROR(VLOOKUP(ROWS($P$2:P1949),$Q$2:$R$3007,2,0),"")</f>
        <v/>
      </c>
      <c r="Q1949" s="91">
        <f>IF(ISNUMBER(SEARCH(ETUD_SHEARCH_ECO_PREC,R1949)),MAX($Q$1:Q1948)+1,0)</f>
        <v>0</v>
      </c>
      <c r="R1949" t="s">
        <v>3151</v>
      </c>
      <c r="S1949">
        <v>20</v>
      </c>
      <c r="Y1949" t="str">
        <f>IFERROR(VLOOKUP(ROWS($Y$2:Y1949),$Z$2:$AA$3007,2,0),"")</f>
        <v/>
      </c>
      <c r="Z1949" s="91">
        <f>IF(ISNUMBER(SEARCH(PROF_SEARCH_ECO_PREC,AA1949)),MAX($Z$1:Z1948)+1,0)</f>
        <v>0</v>
      </c>
      <c r="AA1949" t="s">
        <v>3151</v>
      </c>
      <c r="AB1949">
        <v>20</v>
      </c>
    </row>
    <row r="1950" spans="16:28">
      <c r="P1950" t="str">
        <f>IFERROR(VLOOKUP(ROWS($P$2:P1950),$Q$2:$R$3007,2,0),"")</f>
        <v/>
      </c>
      <c r="Q1950" s="91">
        <f>IF(ISNUMBER(SEARCH(ETUD_SHEARCH_ECO_PREC,R1950)),MAX($Q$1:Q1949)+1,0)</f>
        <v>0</v>
      </c>
      <c r="R1950" t="s">
        <v>3212</v>
      </c>
      <c r="S1950">
        <v>7096</v>
      </c>
      <c r="Y1950" t="str">
        <f>IFERROR(VLOOKUP(ROWS($Y$2:Y1950),$Z$2:$AA$3007,2,0),"")</f>
        <v/>
      </c>
      <c r="Z1950" s="91">
        <f>IF(ISNUMBER(SEARCH(PROF_SEARCH_ECO_PREC,AA1950)),MAX($Z$1:Z1949)+1,0)</f>
        <v>0</v>
      </c>
      <c r="AA1950" t="s">
        <v>3212</v>
      </c>
      <c r="AB1950">
        <v>7096</v>
      </c>
    </row>
    <row r="1951" spans="16:28">
      <c r="P1951" t="str">
        <f>IFERROR(VLOOKUP(ROWS($P$2:P1951),$Q$2:$R$3007,2,0),"")</f>
        <v/>
      </c>
      <c r="Q1951" s="91">
        <f>IF(ISNUMBER(SEARCH(ETUD_SHEARCH_ECO_PREC,R1951)),MAX($Q$1:Q1950)+1,0)</f>
        <v>0</v>
      </c>
      <c r="R1951" t="s">
        <v>3838</v>
      </c>
      <c r="S1951">
        <v>166</v>
      </c>
      <c r="Y1951" t="str">
        <f>IFERROR(VLOOKUP(ROWS($Y$2:Y1951),$Z$2:$AA$3007,2,0),"")</f>
        <v/>
      </c>
      <c r="Z1951" s="91">
        <f>IF(ISNUMBER(SEARCH(PROF_SEARCH_ECO_PREC,AA1951)),MAX($Z$1:Z1950)+1,0)</f>
        <v>0</v>
      </c>
      <c r="AA1951" t="s">
        <v>3838</v>
      </c>
      <c r="AB1951">
        <v>166</v>
      </c>
    </row>
    <row r="1952" spans="16:28">
      <c r="P1952" t="str">
        <f>IFERROR(VLOOKUP(ROWS($P$2:P1952),$Q$2:$R$3007,2,0),"")</f>
        <v/>
      </c>
      <c r="Q1952" s="91">
        <f>IF(ISNUMBER(SEARCH(ETUD_SHEARCH_ECO_PREC,R1952)),MAX($Q$1:Q1951)+1,0)</f>
        <v>0</v>
      </c>
      <c r="R1952" t="s">
        <v>4224</v>
      </c>
      <c r="S1952">
        <v>8535</v>
      </c>
      <c r="Y1952" t="str">
        <f>IFERROR(VLOOKUP(ROWS($Y$2:Y1952),$Z$2:$AA$3007,2,0),"")</f>
        <v/>
      </c>
      <c r="Z1952" s="91">
        <f>IF(ISNUMBER(SEARCH(PROF_SEARCH_ECO_PREC,AA1952)),MAX($Z$1:Z1951)+1,0)</f>
        <v>0</v>
      </c>
      <c r="AA1952" t="s">
        <v>4224</v>
      </c>
      <c r="AB1952">
        <v>8535</v>
      </c>
    </row>
    <row r="1953" spans="16:28">
      <c r="P1953" t="str">
        <f>IFERROR(VLOOKUP(ROWS($P$2:P1953),$Q$2:$R$3007,2,0),"")</f>
        <v/>
      </c>
      <c r="Q1953" s="91">
        <f>IF(ISNUMBER(SEARCH(ETUD_SHEARCH_ECO_PREC,R1953)),MAX($Q$1:Q1952)+1,0)</f>
        <v>0</v>
      </c>
      <c r="R1953" t="s">
        <v>4545</v>
      </c>
      <c r="S1953">
        <v>531</v>
      </c>
      <c r="Y1953" t="str">
        <f>IFERROR(VLOOKUP(ROWS($Y$2:Y1953),$Z$2:$AA$3007,2,0),"")</f>
        <v/>
      </c>
      <c r="Z1953" s="91">
        <f>IF(ISNUMBER(SEARCH(PROF_SEARCH_ECO_PREC,AA1953)),MAX($Z$1:Z1952)+1,0)</f>
        <v>0</v>
      </c>
      <c r="AA1953" t="s">
        <v>4545</v>
      </c>
      <c r="AB1953">
        <v>531</v>
      </c>
    </row>
    <row r="1954" spans="16:28">
      <c r="P1954" t="str">
        <f>IFERROR(VLOOKUP(ROWS($P$2:P1954),$Q$2:$R$3007,2,0),"")</f>
        <v/>
      </c>
      <c r="Q1954" s="91">
        <f>IF(ISNUMBER(SEARCH(ETUD_SHEARCH_ECO_PREC,R1954)),MAX($Q$1:Q1953)+1,0)</f>
        <v>0</v>
      </c>
      <c r="R1954" t="s">
        <v>4314</v>
      </c>
      <c r="S1954">
        <v>1379</v>
      </c>
      <c r="Y1954" t="str">
        <f>IFERROR(VLOOKUP(ROWS($Y$2:Y1954),$Z$2:$AA$3007,2,0),"")</f>
        <v/>
      </c>
      <c r="Z1954" s="91">
        <f>IF(ISNUMBER(SEARCH(PROF_SEARCH_ECO_PREC,AA1954)),MAX($Z$1:Z1953)+1,0)</f>
        <v>0</v>
      </c>
      <c r="AA1954" t="s">
        <v>4314</v>
      </c>
      <c r="AB1954">
        <v>1379</v>
      </c>
    </row>
    <row r="1955" spans="16:28">
      <c r="P1955" t="str">
        <f>IFERROR(VLOOKUP(ROWS($P$2:P1955),$Q$2:$R$3007,2,0),"")</f>
        <v/>
      </c>
      <c r="Q1955" s="91">
        <f>IF(ISNUMBER(SEARCH(ETUD_SHEARCH_ECO_PREC,R1955)),MAX($Q$1:Q1954)+1,0)</f>
        <v>0</v>
      </c>
      <c r="R1955" t="s">
        <v>4332</v>
      </c>
      <c r="S1955">
        <v>8338</v>
      </c>
      <c r="Y1955" t="str">
        <f>IFERROR(VLOOKUP(ROWS($Y$2:Y1955),$Z$2:$AA$3007,2,0),"")</f>
        <v/>
      </c>
      <c r="Z1955" s="91">
        <f>IF(ISNUMBER(SEARCH(PROF_SEARCH_ECO_PREC,AA1955)),MAX($Z$1:Z1954)+1,0)</f>
        <v>0</v>
      </c>
      <c r="AA1955" t="s">
        <v>4332</v>
      </c>
      <c r="AB1955">
        <v>8338</v>
      </c>
    </row>
    <row r="1956" spans="16:28">
      <c r="P1956" t="str">
        <f>IFERROR(VLOOKUP(ROWS($P$2:P1956),$Q$2:$R$3007,2,0),"")</f>
        <v/>
      </c>
      <c r="Q1956" s="91">
        <f>IF(ISNUMBER(SEARCH(ETUD_SHEARCH_ECO_PREC,R1956)),MAX($Q$1:Q1955)+1,0)</f>
        <v>0</v>
      </c>
      <c r="R1956" t="s">
        <v>4415</v>
      </c>
      <c r="S1956">
        <v>456</v>
      </c>
      <c r="Y1956" t="str">
        <f>IFERROR(VLOOKUP(ROWS($Y$2:Y1956),$Z$2:$AA$3007,2,0),"")</f>
        <v/>
      </c>
      <c r="Z1956" s="91">
        <f>IF(ISNUMBER(SEARCH(PROF_SEARCH_ECO_PREC,AA1956)),MAX($Z$1:Z1955)+1,0)</f>
        <v>0</v>
      </c>
      <c r="AA1956" t="s">
        <v>4415</v>
      </c>
      <c r="AB1956">
        <v>456</v>
      </c>
    </row>
    <row r="1957" spans="16:28">
      <c r="P1957" t="str">
        <f>IFERROR(VLOOKUP(ROWS($P$2:P1957),$Q$2:$R$3007,2,0),"")</f>
        <v/>
      </c>
      <c r="Q1957" s="91">
        <f>IF(ISNUMBER(SEARCH(ETUD_SHEARCH_ECO_PREC,R1957)),MAX($Q$1:Q1956)+1,0)</f>
        <v>0</v>
      </c>
      <c r="R1957" t="s">
        <v>4849</v>
      </c>
      <c r="S1957">
        <v>1565</v>
      </c>
      <c r="Y1957" t="str">
        <f>IFERROR(VLOOKUP(ROWS($Y$2:Y1957),$Z$2:$AA$3007,2,0),"")</f>
        <v/>
      </c>
      <c r="Z1957" s="91">
        <f>IF(ISNUMBER(SEARCH(PROF_SEARCH_ECO_PREC,AA1957)),MAX($Z$1:Z1956)+1,0)</f>
        <v>0</v>
      </c>
      <c r="AA1957" t="s">
        <v>4849</v>
      </c>
      <c r="AB1957">
        <v>1565</v>
      </c>
    </row>
    <row r="1958" spans="16:28">
      <c r="P1958" t="str">
        <f>IFERROR(VLOOKUP(ROWS($P$2:P1958),$Q$2:$R$3007,2,0),"")</f>
        <v/>
      </c>
      <c r="Q1958" s="91">
        <f>IF(ISNUMBER(SEARCH(ETUD_SHEARCH_ECO_PREC,R1958)),MAX($Q$1:Q1957)+1,0)</f>
        <v>0</v>
      </c>
      <c r="R1958" t="s">
        <v>4848</v>
      </c>
      <c r="S1958">
        <v>676</v>
      </c>
      <c r="Y1958" t="str">
        <f>IFERROR(VLOOKUP(ROWS($Y$2:Y1958),$Z$2:$AA$3007,2,0),"")</f>
        <v/>
      </c>
      <c r="Z1958" s="91">
        <f>IF(ISNUMBER(SEARCH(PROF_SEARCH_ECO_PREC,AA1958)),MAX($Z$1:Z1957)+1,0)</f>
        <v>0</v>
      </c>
      <c r="AA1958" t="s">
        <v>4848</v>
      </c>
      <c r="AB1958">
        <v>676</v>
      </c>
    </row>
    <row r="1959" spans="16:28">
      <c r="P1959" t="str">
        <f>IFERROR(VLOOKUP(ROWS($P$2:P1959),$Q$2:$R$3007,2,0),"")</f>
        <v/>
      </c>
      <c r="Q1959" s="91">
        <f>IF(ISNUMBER(SEARCH(ETUD_SHEARCH_ECO_PREC,R1959)),MAX($Q$1:Q1958)+1,0)</f>
        <v>0</v>
      </c>
      <c r="R1959" t="s">
        <v>4954</v>
      </c>
      <c r="S1959">
        <v>751</v>
      </c>
      <c r="Y1959" t="str">
        <f>IFERROR(VLOOKUP(ROWS($Y$2:Y1959),$Z$2:$AA$3007,2,0),"")</f>
        <v/>
      </c>
      <c r="Z1959" s="91">
        <f>IF(ISNUMBER(SEARCH(PROF_SEARCH_ECO_PREC,AA1959)),MAX($Z$1:Z1958)+1,0)</f>
        <v>0</v>
      </c>
      <c r="AA1959" t="s">
        <v>4954</v>
      </c>
      <c r="AB1959">
        <v>751</v>
      </c>
    </row>
    <row r="1960" spans="16:28">
      <c r="P1960" t="str">
        <f>IFERROR(VLOOKUP(ROWS($P$2:P1960),$Q$2:$R$3007,2,0),"")</f>
        <v/>
      </c>
      <c r="Q1960" s="91">
        <f>IF(ISNUMBER(SEARCH(ETUD_SHEARCH_ECO_PREC,R1960)),MAX($Q$1:Q1959)+1,0)</f>
        <v>0</v>
      </c>
      <c r="R1960" t="s">
        <v>4360</v>
      </c>
      <c r="S1960">
        <v>424</v>
      </c>
      <c r="Y1960" t="str">
        <f>IFERROR(VLOOKUP(ROWS($Y$2:Y1960),$Z$2:$AA$3007,2,0),"")</f>
        <v/>
      </c>
      <c r="Z1960" s="91">
        <f>IF(ISNUMBER(SEARCH(PROF_SEARCH_ECO_PREC,AA1960)),MAX($Z$1:Z1959)+1,0)</f>
        <v>0</v>
      </c>
      <c r="AA1960" t="s">
        <v>4360</v>
      </c>
      <c r="AB1960">
        <v>424</v>
      </c>
    </row>
    <row r="1961" spans="16:28">
      <c r="P1961" t="str">
        <f>IFERROR(VLOOKUP(ROWS($P$2:P1961),$Q$2:$R$3007,2,0),"")</f>
        <v/>
      </c>
      <c r="Q1961" s="91">
        <f>IF(ISNUMBER(SEARCH(ETUD_SHEARCH_ECO_PREC,R1961)),MAX($Q$1:Q1960)+1,0)</f>
        <v>0</v>
      </c>
      <c r="R1961" t="s">
        <v>3167</v>
      </c>
      <c r="S1961">
        <v>1526</v>
      </c>
      <c r="Y1961" t="str">
        <f>IFERROR(VLOOKUP(ROWS($Y$2:Y1961),$Z$2:$AA$3007,2,0),"")</f>
        <v/>
      </c>
      <c r="Z1961" s="91">
        <f>IF(ISNUMBER(SEARCH(PROF_SEARCH_ECO_PREC,AA1961)),MAX($Z$1:Z1960)+1,0)</f>
        <v>0</v>
      </c>
      <c r="AA1961" t="s">
        <v>3167</v>
      </c>
      <c r="AB1961">
        <v>1526</v>
      </c>
    </row>
    <row r="1962" spans="16:28">
      <c r="P1962" t="str">
        <f>IFERROR(VLOOKUP(ROWS($P$2:P1962),$Q$2:$R$3007,2,0),"")</f>
        <v/>
      </c>
      <c r="Q1962" s="91">
        <f>IF(ISNUMBER(SEARCH(ETUD_SHEARCH_ECO_PREC,R1962)),MAX($Q$1:Q1961)+1,0)</f>
        <v>0</v>
      </c>
      <c r="R1962" t="s">
        <v>4341</v>
      </c>
      <c r="S1962">
        <v>1337</v>
      </c>
      <c r="Y1962" t="str">
        <f>IFERROR(VLOOKUP(ROWS($Y$2:Y1962),$Z$2:$AA$3007,2,0),"")</f>
        <v/>
      </c>
      <c r="Z1962" s="91">
        <f>IF(ISNUMBER(SEARCH(PROF_SEARCH_ECO_PREC,AA1962)),MAX($Z$1:Z1961)+1,0)</f>
        <v>0</v>
      </c>
      <c r="AA1962" t="s">
        <v>4341</v>
      </c>
      <c r="AB1962">
        <v>1337</v>
      </c>
    </row>
    <row r="1963" spans="16:28">
      <c r="P1963" t="str">
        <f>IFERROR(VLOOKUP(ROWS($P$2:P1963),$Q$2:$R$3007,2,0),"")</f>
        <v/>
      </c>
      <c r="Q1963" s="91">
        <f>IF(ISNUMBER(SEARCH(ETUD_SHEARCH_ECO_PREC,R1963)),MAX($Q$1:Q1962)+1,0)</f>
        <v>0</v>
      </c>
      <c r="R1963" t="s">
        <v>4879</v>
      </c>
      <c r="S1963">
        <v>688</v>
      </c>
      <c r="Y1963" t="str">
        <f>IFERROR(VLOOKUP(ROWS($Y$2:Y1963),$Z$2:$AA$3007,2,0),"")</f>
        <v/>
      </c>
      <c r="Z1963" s="91">
        <f>IF(ISNUMBER(SEARCH(PROF_SEARCH_ECO_PREC,AA1963)),MAX($Z$1:Z1962)+1,0)</f>
        <v>0</v>
      </c>
      <c r="AA1963" t="s">
        <v>4879</v>
      </c>
      <c r="AB1963">
        <v>688</v>
      </c>
    </row>
    <row r="1964" spans="16:28">
      <c r="P1964" t="str">
        <f>IFERROR(VLOOKUP(ROWS($P$2:P1964),$Q$2:$R$3007,2,0),"")</f>
        <v/>
      </c>
      <c r="Q1964" s="91">
        <f>IF(ISNUMBER(SEARCH(ETUD_SHEARCH_ECO_PREC,R1964)),MAX($Q$1:Q1963)+1,0)</f>
        <v>0</v>
      </c>
      <c r="R1964" t="s">
        <v>4091</v>
      </c>
      <c r="S1964">
        <v>7521</v>
      </c>
      <c r="Y1964" t="str">
        <f>IFERROR(VLOOKUP(ROWS($Y$2:Y1964),$Z$2:$AA$3007,2,0),"")</f>
        <v/>
      </c>
      <c r="Z1964" s="91">
        <f>IF(ISNUMBER(SEARCH(PROF_SEARCH_ECO_PREC,AA1964)),MAX($Z$1:Z1963)+1,0)</f>
        <v>0</v>
      </c>
      <c r="AA1964" t="s">
        <v>4091</v>
      </c>
      <c r="AB1964">
        <v>7521</v>
      </c>
    </row>
    <row r="1965" spans="16:28">
      <c r="P1965" t="str">
        <f>IFERROR(VLOOKUP(ROWS($P$2:P1965),$Q$2:$R$3007,2,0),"")</f>
        <v/>
      </c>
      <c r="Q1965" s="91">
        <f>IF(ISNUMBER(SEARCH(ETUD_SHEARCH_ECO_PREC,R1965)),MAX($Q$1:Q1964)+1,0)</f>
        <v>0</v>
      </c>
      <c r="R1965" t="s">
        <v>3214</v>
      </c>
      <c r="S1965">
        <v>42</v>
      </c>
      <c r="Y1965" t="str">
        <f>IFERROR(VLOOKUP(ROWS($Y$2:Y1965),$Z$2:$AA$3007,2,0),"")</f>
        <v/>
      </c>
      <c r="Z1965" s="91">
        <f>IF(ISNUMBER(SEARCH(PROF_SEARCH_ECO_PREC,AA1965)),MAX($Z$1:Z1964)+1,0)</f>
        <v>0</v>
      </c>
      <c r="AA1965" t="s">
        <v>3214</v>
      </c>
      <c r="AB1965">
        <v>42</v>
      </c>
    </row>
    <row r="1966" spans="16:28">
      <c r="P1966" t="str">
        <f>IFERROR(VLOOKUP(ROWS($P$2:P1966),$Q$2:$R$3007,2,0),"")</f>
        <v/>
      </c>
      <c r="Q1966" s="91">
        <f>IF(ISNUMBER(SEARCH(ETUD_SHEARCH_ECO_PREC,R1966)),MAX($Q$1:Q1965)+1,0)</f>
        <v>0</v>
      </c>
      <c r="R1966" t="s">
        <v>4340</v>
      </c>
      <c r="S1966">
        <v>1373</v>
      </c>
      <c r="Y1966" t="str">
        <f>IFERROR(VLOOKUP(ROWS($Y$2:Y1966),$Z$2:$AA$3007,2,0),"")</f>
        <v/>
      </c>
      <c r="Z1966" s="91">
        <f>IF(ISNUMBER(SEARCH(PROF_SEARCH_ECO_PREC,AA1966)),MAX($Z$1:Z1965)+1,0)</f>
        <v>0</v>
      </c>
      <c r="AA1966" t="s">
        <v>4340</v>
      </c>
      <c r="AB1966">
        <v>1373</v>
      </c>
    </row>
    <row r="1967" spans="16:28">
      <c r="P1967" t="str">
        <f>IFERROR(VLOOKUP(ROWS($P$2:P1967),$Q$2:$R$3007,2,0),"")</f>
        <v/>
      </c>
      <c r="Q1967" s="91">
        <f>IF(ISNUMBER(SEARCH(ETUD_SHEARCH_ECO_PREC,R1967)),MAX($Q$1:Q1966)+1,0)</f>
        <v>0</v>
      </c>
      <c r="R1967" t="s">
        <v>4578</v>
      </c>
      <c r="S1967">
        <v>1439</v>
      </c>
      <c r="Y1967" t="str">
        <f>IFERROR(VLOOKUP(ROWS($Y$2:Y1967),$Z$2:$AA$3007,2,0),"")</f>
        <v/>
      </c>
      <c r="Z1967" s="91">
        <f>IF(ISNUMBER(SEARCH(PROF_SEARCH_ECO_PREC,AA1967)),MAX($Z$1:Z1966)+1,0)</f>
        <v>0</v>
      </c>
      <c r="AA1967" t="s">
        <v>4578</v>
      </c>
      <c r="AB1967">
        <v>1439</v>
      </c>
    </row>
    <row r="1968" spans="16:28">
      <c r="P1968" t="str">
        <f>IFERROR(VLOOKUP(ROWS($P$2:P1968),$Q$2:$R$3007,2,0),"")</f>
        <v/>
      </c>
      <c r="Q1968" s="91">
        <f>IF(ISNUMBER(SEARCH(ETUD_SHEARCH_ECO_PREC,R1968)),MAX($Q$1:Q1967)+1,0)</f>
        <v>0</v>
      </c>
      <c r="R1968" t="s">
        <v>5823</v>
      </c>
      <c r="S1968">
        <v>1130</v>
      </c>
      <c r="Y1968" t="str">
        <f>IFERROR(VLOOKUP(ROWS($Y$2:Y1968),$Z$2:$AA$3007,2,0),"")</f>
        <v/>
      </c>
      <c r="Z1968" s="91">
        <f>IF(ISNUMBER(SEARCH(PROF_SEARCH_ECO_PREC,AA1968)),MAX($Z$1:Z1967)+1,0)</f>
        <v>0</v>
      </c>
      <c r="AA1968" t="s">
        <v>5823</v>
      </c>
      <c r="AB1968">
        <v>1130</v>
      </c>
    </row>
    <row r="1969" spans="16:28">
      <c r="P1969" t="str">
        <f>IFERROR(VLOOKUP(ROWS($P$2:P1969),$Q$2:$R$3007,2,0),"")</f>
        <v/>
      </c>
      <c r="Q1969" s="91">
        <f>IF(ISNUMBER(SEARCH(ETUD_SHEARCH_ECO_PREC,R1969)),MAX($Q$1:Q1968)+1,0)</f>
        <v>0</v>
      </c>
      <c r="R1969" t="s">
        <v>3392</v>
      </c>
      <c r="S1969">
        <v>5063</v>
      </c>
      <c r="Y1969" t="str">
        <f>IFERROR(VLOOKUP(ROWS($Y$2:Y1969),$Z$2:$AA$3007,2,0),"")</f>
        <v/>
      </c>
      <c r="Z1969" s="91">
        <f>IF(ISNUMBER(SEARCH(PROF_SEARCH_ECO_PREC,AA1969)),MAX($Z$1:Z1968)+1,0)</f>
        <v>0</v>
      </c>
      <c r="AA1969" t="s">
        <v>3392</v>
      </c>
      <c r="AB1969">
        <v>5063</v>
      </c>
    </row>
    <row r="1970" spans="16:28">
      <c r="P1970" t="str">
        <f>IFERROR(VLOOKUP(ROWS($P$2:P1970),$Q$2:$R$3007,2,0),"")</f>
        <v/>
      </c>
      <c r="Q1970" s="91">
        <f>IF(ISNUMBER(SEARCH(ETUD_SHEARCH_ECO_PREC,R1970)),MAX($Q$1:Q1969)+1,0)</f>
        <v>0</v>
      </c>
      <c r="R1970" t="s">
        <v>4002</v>
      </c>
      <c r="S1970">
        <v>252</v>
      </c>
      <c r="Y1970" t="str">
        <f>IFERROR(VLOOKUP(ROWS($Y$2:Y1970),$Z$2:$AA$3007,2,0),"")</f>
        <v/>
      </c>
      <c r="Z1970" s="91">
        <f>IF(ISNUMBER(SEARCH(PROF_SEARCH_ECO_PREC,AA1970)),MAX($Z$1:Z1969)+1,0)</f>
        <v>0</v>
      </c>
      <c r="AA1970" t="s">
        <v>4002</v>
      </c>
      <c r="AB1970">
        <v>252</v>
      </c>
    </row>
    <row r="1971" spans="16:28">
      <c r="P1971" t="str">
        <f>IFERROR(VLOOKUP(ROWS($P$2:P1971),$Q$2:$R$3007,2,0),"")</f>
        <v/>
      </c>
      <c r="Q1971" s="91">
        <f>IF(ISNUMBER(SEARCH(ETUD_SHEARCH_ECO_PREC,R1971)),MAX($Q$1:Q1970)+1,0)</f>
        <v>0</v>
      </c>
      <c r="R1971" t="s">
        <v>3786</v>
      </c>
      <c r="S1971">
        <v>8574</v>
      </c>
      <c r="Y1971" t="str">
        <f>IFERROR(VLOOKUP(ROWS($Y$2:Y1971),$Z$2:$AA$3007,2,0),"")</f>
        <v/>
      </c>
      <c r="Z1971" s="91">
        <f>IF(ISNUMBER(SEARCH(PROF_SEARCH_ECO_PREC,AA1971)),MAX($Z$1:Z1970)+1,0)</f>
        <v>0</v>
      </c>
      <c r="AA1971" t="s">
        <v>3786</v>
      </c>
      <c r="AB1971">
        <v>8574</v>
      </c>
    </row>
    <row r="1972" spans="16:28">
      <c r="P1972" t="str">
        <f>IFERROR(VLOOKUP(ROWS($P$2:P1972),$Q$2:$R$3007,2,0),"")</f>
        <v/>
      </c>
      <c r="Q1972" s="91">
        <f>IF(ISNUMBER(SEARCH(ETUD_SHEARCH_ECO_PREC,R1972)),MAX($Q$1:Q1971)+1,0)</f>
        <v>0</v>
      </c>
      <c r="R1972" t="s">
        <v>4210</v>
      </c>
      <c r="S1972">
        <v>8382</v>
      </c>
      <c r="Y1972" t="str">
        <f>IFERROR(VLOOKUP(ROWS($Y$2:Y1972),$Z$2:$AA$3007,2,0),"")</f>
        <v/>
      </c>
      <c r="Z1972" s="91">
        <f>IF(ISNUMBER(SEARCH(PROF_SEARCH_ECO_PREC,AA1972)),MAX($Z$1:Z1971)+1,0)</f>
        <v>0</v>
      </c>
      <c r="AA1972" t="s">
        <v>4210</v>
      </c>
      <c r="AB1972">
        <v>8382</v>
      </c>
    </row>
    <row r="1973" spans="16:28">
      <c r="P1973" t="str">
        <f>IFERROR(VLOOKUP(ROWS($P$2:P1973),$Q$2:$R$3007,2,0),"")</f>
        <v/>
      </c>
      <c r="Q1973" s="91">
        <f>IF(ISNUMBER(SEARCH(ETUD_SHEARCH_ECO_PREC,R1973)),MAX($Q$1:Q1972)+1,0)</f>
        <v>0</v>
      </c>
      <c r="R1973" t="s">
        <v>5050</v>
      </c>
      <c r="S1973">
        <v>815</v>
      </c>
      <c r="Y1973" t="str">
        <f>IFERROR(VLOOKUP(ROWS($Y$2:Y1973),$Z$2:$AA$3007,2,0),"")</f>
        <v/>
      </c>
      <c r="Z1973" s="91">
        <f>IF(ISNUMBER(SEARCH(PROF_SEARCH_ECO_PREC,AA1973)),MAX($Z$1:Z1972)+1,0)</f>
        <v>0</v>
      </c>
      <c r="AA1973" t="s">
        <v>5050</v>
      </c>
      <c r="AB1973">
        <v>815</v>
      </c>
    </row>
    <row r="1974" spans="16:28">
      <c r="P1974" t="str">
        <f>IFERROR(VLOOKUP(ROWS($P$2:P1974),$Q$2:$R$3007,2,0),"")</f>
        <v/>
      </c>
      <c r="Q1974" s="91">
        <f>IF(ISNUMBER(SEARCH(ETUD_SHEARCH_ECO_PREC,R1974)),MAX($Q$1:Q1973)+1,0)</f>
        <v>0</v>
      </c>
      <c r="R1974" t="s">
        <v>3738</v>
      </c>
      <c r="S1974">
        <v>5465</v>
      </c>
      <c r="Y1974" t="str">
        <f>IFERROR(VLOOKUP(ROWS($Y$2:Y1974),$Z$2:$AA$3007,2,0),"")</f>
        <v/>
      </c>
      <c r="Z1974" s="91">
        <f>IF(ISNUMBER(SEARCH(PROF_SEARCH_ECO_PREC,AA1974)),MAX($Z$1:Z1973)+1,0)</f>
        <v>0</v>
      </c>
      <c r="AA1974" t="s">
        <v>3738</v>
      </c>
      <c r="AB1974">
        <v>5465</v>
      </c>
    </row>
    <row r="1975" spans="16:28">
      <c r="P1975" t="str">
        <f>IFERROR(VLOOKUP(ROWS($P$2:P1975),$Q$2:$R$3007,2,0),"")</f>
        <v/>
      </c>
      <c r="Q1975" s="91">
        <f>IF(ISNUMBER(SEARCH(ETUD_SHEARCH_ECO_PREC,R1975)),MAX($Q$1:Q1974)+1,0)</f>
        <v>0</v>
      </c>
      <c r="R1975" t="s">
        <v>5787</v>
      </c>
      <c r="S1975">
        <v>1271</v>
      </c>
      <c r="Y1975" t="str">
        <f>IFERROR(VLOOKUP(ROWS($Y$2:Y1975),$Z$2:$AA$3007,2,0),"")</f>
        <v/>
      </c>
      <c r="Z1975" s="91">
        <f>IF(ISNUMBER(SEARCH(PROF_SEARCH_ECO_PREC,AA1975)),MAX($Z$1:Z1974)+1,0)</f>
        <v>0</v>
      </c>
      <c r="AA1975" t="s">
        <v>5787</v>
      </c>
      <c r="AB1975">
        <v>1271</v>
      </c>
    </row>
    <row r="1976" spans="16:28">
      <c r="P1976" t="str">
        <f>IFERROR(VLOOKUP(ROWS($P$2:P1976),$Q$2:$R$3007,2,0),"")</f>
        <v/>
      </c>
      <c r="Q1976" s="91">
        <f>IF(ISNUMBER(SEARCH(ETUD_SHEARCH_ECO_PREC,R1976)),MAX($Q$1:Q1975)+1,0)</f>
        <v>0</v>
      </c>
      <c r="R1976" t="s">
        <v>3142</v>
      </c>
      <c r="S1976">
        <v>16</v>
      </c>
      <c r="Y1976" t="str">
        <f>IFERROR(VLOOKUP(ROWS($Y$2:Y1976),$Z$2:$AA$3007,2,0),"")</f>
        <v/>
      </c>
      <c r="Z1976" s="91">
        <f>IF(ISNUMBER(SEARCH(PROF_SEARCH_ECO_PREC,AA1976)),MAX($Z$1:Z1975)+1,0)</f>
        <v>0</v>
      </c>
      <c r="AA1976" t="s">
        <v>3142</v>
      </c>
      <c r="AB1976">
        <v>16</v>
      </c>
    </row>
    <row r="1977" spans="16:28">
      <c r="P1977" t="str">
        <f>IFERROR(VLOOKUP(ROWS($P$2:P1977),$Q$2:$R$3007,2,0),"")</f>
        <v/>
      </c>
      <c r="Q1977" s="91">
        <f>IF(ISNUMBER(SEARCH(ETUD_SHEARCH_ECO_PREC,R1977)),MAX($Q$1:Q1976)+1,0)</f>
        <v>0</v>
      </c>
      <c r="R1977" t="s">
        <v>3113</v>
      </c>
      <c r="S1977">
        <v>7019</v>
      </c>
      <c r="Y1977" t="str">
        <f>IFERROR(VLOOKUP(ROWS($Y$2:Y1977),$Z$2:$AA$3007,2,0),"")</f>
        <v/>
      </c>
      <c r="Z1977" s="91">
        <f>IF(ISNUMBER(SEARCH(PROF_SEARCH_ECO_PREC,AA1977)),MAX($Z$1:Z1976)+1,0)</f>
        <v>0</v>
      </c>
      <c r="AA1977" t="s">
        <v>3113</v>
      </c>
      <c r="AB1977">
        <v>7019</v>
      </c>
    </row>
    <row r="1978" spans="16:28">
      <c r="P1978" t="str">
        <f>IFERROR(VLOOKUP(ROWS($P$2:P1978),$Q$2:$R$3007,2,0),"")</f>
        <v/>
      </c>
      <c r="Q1978" s="91">
        <f>IF(ISNUMBER(SEARCH(ETUD_SHEARCH_ECO_PREC,R1978)),MAX($Q$1:Q1977)+1,0)</f>
        <v>0</v>
      </c>
      <c r="R1978" t="s">
        <v>5193</v>
      </c>
      <c r="S1978">
        <v>5296</v>
      </c>
      <c r="Y1978" t="str">
        <f>IFERROR(VLOOKUP(ROWS($Y$2:Y1978),$Z$2:$AA$3007,2,0),"")</f>
        <v/>
      </c>
      <c r="Z1978" s="91">
        <f>IF(ISNUMBER(SEARCH(PROF_SEARCH_ECO_PREC,AA1978)),MAX($Z$1:Z1977)+1,0)</f>
        <v>0</v>
      </c>
      <c r="AA1978" t="s">
        <v>5193</v>
      </c>
      <c r="AB1978">
        <v>5296</v>
      </c>
    </row>
    <row r="1979" spans="16:28">
      <c r="P1979" t="str">
        <f>IFERROR(VLOOKUP(ROWS($P$2:P1979),$Q$2:$R$3007,2,0),"")</f>
        <v/>
      </c>
      <c r="Q1979" s="91">
        <f>IF(ISNUMBER(SEARCH(ETUD_SHEARCH_ECO_PREC,R1979)),MAX($Q$1:Q1978)+1,0)</f>
        <v>0</v>
      </c>
      <c r="R1979" t="s">
        <v>5271</v>
      </c>
      <c r="S1979">
        <v>5423</v>
      </c>
      <c r="Y1979" t="str">
        <f>IFERROR(VLOOKUP(ROWS($Y$2:Y1979),$Z$2:$AA$3007,2,0),"")</f>
        <v/>
      </c>
      <c r="Z1979" s="91">
        <f>IF(ISNUMBER(SEARCH(PROF_SEARCH_ECO_PREC,AA1979)),MAX($Z$1:Z1978)+1,0)</f>
        <v>0</v>
      </c>
      <c r="AA1979" t="s">
        <v>5271</v>
      </c>
      <c r="AB1979">
        <v>5423</v>
      </c>
    </row>
    <row r="1980" spans="16:28">
      <c r="P1980" t="str">
        <f>IFERROR(VLOOKUP(ROWS($P$2:P1980),$Q$2:$R$3007,2,0),"")</f>
        <v/>
      </c>
      <c r="Q1980" s="91">
        <f>IF(ISNUMBER(SEARCH(ETUD_SHEARCH_ECO_PREC,R1980)),MAX($Q$1:Q1979)+1,0)</f>
        <v>0</v>
      </c>
      <c r="R1980" t="s">
        <v>4541</v>
      </c>
      <c r="S1980">
        <v>8512</v>
      </c>
      <c r="Y1980" t="str">
        <f>IFERROR(VLOOKUP(ROWS($Y$2:Y1980),$Z$2:$AA$3007,2,0),"")</f>
        <v/>
      </c>
      <c r="Z1980" s="91">
        <f>IF(ISNUMBER(SEARCH(PROF_SEARCH_ECO_PREC,AA1980)),MAX($Z$1:Z1979)+1,0)</f>
        <v>0</v>
      </c>
      <c r="AA1980" t="s">
        <v>4541</v>
      </c>
      <c r="AB1980">
        <v>8512</v>
      </c>
    </row>
    <row r="1981" spans="16:28">
      <c r="P1981" t="str">
        <f>IFERROR(VLOOKUP(ROWS($P$2:P1981),$Q$2:$R$3007,2,0),"")</f>
        <v/>
      </c>
      <c r="Q1981" s="91">
        <f>IF(ISNUMBER(SEARCH(ETUD_SHEARCH_ECO_PREC,R1981)),MAX($Q$1:Q1980)+1,0)</f>
        <v>0</v>
      </c>
      <c r="R1981" t="s">
        <v>5931</v>
      </c>
      <c r="S1981">
        <v>1595</v>
      </c>
      <c r="Y1981" t="str">
        <f>IFERROR(VLOOKUP(ROWS($Y$2:Y1981),$Z$2:$AA$3007,2,0),"")</f>
        <v/>
      </c>
      <c r="Z1981" s="91">
        <f>IF(ISNUMBER(SEARCH(PROF_SEARCH_ECO_PREC,AA1981)),MAX($Z$1:Z1980)+1,0)</f>
        <v>0</v>
      </c>
      <c r="AA1981" t="s">
        <v>5931</v>
      </c>
      <c r="AB1981">
        <v>1595</v>
      </c>
    </row>
    <row r="1982" spans="16:28">
      <c r="P1982" t="str">
        <f>IFERROR(VLOOKUP(ROWS($P$2:P1982),$Q$2:$R$3007,2,0),"")</f>
        <v/>
      </c>
      <c r="Q1982" s="91">
        <f>IF(ISNUMBER(SEARCH(ETUD_SHEARCH_ECO_PREC,R1982)),MAX($Q$1:Q1981)+1,0)</f>
        <v>0</v>
      </c>
      <c r="R1982" t="s">
        <v>5579</v>
      </c>
      <c r="S1982">
        <v>1073</v>
      </c>
      <c r="Y1982" t="str">
        <f>IFERROR(VLOOKUP(ROWS($Y$2:Y1982),$Z$2:$AA$3007,2,0),"")</f>
        <v/>
      </c>
      <c r="Z1982" s="91">
        <f>IF(ISNUMBER(SEARCH(PROF_SEARCH_ECO_PREC,AA1982)),MAX($Z$1:Z1981)+1,0)</f>
        <v>0</v>
      </c>
      <c r="AA1982" t="s">
        <v>5579</v>
      </c>
      <c r="AB1982">
        <v>1073</v>
      </c>
    </row>
    <row r="1983" spans="16:28">
      <c r="P1983" t="str">
        <f>IFERROR(VLOOKUP(ROWS($P$2:P1983),$Q$2:$R$3007,2,0),"")</f>
        <v/>
      </c>
      <c r="Q1983" s="91">
        <f>IF(ISNUMBER(SEARCH(ETUD_SHEARCH_ECO_PREC,R1983)),MAX($Q$1:Q1982)+1,0)</f>
        <v>0</v>
      </c>
      <c r="R1983" t="s">
        <v>5073</v>
      </c>
      <c r="S1983">
        <v>5241</v>
      </c>
      <c r="Y1983" t="str">
        <f>IFERROR(VLOOKUP(ROWS($Y$2:Y1983),$Z$2:$AA$3007,2,0),"")</f>
        <v/>
      </c>
      <c r="Z1983" s="91">
        <f>IF(ISNUMBER(SEARCH(PROF_SEARCH_ECO_PREC,AA1983)),MAX($Z$1:Z1982)+1,0)</f>
        <v>0</v>
      </c>
      <c r="AA1983" t="s">
        <v>5073</v>
      </c>
      <c r="AB1983">
        <v>5241</v>
      </c>
    </row>
    <row r="1984" spans="16:28">
      <c r="P1984" t="str">
        <f>IFERROR(VLOOKUP(ROWS($P$2:P1984),$Q$2:$R$3007,2,0),"")</f>
        <v/>
      </c>
      <c r="Q1984" s="91">
        <f>IF(ISNUMBER(SEARCH(ETUD_SHEARCH_ECO_PREC,R1984)),MAX($Q$1:Q1983)+1,0)</f>
        <v>0</v>
      </c>
      <c r="R1984" t="s">
        <v>3661</v>
      </c>
      <c r="S1984">
        <v>8319</v>
      </c>
      <c r="Y1984" t="str">
        <f>IFERROR(VLOOKUP(ROWS($Y$2:Y1984),$Z$2:$AA$3007,2,0),"")</f>
        <v/>
      </c>
      <c r="Z1984" s="91">
        <f>IF(ISNUMBER(SEARCH(PROF_SEARCH_ECO_PREC,AA1984)),MAX($Z$1:Z1983)+1,0)</f>
        <v>0</v>
      </c>
      <c r="AA1984" t="s">
        <v>3661</v>
      </c>
      <c r="AB1984">
        <v>8319</v>
      </c>
    </row>
    <row r="1985" spans="16:28">
      <c r="P1985" t="str">
        <f>IFERROR(VLOOKUP(ROWS($P$2:P1985),$Q$2:$R$3007,2,0),"")</f>
        <v/>
      </c>
      <c r="Q1985" s="91">
        <f>IF(ISNUMBER(SEARCH(ETUD_SHEARCH_ECO_PREC,R1985)),MAX($Q$1:Q1984)+1,0)</f>
        <v>0</v>
      </c>
      <c r="R1985" t="s">
        <v>3676</v>
      </c>
      <c r="S1985">
        <v>134</v>
      </c>
      <c r="Y1985" t="str">
        <f>IFERROR(VLOOKUP(ROWS($Y$2:Y1985),$Z$2:$AA$3007,2,0),"")</f>
        <v/>
      </c>
      <c r="Z1985" s="91">
        <f>IF(ISNUMBER(SEARCH(PROF_SEARCH_ECO_PREC,AA1985)),MAX($Z$1:Z1984)+1,0)</f>
        <v>0</v>
      </c>
      <c r="AA1985" t="s">
        <v>3676</v>
      </c>
      <c r="AB1985">
        <v>134</v>
      </c>
    </row>
    <row r="1986" spans="16:28">
      <c r="P1986" t="str">
        <f>IFERROR(VLOOKUP(ROWS($P$2:P1986),$Q$2:$R$3007,2,0),"")</f>
        <v/>
      </c>
      <c r="Q1986" s="91">
        <f>IF(ISNUMBER(SEARCH(ETUD_SHEARCH_ECO_PREC,R1986)),MAX($Q$1:Q1985)+1,0)</f>
        <v>0</v>
      </c>
      <c r="R1986" t="s">
        <v>4319</v>
      </c>
      <c r="S1986">
        <v>5158</v>
      </c>
      <c r="Y1986" t="str">
        <f>IFERROR(VLOOKUP(ROWS($Y$2:Y1986),$Z$2:$AA$3007,2,0),"")</f>
        <v/>
      </c>
      <c r="Z1986" s="91">
        <f>IF(ISNUMBER(SEARCH(PROF_SEARCH_ECO_PREC,AA1986)),MAX($Z$1:Z1985)+1,0)</f>
        <v>0</v>
      </c>
      <c r="AA1986" t="s">
        <v>4319</v>
      </c>
      <c r="AB1986">
        <v>5158</v>
      </c>
    </row>
    <row r="1987" spans="16:28">
      <c r="P1987" t="str">
        <f>IFERROR(VLOOKUP(ROWS($P$2:P1987),$Q$2:$R$3007,2,0),"")</f>
        <v/>
      </c>
      <c r="Q1987" s="91">
        <f>IF(ISNUMBER(SEARCH(ETUD_SHEARCH_ECO_PREC,R1987)),MAX($Q$1:Q1986)+1,0)</f>
        <v>0</v>
      </c>
      <c r="R1987" t="s">
        <v>3846</v>
      </c>
      <c r="S1987">
        <v>7433</v>
      </c>
      <c r="Y1987" t="str">
        <f>IFERROR(VLOOKUP(ROWS($Y$2:Y1987),$Z$2:$AA$3007,2,0),"")</f>
        <v/>
      </c>
      <c r="Z1987" s="91">
        <f>IF(ISNUMBER(SEARCH(PROF_SEARCH_ECO_PREC,AA1987)),MAX($Z$1:Z1986)+1,0)</f>
        <v>0</v>
      </c>
      <c r="AA1987" t="s">
        <v>3846</v>
      </c>
      <c r="AB1987">
        <v>7433</v>
      </c>
    </row>
    <row r="1988" spans="16:28">
      <c r="P1988" t="str">
        <f>IFERROR(VLOOKUP(ROWS($P$2:P1988),$Q$2:$R$3007,2,0),"")</f>
        <v/>
      </c>
      <c r="Q1988" s="91">
        <f>IF(ISNUMBER(SEARCH(ETUD_SHEARCH_ECO_PREC,R1988)),MAX($Q$1:Q1987)+1,0)</f>
        <v>0</v>
      </c>
      <c r="R1988" t="s">
        <v>5484</v>
      </c>
      <c r="S1988">
        <v>8471</v>
      </c>
      <c r="Y1988" t="str">
        <f>IFERROR(VLOOKUP(ROWS($Y$2:Y1988),$Z$2:$AA$3007,2,0),"")</f>
        <v/>
      </c>
      <c r="Z1988" s="91">
        <f>IF(ISNUMBER(SEARCH(PROF_SEARCH_ECO_PREC,AA1988)),MAX($Z$1:Z1987)+1,0)</f>
        <v>0</v>
      </c>
      <c r="AA1988" t="s">
        <v>5484</v>
      </c>
      <c r="AB1988">
        <v>8471</v>
      </c>
    </row>
    <row r="1989" spans="16:28">
      <c r="P1989" t="str">
        <f>IFERROR(VLOOKUP(ROWS($P$2:P1989),$Q$2:$R$3007,2,0),"")</f>
        <v/>
      </c>
      <c r="Q1989" s="91">
        <f>IF(ISNUMBER(SEARCH(ETUD_SHEARCH_ECO_PREC,R1989)),MAX($Q$1:Q1988)+1,0)</f>
        <v>0</v>
      </c>
      <c r="R1989" t="s">
        <v>3886</v>
      </c>
      <c r="S1989">
        <v>7447</v>
      </c>
      <c r="Y1989" t="str">
        <f>IFERROR(VLOOKUP(ROWS($Y$2:Y1989),$Z$2:$AA$3007,2,0),"")</f>
        <v/>
      </c>
      <c r="Z1989" s="91">
        <f>IF(ISNUMBER(SEARCH(PROF_SEARCH_ECO_PREC,AA1989)),MAX($Z$1:Z1988)+1,0)</f>
        <v>0</v>
      </c>
      <c r="AA1989" t="s">
        <v>3886</v>
      </c>
      <c r="AB1989">
        <v>7447</v>
      </c>
    </row>
    <row r="1990" spans="16:28">
      <c r="P1990" t="str">
        <f>IFERROR(VLOOKUP(ROWS($P$2:P1990),$Q$2:$R$3007,2,0),"")</f>
        <v/>
      </c>
      <c r="Q1990" s="91">
        <f>IF(ISNUMBER(SEARCH(ETUD_SHEARCH_ECO_PREC,R1990)),MAX($Q$1:Q1989)+1,0)</f>
        <v>0</v>
      </c>
      <c r="R1990" t="s">
        <v>3100</v>
      </c>
      <c r="S1990">
        <v>7012</v>
      </c>
      <c r="Y1990" t="str">
        <f>IFERROR(VLOOKUP(ROWS($Y$2:Y1990),$Z$2:$AA$3007,2,0),"")</f>
        <v/>
      </c>
      <c r="Z1990" s="91">
        <f>IF(ISNUMBER(SEARCH(PROF_SEARCH_ECO_PREC,AA1990)),MAX($Z$1:Z1989)+1,0)</f>
        <v>0</v>
      </c>
      <c r="AA1990" t="s">
        <v>3100</v>
      </c>
      <c r="AB1990">
        <v>7012</v>
      </c>
    </row>
    <row r="1991" spans="16:28">
      <c r="P1991" t="str">
        <f>IFERROR(VLOOKUP(ROWS($P$2:P1991),$Q$2:$R$3007,2,0),"")</f>
        <v/>
      </c>
      <c r="Q1991" s="91">
        <f>IF(ISNUMBER(SEARCH(ETUD_SHEARCH_ECO_PREC,R1991)),MAX($Q$1:Q1990)+1,0)</f>
        <v>0</v>
      </c>
      <c r="R1991" t="s">
        <v>5010</v>
      </c>
      <c r="S1991">
        <v>5474</v>
      </c>
      <c r="Y1991" t="str">
        <f>IFERROR(VLOOKUP(ROWS($Y$2:Y1991),$Z$2:$AA$3007,2,0),"")</f>
        <v/>
      </c>
      <c r="Z1991" s="91">
        <f>IF(ISNUMBER(SEARCH(PROF_SEARCH_ECO_PREC,AA1991)),MAX($Z$1:Z1990)+1,0)</f>
        <v>0</v>
      </c>
      <c r="AA1991" t="s">
        <v>5010</v>
      </c>
      <c r="AB1991">
        <v>5474</v>
      </c>
    </row>
    <row r="1992" spans="16:28">
      <c r="P1992" t="str">
        <f>IFERROR(VLOOKUP(ROWS($P$2:P1992),$Q$2:$R$3007,2,0),"")</f>
        <v/>
      </c>
      <c r="Q1992" s="91">
        <f>IF(ISNUMBER(SEARCH(ETUD_SHEARCH_ECO_PREC,R1992)),MAX($Q$1:Q1991)+1,0)</f>
        <v>0</v>
      </c>
      <c r="R1992" t="s">
        <v>3434</v>
      </c>
      <c r="S1992">
        <v>7251</v>
      </c>
      <c r="Y1992" t="str">
        <f>IFERROR(VLOOKUP(ROWS($Y$2:Y1992),$Z$2:$AA$3007,2,0),"")</f>
        <v/>
      </c>
      <c r="Z1992" s="91">
        <f>IF(ISNUMBER(SEARCH(PROF_SEARCH_ECO_PREC,AA1992)),MAX($Z$1:Z1991)+1,0)</f>
        <v>0</v>
      </c>
      <c r="AA1992" t="s">
        <v>3434</v>
      </c>
      <c r="AB1992">
        <v>7251</v>
      </c>
    </row>
    <row r="1993" spans="16:28">
      <c r="P1993" t="str">
        <f>IFERROR(VLOOKUP(ROWS($P$2:P1993),$Q$2:$R$3007,2,0),"")</f>
        <v/>
      </c>
      <c r="Q1993" s="91">
        <f>IF(ISNUMBER(SEARCH(ETUD_SHEARCH_ECO_PREC,R1993)),MAX($Q$1:Q1992)+1,0)</f>
        <v>0</v>
      </c>
      <c r="R1993" t="s">
        <v>3675</v>
      </c>
      <c r="S1993">
        <v>7368</v>
      </c>
      <c r="Y1993" t="str">
        <f>IFERROR(VLOOKUP(ROWS($Y$2:Y1993),$Z$2:$AA$3007,2,0),"")</f>
        <v/>
      </c>
      <c r="Z1993" s="91">
        <f>IF(ISNUMBER(SEARCH(PROF_SEARCH_ECO_PREC,AA1993)),MAX($Z$1:Z1992)+1,0)</f>
        <v>0</v>
      </c>
      <c r="AA1993" t="s">
        <v>3675</v>
      </c>
      <c r="AB1993">
        <v>7368</v>
      </c>
    </row>
    <row r="1994" spans="16:28">
      <c r="P1994" t="str">
        <f>IFERROR(VLOOKUP(ROWS($P$2:P1994),$Q$2:$R$3007,2,0),"")</f>
        <v/>
      </c>
      <c r="Q1994" s="91">
        <f>IF(ISNUMBER(SEARCH(ETUD_SHEARCH_ECO_PREC,R1994)),MAX($Q$1:Q1993)+1,0)</f>
        <v>0</v>
      </c>
      <c r="R1994" t="s">
        <v>3674</v>
      </c>
      <c r="S1994">
        <v>7367</v>
      </c>
      <c r="Y1994" t="str">
        <f>IFERROR(VLOOKUP(ROWS($Y$2:Y1994),$Z$2:$AA$3007,2,0),"")</f>
        <v/>
      </c>
      <c r="Z1994" s="91">
        <f>IF(ISNUMBER(SEARCH(PROF_SEARCH_ECO_PREC,AA1994)),MAX($Z$1:Z1993)+1,0)</f>
        <v>0</v>
      </c>
      <c r="AA1994" t="s">
        <v>3674</v>
      </c>
      <c r="AB1994">
        <v>7367</v>
      </c>
    </row>
    <row r="1995" spans="16:28">
      <c r="P1995" t="str">
        <f>IFERROR(VLOOKUP(ROWS($P$2:P1995),$Q$2:$R$3007,2,0),"")</f>
        <v/>
      </c>
      <c r="Q1995" s="91">
        <f>IF(ISNUMBER(SEARCH(ETUD_SHEARCH_ECO_PREC,R1995)),MAX($Q$1:Q1994)+1,0)</f>
        <v>0</v>
      </c>
      <c r="R1995" t="s">
        <v>6071</v>
      </c>
      <c r="S1995">
        <v>8588</v>
      </c>
      <c r="Y1995" t="str">
        <f>IFERROR(VLOOKUP(ROWS($Y$2:Y1995),$Z$2:$AA$3007,2,0),"")</f>
        <v/>
      </c>
      <c r="Z1995" s="91">
        <f>IF(ISNUMBER(SEARCH(PROF_SEARCH_ECO_PREC,AA1995)),MAX($Z$1:Z1994)+1,0)</f>
        <v>0</v>
      </c>
      <c r="AA1995" t="s">
        <v>6071</v>
      </c>
      <c r="AB1995">
        <v>8588</v>
      </c>
    </row>
    <row r="1996" spans="16:28">
      <c r="P1996" t="str">
        <f>IFERROR(VLOOKUP(ROWS($P$2:P1996),$Q$2:$R$3007,2,0),"")</f>
        <v/>
      </c>
      <c r="Q1996" s="91">
        <f>IF(ISNUMBER(SEARCH(ETUD_SHEARCH_ECO_PREC,R1996)),MAX($Q$1:Q1995)+1,0)</f>
        <v>0</v>
      </c>
      <c r="R1996" t="s">
        <v>3360</v>
      </c>
      <c r="S1996">
        <v>8109</v>
      </c>
      <c r="Y1996" t="str">
        <f>IFERROR(VLOOKUP(ROWS($Y$2:Y1996),$Z$2:$AA$3007,2,0),"")</f>
        <v/>
      </c>
      <c r="Z1996" s="91">
        <f>IF(ISNUMBER(SEARCH(PROF_SEARCH_ECO_PREC,AA1996)),MAX($Z$1:Z1995)+1,0)</f>
        <v>0</v>
      </c>
      <c r="AA1996" t="s">
        <v>3360</v>
      </c>
      <c r="AB1996">
        <v>8109</v>
      </c>
    </row>
    <row r="1997" spans="16:28">
      <c r="P1997" t="str">
        <f>IFERROR(VLOOKUP(ROWS($P$2:P1997),$Q$2:$R$3007,2,0),"")</f>
        <v/>
      </c>
      <c r="Q1997" s="91">
        <f>IF(ISNUMBER(SEARCH(ETUD_SHEARCH_ECO_PREC,R1997)),MAX($Q$1:Q1996)+1,0)</f>
        <v>0</v>
      </c>
      <c r="R1997" t="s">
        <v>4202</v>
      </c>
      <c r="S1997">
        <v>350</v>
      </c>
      <c r="Y1997" t="str">
        <f>IFERROR(VLOOKUP(ROWS($Y$2:Y1997),$Z$2:$AA$3007,2,0),"")</f>
        <v/>
      </c>
      <c r="Z1997" s="91">
        <f>IF(ISNUMBER(SEARCH(PROF_SEARCH_ECO_PREC,AA1997)),MAX($Z$1:Z1996)+1,0)</f>
        <v>0</v>
      </c>
      <c r="AA1997" t="s">
        <v>4202</v>
      </c>
      <c r="AB1997">
        <v>350</v>
      </c>
    </row>
    <row r="1998" spans="16:28">
      <c r="P1998" t="str">
        <f>IFERROR(VLOOKUP(ROWS($P$2:P1998),$Q$2:$R$3007,2,0),"")</f>
        <v/>
      </c>
      <c r="Q1998" s="91">
        <f>IF(ISNUMBER(SEARCH(ETUD_SHEARCH_ECO_PREC,R1998)),MAX($Q$1:Q1997)+1,0)</f>
        <v>0</v>
      </c>
      <c r="R1998" t="s">
        <v>3466</v>
      </c>
      <c r="S1998">
        <v>1534</v>
      </c>
      <c r="Y1998" t="str">
        <f>IFERROR(VLOOKUP(ROWS($Y$2:Y1998),$Z$2:$AA$3007,2,0),"")</f>
        <v/>
      </c>
      <c r="Z1998" s="91">
        <f>IF(ISNUMBER(SEARCH(PROF_SEARCH_ECO_PREC,AA1998)),MAX($Z$1:Z1997)+1,0)</f>
        <v>0</v>
      </c>
      <c r="AA1998" t="s">
        <v>3466</v>
      </c>
      <c r="AB1998">
        <v>1534</v>
      </c>
    </row>
    <row r="1999" spans="16:28">
      <c r="P1999" t="str">
        <f>IFERROR(VLOOKUP(ROWS($P$2:P1999),$Q$2:$R$3007,2,0),"")</f>
        <v/>
      </c>
      <c r="Q1999" s="91">
        <f>IF(ISNUMBER(SEARCH(ETUD_SHEARCH_ECO_PREC,R1999)),MAX($Q$1:Q1998)+1,0)</f>
        <v>0</v>
      </c>
      <c r="R1999" t="s">
        <v>6073</v>
      </c>
      <c r="S1999">
        <v>8669</v>
      </c>
      <c r="Y1999" t="str">
        <f>IFERROR(VLOOKUP(ROWS($Y$2:Y1999),$Z$2:$AA$3007,2,0),"")</f>
        <v/>
      </c>
      <c r="Z1999" s="91">
        <f>IF(ISNUMBER(SEARCH(PROF_SEARCH_ECO_PREC,AA1999)),MAX($Z$1:Z1998)+1,0)</f>
        <v>0</v>
      </c>
      <c r="AA1999" t="s">
        <v>6073</v>
      </c>
      <c r="AB1999">
        <v>8669</v>
      </c>
    </row>
    <row r="2000" spans="16:28">
      <c r="P2000" t="str">
        <f>IFERROR(VLOOKUP(ROWS($P$2:P2000),$Q$2:$R$3007,2,0),"")</f>
        <v/>
      </c>
      <c r="Q2000" s="91">
        <f>IF(ISNUMBER(SEARCH(ETUD_SHEARCH_ECO_PREC,R2000)),MAX($Q$1:Q1999)+1,0)</f>
        <v>0</v>
      </c>
      <c r="R2000" t="s">
        <v>5376</v>
      </c>
      <c r="S2000">
        <v>5552</v>
      </c>
      <c r="Y2000" t="str">
        <f>IFERROR(VLOOKUP(ROWS($Y$2:Y2000),$Z$2:$AA$3007,2,0),"")</f>
        <v/>
      </c>
      <c r="Z2000" s="91">
        <f>IF(ISNUMBER(SEARCH(PROF_SEARCH_ECO_PREC,AA2000)),MAX($Z$1:Z1999)+1,0)</f>
        <v>0</v>
      </c>
      <c r="AA2000" t="s">
        <v>5376</v>
      </c>
      <c r="AB2000">
        <v>5552</v>
      </c>
    </row>
    <row r="2001" spans="16:28">
      <c r="P2001" t="str">
        <f>IFERROR(VLOOKUP(ROWS($P$2:P2001),$Q$2:$R$3007,2,0),"")</f>
        <v/>
      </c>
      <c r="Q2001" s="91">
        <f>IF(ISNUMBER(SEARCH(ETUD_SHEARCH_ECO_PREC,R2001)),MAX($Q$1:Q2000)+1,0)</f>
        <v>0</v>
      </c>
      <c r="R2001" t="s">
        <v>5443</v>
      </c>
      <c r="S2001">
        <v>7829</v>
      </c>
      <c r="Y2001" t="str">
        <f>IFERROR(VLOOKUP(ROWS($Y$2:Y2001),$Z$2:$AA$3007,2,0),"")</f>
        <v/>
      </c>
      <c r="Z2001" s="91">
        <f>IF(ISNUMBER(SEARCH(PROF_SEARCH_ECO_PREC,AA2001)),MAX($Z$1:Z2000)+1,0)</f>
        <v>0</v>
      </c>
      <c r="AA2001" t="s">
        <v>5443</v>
      </c>
      <c r="AB2001">
        <v>7829</v>
      </c>
    </row>
    <row r="2002" spans="16:28">
      <c r="P2002" t="str">
        <f>IFERROR(VLOOKUP(ROWS($P$2:P2002),$Q$2:$R$3007,2,0),"")</f>
        <v/>
      </c>
      <c r="Q2002" s="91">
        <f>IF(ISNUMBER(SEARCH(ETUD_SHEARCH_ECO_PREC,R2002)),MAX($Q$1:Q2001)+1,0)</f>
        <v>0</v>
      </c>
      <c r="R2002" t="s">
        <v>3783</v>
      </c>
      <c r="S2002">
        <v>8560</v>
      </c>
      <c r="Y2002" t="str">
        <f>IFERROR(VLOOKUP(ROWS($Y$2:Y2002),$Z$2:$AA$3007,2,0),"")</f>
        <v/>
      </c>
      <c r="Z2002" s="91">
        <f>IF(ISNUMBER(SEARCH(PROF_SEARCH_ECO_PREC,AA2002)),MAX($Z$1:Z2001)+1,0)</f>
        <v>0</v>
      </c>
      <c r="AA2002" t="s">
        <v>3783</v>
      </c>
      <c r="AB2002">
        <v>8560</v>
      </c>
    </row>
    <row r="2003" spans="16:28">
      <c r="P2003" t="str">
        <f>IFERROR(VLOOKUP(ROWS($P$2:P2003),$Q$2:$R$3007,2,0),"")</f>
        <v/>
      </c>
      <c r="Q2003" s="91">
        <f>IF(ISNUMBER(SEARCH(ETUD_SHEARCH_ECO_PREC,R2003)),MAX($Q$1:Q2002)+1,0)</f>
        <v>0</v>
      </c>
      <c r="R2003" t="s">
        <v>5447</v>
      </c>
      <c r="S2003">
        <v>1010</v>
      </c>
      <c r="Y2003" t="str">
        <f>IFERROR(VLOOKUP(ROWS($Y$2:Y2003),$Z$2:$AA$3007,2,0),"")</f>
        <v/>
      </c>
      <c r="Z2003" s="91">
        <f>IF(ISNUMBER(SEARCH(PROF_SEARCH_ECO_PREC,AA2003)),MAX($Z$1:Z2002)+1,0)</f>
        <v>0</v>
      </c>
      <c r="AA2003" t="s">
        <v>5447</v>
      </c>
      <c r="AB2003">
        <v>1010</v>
      </c>
    </row>
    <row r="2004" spans="16:28">
      <c r="P2004" t="str">
        <f>IFERROR(VLOOKUP(ROWS($P$2:P2004),$Q$2:$R$3007,2,0),"")</f>
        <v/>
      </c>
      <c r="Q2004" s="91">
        <f>IF(ISNUMBER(SEARCH(ETUD_SHEARCH_ECO_PREC,R2004)),MAX($Q$1:Q2003)+1,0)</f>
        <v>0</v>
      </c>
      <c r="R2004" t="s">
        <v>3409</v>
      </c>
      <c r="S2004">
        <v>97</v>
      </c>
      <c r="Y2004" t="str">
        <f>IFERROR(VLOOKUP(ROWS($Y$2:Y2004),$Z$2:$AA$3007,2,0),"")</f>
        <v/>
      </c>
      <c r="Z2004" s="91">
        <f>IF(ISNUMBER(SEARCH(PROF_SEARCH_ECO_PREC,AA2004)),MAX($Z$1:Z2003)+1,0)</f>
        <v>0</v>
      </c>
      <c r="AA2004" t="s">
        <v>3409</v>
      </c>
      <c r="AB2004">
        <v>97</v>
      </c>
    </row>
    <row r="2005" spans="16:28">
      <c r="P2005" t="str">
        <f>IFERROR(VLOOKUP(ROWS($P$2:P2005),$Q$2:$R$3007,2,0),"")</f>
        <v/>
      </c>
      <c r="Q2005" s="91">
        <f>IF(ISNUMBER(SEARCH(ETUD_SHEARCH_ECO_PREC,R2005)),MAX($Q$1:Q2004)+1,0)</f>
        <v>0</v>
      </c>
      <c r="R2005" t="s">
        <v>3424</v>
      </c>
      <c r="S2005">
        <v>95</v>
      </c>
      <c r="Y2005" t="str">
        <f>IFERROR(VLOOKUP(ROWS($Y$2:Y2005),$Z$2:$AA$3007,2,0),"")</f>
        <v/>
      </c>
      <c r="Z2005" s="91">
        <f>IF(ISNUMBER(SEARCH(PROF_SEARCH_ECO_PREC,AA2005)),MAX($Z$1:Z2004)+1,0)</f>
        <v>0</v>
      </c>
      <c r="AA2005" t="s">
        <v>3424</v>
      </c>
      <c r="AB2005">
        <v>95</v>
      </c>
    </row>
    <row r="2006" spans="16:28">
      <c r="P2006" t="str">
        <f>IFERROR(VLOOKUP(ROWS($P$2:P2006),$Q$2:$R$3007,2,0),"")</f>
        <v/>
      </c>
      <c r="Q2006" s="91">
        <f>IF(ISNUMBER(SEARCH(ETUD_SHEARCH_ECO_PREC,R2006)),MAX($Q$1:Q2005)+1,0)</f>
        <v>0</v>
      </c>
      <c r="R2006" t="s">
        <v>3423</v>
      </c>
      <c r="S2006">
        <v>94</v>
      </c>
      <c r="Y2006" t="str">
        <f>IFERROR(VLOOKUP(ROWS($Y$2:Y2006),$Z$2:$AA$3007,2,0),"")</f>
        <v/>
      </c>
      <c r="Z2006" s="91">
        <f>IF(ISNUMBER(SEARCH(PROF_SEARCH_ECO_PREC,AA2006)),MAX($Z$1:Z2005)+1,0)</f>
        <v>0</v>
      </c>
      <c r="AA2006" t="s">
        <v>3423</v>
      </c>
      <c r="AB2006">
        <v>94</v>
      </c>
    </row>
    <row r="2007" spans="16:28">
      <c r="P2007" t="str">
        <f>IFERROR(VLOOKUP(ROWS($P$2:P2007),$Q$2:$R$3007,2,0),"")</f>
        <v/>
      </c>
      <c r="Q2007" s="91">
        <f>IF(ISNUMBER(SEARCH(ETUD_SHEARCH_ECO_PREC,R2007)),MAX($Q$1:Q2006)+1,0)</f>
        <v>0</v>
      </c>
      <c r="R2007" t="s">
        <v>5337</v>
      </c>
      <c r="S2007">
        <v>959</v>
      </c>
      <c r="Y2007" t="str">
        <f>IFERROR(VLOOKUP(ROWS($Y$2:Y2007),$Z$2:$AA$3007,2,0),"")</f>
        <v/>
      </c>
      <c r="Z2007" s="91">
        <f>IF(ISNUMBER(SEARCH(PROF_SEARCH_ECO_PREC,AA2007)),MAX($Z$1:Z2006)+1,0)</f>
        <v>0</v>
      </c>
      <c r="AA2007" t="s">
        <v>5337</v>
      </c>
      <c r="AB2007">
        <v>959</v>
      </c>
    </row>
    <row r="2008" spans="16:28">
      <c r="P2008" t="str">
        <f>IFERROR(VLOOKUP(ROWS($P$2:P2008),$Q$2:$R$3007,2,0),"")</f>
        <v/>
      </c>
      <c r="Q2008" s="91">
        <f>IF(ISNUMBER(SEARCH(ETUD_SHEARCH_ECO_PREC,R2008)),MAX($Q$1:Q2007)+1,0)</f>
        <v>0</v>
      </c>
      <c r="R2008" t="s">
        <v>4642</v>
      </c>
      <c r="S2008">
        <v>567</v>
      </c>
      <c r="Y2008" t="str">
        <f>IFERROR(VLOOKUP(ROWS($Y$2:Y2008),$Z$2:$AA$3007,2,0),"")</f>
        <v/>
      </c>
      <c r="Z2008" s="91">
        <f>IF(ISNUMBER(SEARCH(PROF_SEARCH_ECO_PREC,AA2008)),MAX($Z$1:Z2007)+1,0)</f>
        <v>0</v>
      </c>
      <c r="AA2008" t="s">
        <v>4642</v>
      </c>
      <c r="AB2008">
        <v>567</v>
      </c>
    </row>
    <row r="2009" spans="16:28">
      <c r="P2009" t="str">
        <f>IFERROR(VLOOKUP(ROWS($P$2:P2009),$Q$2:$R$3007,2,0),"")</f>
        <v/>
      </c>
      <c r="Q2009" s="91">
        <f>IF(ISNUMBER(SEARCH(ETUD_SHEARCH_ECO_PREC,R2009)),MAX($Q$1:Q2008)+1,0)</f>
        <v>0</v>
      </c>
      <c r="R2009" t="s">
        <v>4970</v>
      </c>
      <c r="S2009">
        <v>759</v>
      </c>
      <c r="Y2009" t="str">
        <f>IFERROR(VLOOKUP(ROWS($Y$2:Y2009),$Z$2:$AA$3007,2,0),"")</f>
        <v/>
      </c>
      <c r="Z2009" s="91">
        <f>IF(ISNUMBER(SEARCH(PROF_SEARCH_ECO_PREC,AA2009)),MAX($Z$1:Z2008)+1,0)</f>
        <v>0</v>
      </c>
      <c r="AA2009" t="s">
        <v>4970</v>
      </c>
      <c r="AB2009">
        <v>759</v>
      </c>
    </row>
    <row r="2010" spans="16:28">
      <c r="P2010" t="str">
        <f>IFERROR(VLOOKUP(ROWS($P$2:P2010),$Q$2:$R$3007,2,0),"")</f>
        <v/>
      </c>
      <c r="Q2010" s="91">
        <f>IF(ISNUMBER(SEARCH(ETUD_SHEARCH_ECO_PREC,R2010)),MAX($Q$1:Q2009)+1,0)</f>
        <v>0</v>
      </c>
      <c r="R2010" t="s">
        <v>3111</v>
      </c>
      <c r="S2010">
        <v>7</v>
      </c>
      <c r="Y2010" t="str">
        <f>IFERROR(VLOOKUP(ROWS($Y$2:Y2010),$Z$2:$AA$3007,2,0),"")</f>
        <v/>
      </c>
      <c r="Z2010" s="91">
        <f>IF(ISNUMBER(SEARCH(PROF_SEARCH_ECO_PREC,AA2010)),MAX($Z$1:Z2009)+1,0)</f>
        <v>0</v>
      </c>
      <c r="AA2010" t="s">
        <v>3111</v>
      </c>
      <c r="AB2010">
        <v>7</v>
      </c>
    </row>
    <row r="2011" spans="16:28">
      <c r="P2011" t="str">
        <f>IFERROR(VLOOKUP(ROWS($P$2:P2011),$Q$2:$R$3007,2,0),"")</f>
        <v/>
      </c>
      <c r="Q2011" s="91">
        <f>IF(ISNUMBER(SEARCH(ETUD_SHEARCH_ECO_PREC,R2011)),MAX($Q$1:Q2010)+1,0)</f>
        <v>0</v>
      </c>
      <c r="R2011" t="s">
        <v>4362</v>
      </c>
      <c r="S2011">
        <v>427</v>
      </c>
      <c r="Y2011" t="str">
        <f>IFERROR(VLOOKUP(ROWS($Y$2:Y2011),$Z$2:$AA$3007,2,0),"")</f>
        <v/>
      </c>
      <c r="Z2011" s="91">
        <f>IF(ISNUMBER(SEARCH(PROF_SEARCH_ECO_PREC,AA2011)),MAX($Z$1:Z2010)+1,0)</f>
        <v>0</v>
      </c>
      <c r="AA2011" t="s">
        <v>4362</v>
      </c>
      <c r="AB2011">
        <v>427</v>
      </c>
    </row>
    <row r="2012" spans="16:28">
      <c r="P2012" t="str">
        <f>IFERROR(VLOOKUP(ROWS($P$2:P2012),$Q$2:$R$3007,2,0),"")</f>
        <v/>
      </c>
      <c r="Q2012" s="91">
        <f>IF(ISNUMBER(SEARCH(ETUD_SHEARCH_ECO_PREC,R2012)),MAX($Q$1:Q2011)+1,0)</f>
        <v>0</v>
      </c>
      <c r="R2012" t="s">
        <v>4356</v>
      </c>
      <c r="S2012">
        <v>420</v>
      </c>
      <c r="Y2012" t="str">
        <f>IFERROR(VLOOKUP(ROWS($Y$2:Y2012),$Z$2:$AA$3007,2,0),"")</f>
        <v/>
      </c>
      <c r="Z2012" s="91">
        <f>IF(ISNUMBER(SEARCH(PROF_SEARCH_ECO_PREC,AA2012)),MAX($Z$1:Z2011)+1,0)</f>
        <v>0</v>
      </c>
      <c r="AA2012" t="s">
        <v>4356</v>
      </c>
      <c r="AB2012">
        <v>420</v>
      </c>
    </row>
    <row r="2013" spans="16:28">
      <c r="P2013" t="str">
        <f>IFERROR(VLOOKUP(ROWS($P$2:P2013),$Q$2:$R$3007,2,0),"")</f>
        <v/>
      </c>
      <c r="Q2013" s="91">
        <f>IF(ISNUMBER(SEARCH(ETUD_SHEARCH_ECO_PREC,R2013)),MAX($Q$1:Q2012)+1,0)</f>
        <v>0</v>
      </c>
      <c r="R2013" t="s">
        <v>3789</v>
      </c>
      <c r="S2013">
        <v>8368</v>
      </c>
      <c r="Y2013" t="str">
        <f>IFERROR(VLOOKUP(ROWS($Y$2:Y2013),$Z$2:$AA$3007,2,0),"")</f>
        <v/>
      </c>
      <c r="Z2013" s="91">
        <f>IF(ISNUMBER(SEARCH(PROF_SEARCH_ECO_PREC,AA2013)),MAX($Z$1:Z2012)+1,0)</f>
        <v>0</v>
      </c>
      <c r="AA2013" t="s">
        <v>3789</v>
      </c>
      <c r="AB2013">
        <v>8368</v>
      </c>
    </row>
    <row r="2014" spans="16:28">
      <c r="P2014" t="str">
        <f>IFERROR(VLOOKUP(ROWS($P$2:P2014),$Q$2:$R$3007,2,0),"")</f>
        <v/>
      </c>
      <c r="Q2014" s="91">
        <f>IF(ISNUMBER(SEARCH(ETUD_SHEARCH_ECO_PREC,R2014)),MAX($Q$1:Q2013)+1,0)</f>
        <v>0</v>
      </c>
      <c r="R2014" t="s">
        <v>5793</v>
      </c>
      <c r="S2014">
        <v>1277</v>
      </c>
      <c r="Y2014" t="str">
        <f>IFERROR(VLOOKUP(ROWS($Y$2:Y2014),$Z$2:$AA$3007,2,0),"")</f>
        <v/>
      </c>
      <c r="Z2014" s="91">
        <f>IF(ISNUMBER(SEARCH(PROF_SEARCH_ECO_PREC,AA2014)),MAX($Z$1:Z2013)+1,0)</f>
        <v>0</v>
      </c>
      <c r="AA2014" t="s">
        <v>5793</v>
      </c>
      <c r="AB2014">
        <v>1277</v>
      </c>
    </row>
    <row r="2015" spans="16:28">
      <c r="P2015" t="str">
        <f>IFERROR(VLOOKUP(ROWS($P$2:P2015),$Q$2:$R$3007,2,0),"")</f>
        <v/>
      </c>
      <c r="Q2015" s="91">
        <f>IF(ISNUMBER(SEARCH(ETUD_SHEARCH_ECO_PREC,R2015)),MAX($Q$1:Q2014)+1,0)</f>
        <v>0</v>
      </c>
      <c r="R2015" t="s">
        <v>5849</v>
      </c>
      <c r="S2015">
        <v>1143</v>
      </c>
      <c r="Y2015" t="str">
        <f>IFERROR(VLOOKUP(ROWS($Y$2:Y2015),$Z$2:$AA$3007,2,0),"")</f>
        <v/>
      </c>
      <c r="Z2015" s="91">
        <f>IF(ISNUMBER(SEARCH(PROF_SEARCH_ECO_PREC,AA2015)),MAX($Z$1:Z2014)+1,0)</f>
        <v>0</v>
      </c>
      <c r="AA2015" t="s">
        <v>5849</v>
      </c>
      <c r="AB2015">
        <v>1143</v>
      </c>
    </row>
    <row r="2016" spans="16:28">
      <c r="P2016" t="str">
        <f>IFERROR(VLOOKUP(ROWS($P$2:P2016),$Q$2:$R$3007,2,0),"")</f>
        <v/>
      </c>
      <c r="Q2016" s="91">
        <f>IF(ISNUMBER(SEARCH(ETUD_SHEARCH_ECO_PREC,R2016)),MAX($Q$1:Q2015)+1,0)</f>
        <v>0</v>
      </c>
      <c r="R2016" t="s">
        <v>3306</v>
      </c>
      <c r="S2016">
        <v>67</v>
      </c>
      <c r="Y2016" t="str">
        <f>IFERROR(VLOOKUP(ROWS($Y$2:Y2016),$Z$2:$AA$3007,2,0),"")</f>
        <v/>
      </c>
      <c r="Z2016" s="91">
        <f>IF(ISNUMBER(SEARCH(PROF_SEARCH_ECO_PREC,AA2016)),MAX($Z$1:Z2015)+1,0)</f>
        <v>0</v>
      </c>
      <c r="AA2016" t="s">
        <v>3306</v>
      </c>
      <c r="AB2016">
        <v>67</v>
      </c>
    </row>
    <row r="2017" spans="16:28">
      <c r="P2017" t="str">
        <f>IFERROR(VLOOKUP(ROWS($P$2:P2017),$Q$2:$R$3007,2,0),"")</f>
        <v/>
      </c>
      <c r="Q2017" s="91">
        <f>IF(ISNUMBER(SEARCH(ETUD_SHEARCH_ECO_PREC,R2017)),MAX($Q$1:Q2016)+1,0)</f>
        <v>0</v>
      </c>
      <c r="R2017" t="s">
        <v>3141</v>
      </c>
      <c r="S2017">
        <v>8254</v>
      </c>
      <c r="Y2017" t="str">
        <f>IFERROR(VLOOKUP(ROWS($Y$2:Y2017),$Z$2:$AA$3007,2,0),"")</f>
        <v/>
      </c>
      <c r="Z2017" s="91">
        <f>IF(ISNUMBER(SEARCH(PROF_SEARCH_ECO_PREC,AA2017)),MAX($Z$1:Z2016)+1,0)</f>
        <v>0</v>
      </c>
      <c r="AA2017" t="s">
        <v>3141</v>
      </c>
      <c r="AB2017">
        <v>8254</v>
      </c>
    </row>
    <row r="2018" spans="16:28">
      <c r="P2018" t="str">
        <f>IFERROR(VLOOKUP(ROWS($P$2:P2018),$Q$2:$R$3007,2,0),"")</f>
        <v/>
      </c>
      <c r="Q2018" s="91">
        <f>IF(ISNUMBER(SEARCH(ETUD_SHEARCH_ECO_PREC,R2018)),MAX($Q$1:Q2017)+1,0)</f>
        <v>0</v>
      </c>
      <c r="R2018" t="s">
        <v>3364</v>
      </c>
      <c r="S2018">
        <v>8643</v>
      </c>
      <c r="Y2018" t="str">
        <f>IFERROR(VLOOKUP(ROWS($Y$2:Y2018),$Z$2:$AA$3007,2,0),"")</f>
        <v/>
      </c>
      <c r="Z2018" s="91">
        <f>IF(ISNUMBER(SEARCH(PROF_SEARCH_ECO_PREC,AA2018)),MAX($Z$1:Z2017)+1,0)</f>
        <v>0</v>
      </c>
      <c r="AA2018" t="s">
        <v>3364</v>
      </c>
      <c r="AB2018">
        <v>8643</v>
      </c>
    </row>
    <row r="2019" spans="16:28">
      <c r="P2019" t="str">
        <f>IFERROR(VLOOKUP(ROWS($P$2:P2019),$Q$2:$R$3007,2,0),"")</f>
        <v/>
      </c>
      <c r="Q2019" s="91">
        <f>IF(ISNUMBER(SEARCH(ETUD_SHEARCH_ECO_PREC,R2019)),MAX($Q$1:Q2018)+1,0)</f>
        <v>0</v>
      </c>
      <c r="R2019" t="s">
        <v>5240</v>
      </c>
      <c r="S2019">
        <v>8423</v>
      </c>
      <c r="Y2019" t="str">
        <f>IFERROR(VLOOKUP(ROWS($Y$2:Y2019),$Z$2:$AA$3007,2,0),"")</f>
        <v/>
      </c>
      <c r="Z2019" s="91">
        <f>IF(ISNUMBER(SEARCH(PROF_SEARCH_ECO_PREC,AA2019)),MAX($Z$1:Z2018)+1,0)</f>
        <v>0</v>
      </c>
      <c r="AA2019" t="s">
        <v>5240</v>
      </c>
      <c r="AB2019">
        <v>8423</v>
      </c>
    </row>
    <row r="2020" spans="16:28">
      <c r="P2020" t="str">
        <f>IFERROR(VLOOKUP(ROWS($P$2:P2020),$Q$2:$R$3007,2,0),"")</f>
        <v/>
      </c>
      <c r="Q2020" s="91">
        <f>IF(ISNUMBER(SEARCH(ETUD_SHEARCH_ECO_PREC,R2020)),MAX($Q$1:Q2019)+1,0)</f>
        <v>0</v>
      </c>
      <c r="R2020" t="s">
        <v>3104</v>
      </c>
      <c r="S2020">
        <v>5005</v>
      </c>
      <c r="Y2020" t="str">
        <f>IFERROR(VLOOKUP(ROWS($Y$2:Y2020),$Z$2:$AA$3007,2,0),"")</f>
        <v/>
      </c>
      <c r="Z2020" s="91">
        <f>IF(ISNUMBER(SEARCH(PROF_SEARCH_ECO_PREC,AA2020)),MAX($Z$1:Z2019)+1,0)</f>
        <v>0</v>
      </c>
      <c r="AA2020" t="s">
        <v>3104</v>
      </c>
      <c r="AB2020">
        <v>5005</v>
      </c>
    </row>
    <row r="2021" spans="16:28">
      <c r="P2021" t="str">
        <f>IFERROR(VLOOKUP(ROWS($P$2:P2021),$Q$2:$R$3007,2,0),"")</f>
        <v/>
      </c>
      <c r="Q2021" s="91">
        <f>IF(ISNUMBER(SEARCH(ETUD_SHEARCH_ECO_PREC,R2021)),MAX($Q$1:Q2020)+1,0)</f>
        <v>0</v>
      </c>
      <c r="R2021" t="s">
        <v>4884</v>
      </c>
      <c r="S2021">
        <v>7674</v>
      </c>
      <c r="Y2021" t="str">
        <f>IFERROR(VLOOKUP(ROWS($Y$2:Y2021),$Z$2:$AA$3007,2,0),"")</f>
        <v/>
      </c>
      <c r="Z2021" s="91">
        <f>IF(ISNUMBER(SEARCH(PROF_SEARCH_ECO_PREC,AA2021)),MAX($Z$1:Z2020)+1,0)</f>
        <v>0</v>
      </c>
      <c r="AA2021" t="s">
        <v>4884</v>
      </c>
      <c r="AB2021">
        <v>7674</v>
      </c>
    </row>
    <row r="2022" spans="16:28">
      <c r="P2022" t="str">
        <f>IFERROR(VLOOKUP(ROWS($P$2:P2022),$Q$2:$R$3007,2,0),"")</f>
        <v/>
      </c>
      <c r="Q2022" s="91">
        <f>IF(ISNUMBER(SEARCH(ETUD_SHEARCH_ECO_PREC,R2022)),MAX($Q$1:Q2021)+1,0)</f>
        <v>0</v>
      </c>
      <c r="R2022" t="s">
        <v>5028</v>
      </c>
      <c r="S2022">
        <v>7718</v>
      </c>
      <c r="Y2022" t="str">
        <f>IFERROR(VLOOKUP(ROWS($Y$2:Y2022),$Z$2:$AA$3007,2,0),"")</f>
        <v/>
      </c>
      <c r="Z2022" s="91">
        <f>IF(ISNUMBER(SEARCH(PROF_SEARCH_ECO_PREC,AA2022)),MAX($Z$1:Z2021)+1,0)</f>
        <v>0</v>
      </c>
      <c r="AA2022" t="s">
        <v>5028</v>
      </c>
      <c r="AB2022">
        <v>7718</v>
      </c>
    </row>
    <row r="2023" spans="16:28">
      <c r="P2023" t="str">
        <f>IFERROR(VLOOKUP(ROWS($P$2:P2023),$Q$2:$R$3007,2,0),"")</f>
        <v/>
      </c>
      <c r="Q2023" s="91">
        <f>IF(ISNUMBER(SEARCH(ETUD_SHEARCH_ECO_PREC,R2023)),MAX($Q$1:Q2022)+1,0)</f>
        <v>0</v>
      </c>
      <c r="R2023" t="s">
        <v>5250</v>
      </c>
      <c r="S2023">
        <v>5285</v>
      </c>
      <c r="Y2023" t="str">
        <f>IFERROR(VLOOKUP(ROWS($Y$2:Y2023),$Z$2:$AA$3007,2,0),"")</f>
        <v/>
      </c>
      <c r="Z2023" s="91">
        <f>IF(ISNUMBER(SEARCH(PROF_SEARCH_ECO_PREC,AA2023)),MAX($Z$1:Z2022)+1,0)</f>
        <v>0</v>
      </c>
      <c r="AA2023" t="s">
        <v>5250</v>
      </c>
      <c r="AB2023">
        <v>5285</v>
      </c>
    </row>
    <row r="2024" spans="16:28">
      <c r="P2024" t="str">
        <f>IFERROR(VLOOKUP(ROWS($P$2:P2024),$Q$2:$R$3007,2,0),"")</f>
        <v/>
      </c>
      <c r="Q2024" s="91">
        <f>IF(ISNUMBER(SEARCH(ETUD_SHEARCH_ECO_PREC,R2024)),MAX($Q$1:Q2023)+1,0)</f>
        <v>0</v>
      </c>
      <c r="R2024" t="s">
        <v>5986</v>
      </c>
      <c r="S2024">
        <v>8199</v>
      </c>
      <c r="Y2024" t="str">
        <f>IFERROR(VLOOKUP(ROWS($Y$2:Y2024),$Z$2:$AA$3007,2,0),"")</f>
        <v/>
      </c>
      <c r="Z2024" s="91">
        <f>IF(ISNUMBER(SEARCH(PROF_SEARCH_ECO_PREC,AA2024)),MAX($Z$1:Z2023)+1,0)</f>
        <v>0</v>
      </c>
      <c r="AA2024" t="s">
        <v>5986</v>
      </c>
      <c r="AB2024">
        <v>8199</v>
      </c>
    </row>
    <row r="2025" spans="16:28">
      <c r="P2025" t="str">
        <f>IFERROR(VLOOKUP(ROWS($P$2:P2025),$Q$2:$R$3007,2,0),"")</f>
        <v/>
      </c>
      <c r="Q2025" s="91">
        <f>IF(ISNUMBER(SEARCH(ETUD_SHEARCH_ECO_PREC,R2025)),MAX($Q$1:Q2024)+1,0)</f>
        <v>0</v>
      </c>
      <c r="R2025" t="s">
        <v>3515</v>
      </c>
      <c r="S2025">
        <v>8418</v>
      </c>
      <c r="Y2025" t="str">
        <f>IFERROR(VLOOKUP(ROWS($Y$2:Y2025),$Z$2:$AA$3007,2,0),"")</f>
        <v/>
      </c>
      <c r="Z2025" s="91">
        <f>IF(ISNUMBER(SEARCH(PROF_SEARCH_ECO_PREC,AA2025)),MAX($Z$1:Z2024)+1,0)</f>
        <v>0</v>
      </c>
      <c r="AA2025" t="s">
        <v>3515</v>
      </c>
      <c r="AB2025">
        <v>8418</v>
      </c>
    </row>
    <row r="2026" spans="16:28">
      <c r="P2026" t="str">
        <f>IFERROR(VLOOKUP(ROWS($P$2:P2026),$Q$2:$R$3007,2,0),"")</f>
        <v/>
      </c>
      <c r="Q2026" s="91">
        <f>IF(ISNUMBER(SEARCH(ETUD_SHEARCH_ECO_PREC,R2026)),MAX($Q$1:Q2025)+1,0)</f>
        <v>0</v>
      </c>
      <c r="R2026" t="s">
        <v>5227</v>
      </c>
      <c r="S2026">
        <v>7774</v>
      </c>
      <c r="Y2026" t="str">
        <f>IFERROR(VLOOKUP(ROWS($Y$2:Y2026),$Z$2:$AA$3007,2,0),"")</f>
        <v/>
      </c>
      <c r="Z2026" s="91">
        <f>IF(ISNUMBER(SEARCH(PROF_SEARCH_ECO_PREC,AA2026)),MAX($Z$1:Z2025)+1,0)</f>
        <v>0</v>
      </c>
      <c r="AA2026" t="s">
        <v>5227</v>
      </c>
      <c r="AB2026">
        <v>7774</v>
      </c>
    </row>
    <row r="2027" spans="16:28">
      <c r="P2027" t="str">
        <f>IFERROR(VLOOKUP(ROWS($P$2:P2027),$Q$2:$R$3007,2,0),"")</f>
        <v/>
      </c>
      <c r="Q2027" s="91">
        <f>IF(ISNUMBER(SEARCH(ETUD_SHEARCH_ECO_PREC,R2027)),MAX($Q$1:Q2026)+1,0)</f>
        <v>0</v>
      </c>
      <c r="R2027" t="s">
        <v>5046</v>
      </c>
      <c r="S2027">
        <v>5239</v>
      </c>
      <c r="Y2027" t="str">
        <f>IFERROR(VLOOKUP(ROWS($Y$2:Y2027),$Z$2:$AA$3007,2,0),"")</f>
        <v/>
      </c>
      <c r="Z2027" s="91">
        <f>IF(ISNUMBER(SEARCH(PROF_SEARCH_ECO_PREC,AA2027)),MAX($Z$1:Z2026)+1,0)</f>
        <v>0</v>
      </c>
      <c r="AA2027" t="s">
        <v>5046</v>
      </c>
      <c r="AB2027">
        <v>5239</v>
      </c>
    </row>
    <row r="2028" spans="16:28">
      <c r="P2028" t="str">
        <f>IFERROR(VLOOKUP(ROWS($P$2:P2028),$Q$2:$R$3007,2,0),"")</f>
        <v/>
      </c>
      <c r="Q2028" s="91">
        <f>IF(ISNUMBER(SEARCH(ETUD_SHEARCH_ECO_PREC,R2028)),MAX($Q$1:Q2027)+1,0)</f>
        <v>0</v>
      </c>
      <c r="R2028" t="s">
        <v>5105</v>
      </c>
      <c r="S2028">
        <v>7745</v>
      </c>
      <c r="Y2028" t="str">
        <f>IFERROR(VLOOKUP(ROWS($Y$2:Y2028),$Z$2:$AA$3007,2,0),"")</f>
        <v/>
      </c>
      <c r="Z2028" s="91">
        <f>IF(ISNUMBER(SEARCH(PROF_SEARCH_ECO_PREC,AA2028)),MAX($Z$1:Z2027)+1,0)</f>
        <v>0</v>
      </c>
      <c r="AA2028" t="s">
        <v>5105</v>
      </c>
      <c r="AB2028">
        <v>7745</v>
      </c>
    </row>
    <row r="2029" spans="16:28">
      <c r="P2029" t="str">
        <f>IFERROR(VLOOKUP(ROWS($P$2:P2029),$Q$2:$R$3007,2,0),"")</f>
        <v/>
      </c>
      <c r="Q2029" s="91">
        <f>IF(ISNUMBER(SEARCH(ETUD_SHEARCH_ECO_PREC,R2029)),MAX($Q$1:Q2028)+1,0)</f>
        <v>0</v>
      </c>
      <c r="R2029" t="s">
        <v>3483</v>
      </c>
      <c r="S2029">
        <v>7279</v>
      </c>
      <c r="Y2029" t="str">
        <f>IFERROR(VLOOKUP(ROWS($Y$2:Y2029),$Z$2:$AA$3007,2,0),"")</f>
        <v/>
      </c>
      <c r="Z2029" s="91">
        <f>IF(ISNUMBER(SEARCH(PROF_SEARCH_ECO_PREC,AA2029)),MAX($Z$1:Z2028)+1,0)</f>
        <v>0</v>
      </c>
      <c r="AA2029" t="s">
        <v>3483</v>
      </c>
      <c r="AB2029">
        <v>7279</v>
      </c>
    </row>
    <row r="2030" spans="16:28">
      <c r="P2030" t="str">
        <f>IFERROR(VLOOKUP(ROWS($P$2:P2030),$Q$2:$R$3007,2,0),"")</f>
        <v/>
      </c>
      <c r="Q2030" s="91">
        <f>IF(ISNUMBER(SEARCH(ETUD_SHEARCH_ECO_PREC,R2030)),MAX($Q$1:Q2029)+1,0)</f>
        <v>0</v>
      </c>
      <c r="R2030" t="s">
        <v>3919</v>
      </c>
      <c r="S2030">
        <v>5118</v>
      </c>
      <c r="Y2030" t="str">
        <f>IFERROR(VLOOKUP(ROWS($Y$2:Y2030),$Z$2:$AA$3007,2,0),"")</f>
        <v/>
      </c>
      <c r="Z2030" s="91">
        <f>IF(ISNUMBER(SEARCH(PROF_SEARCH_ECO_PREC,AA2030)),MAX($Z$1:Z2029)+1,0)</f>
        <v>0</v>
      </c>
      <c r="AA2030" t="s">
        <v>3919</v>
      </c>
      <c r="AB2030">
        <v>5118</v>
      </c>
    </row>
    <row r="2031" spans="16:28">
      <c r="P2031" t="str">
        <f>IFERROR(VLOOKUP(ROWS($P$2:P2031),$Q$2:$R$3007,2,0),"")</f>
        <v/>
      </c>
      <c r="Q2031" s="91">
        <f>IF(ISNUMBER(SEARCH(ETUD_SHEARCH_ECO_PREC,R2031)),MAX($Q$1:Q2030)+1,0)</f>
        <v>0</v>
      </c>
      <c r="R2031" t="s">
        <v>4988</v>
      </c>
      <c r="S2031">
        <v>5228</v>
      </c>
      <c r="Y2031" t="str">
        <f>IFERROR(VLOOKUP(ROWS($Y$2:Y2031),$Z$2:$AA$3007,2,0),"")</f>
        <v/>
      </c>
      <c r="Z2031" s="91">
        <f>IF(ISNUMBER(SEARCH(PROF_SEARCH_ECO_PREC,AA2031)),MAX($Z$1:Z2030)+1,0)</f>
        <v>0</v>
      </c>
      <c r="AA2031" t="s">
        <v>4988</v>
      </c>
      <c r="AB2031">
        <v>5228</v>
      </c>
    </row>
    <row r="2032" spans="16:28">
      <c r="P2032" t="str">
        <f>IFERROR(VLOOKUP(ROWS($P$2:P2032),$Q$2:$R$3007,2,0),"")</f>
        <v/>
      </c>
      <c r="Q2032" s="91">
        <f>IF(ISNUMBER(SEARCH(ETUD_SHEARCH_ECO_PREC,R2032)),MAX($Q$1:Q2031)+1,0)</f>
        <v>0</v>
      </c>
      <c r="R2032" t="s">
        <v>4957</v>
      </c>
      <c r="S2032">
        <v>7693</v>
      </c>
      <c r="Y2032" t="str">
        <f>IFERROR(VLOOKUP(ROWS($Y$2:Y2032),$Z$2:$AA$3007,2,0),"")</f>
        <v/>
      </c>
      <c r="Z2032" s="91">
        <f>IF(ISNUMBER(SEARCH(PROF_SEARCH_ECO_PREC,AA2032)),MAX($Z$1:Z2031)+1,0)</f>
        <v>0</v>
      </c>
      <c r="AA2032" t="s">
        <v>4957</v>
      </c>
      <c r="AB2032">
        <v>7693</v>
      </c>
    </row>
    <row r="2033" spans="16:28">
      <c r="P2033" t="str">
        <f>IFERROR(VLOOKUP(ROWS($P$2:P2033),$Q$2:$R$3007,2,0),"")</f>
        <v/>
      </c>
      <c r="Q2033" s="91">
        <f>IF(ISNUMBER(SEARCH(ETUD_SHEARCH_ECO_PREC,R2033)),MAX($Q$1:Q2032)+1,0)</f>
        <v>0</v>
      </c>
      <c r="R2033" t="s">
        <v>4005</v>
      </c>
      <c r="S2033">
        <v>8413</v>
      </c>
      <c r="Y2033" t="str">
        <f>IFERROR(VLOOKUP(ROWS($Y$2:Y2033),$Z$2:$AA$3007,2,0),"")</f>
        <v/>
      </c>
      <c r="Z2033" s="91">
        <f>IF(ISNUMBER(SEARCH(PROF_SEARCH_ECO_PREC,AA2033)),MAX($Z$1:Z2032)+1,0)</f>
        <v>0</v>
      </c>
      <c r="AA2033" t="s">
        <v>4005</v>
      </c>
      <c r="AB2033">
        <v>8413</v>
      </c>
    </row>
    <row r="2034" spans="16:28">
      <c r="P2034" t="str">
        <f>IFERROR(VLOOKUP(ROWS($P$2:P2034),$Q$2:$R$3007,2,0),"")</f>
        <v/>
      </c>
      <c r="Q2034" s="91">
        <f>IF(ISNUMBER(SEARCH(ETUD_SHEARCH_ECO_PREC,R2034)),MAX($Q$1:Q2033)+1,0)</f>
        <v>0</v>
      </c>
      <c r="R2034" t="s">
        <v>4992</v>
      </c>
      <c r="S2034">
        <v>5232</v>
      </c>
      <c r="Y2034" t="str">
        <f>IFERROR(VLOOKUP(ROWS($Y$2:Y2034),$Z$2:$AA$3007,2,0),"")</f>
        <v/>
      </c>
      <c r="Z2034" s="91">
        <f>IF(ISNUMBER(SEARCH(PROF_SEARCH_ECO_PREC,AA2034)),MAX($Z$1:Z2033)+1,0)</f>
        <v>0</v>
      </c>
      <c r="AA2034" t="s">
        <v>4992</v>
      </c>
      <c r="AB2034">
        <v>5232</v>
      </c>
    </row>
    <row r="2035" spans="16:28">
      <c r="P2035" t="str">
        <f>IFERROR(VLOOKUP(ROWS($P$2:P2035),$Q$2:$R$3007,2,0),"")</f>
        <v/>
      </c>
      <c r="Q2035" s="91">
        <f>IF(ISNUMBER(SEARCH(ETUD_SHEARCH_ECO_PREC,R2035)),MAX($Q$1:Q2034)+1,0)</f>
        <v>0</v>
      </c>
      <c r="R2035" t="s">
        <v>3292</v>
      </c>
      <c r="S2035">
        <v>7146</v>
      </c>
      <c r="Y2035" t="str">
        <f>IFERROR(VLOOKUP(ROWS($Y$2:Y2035),$Z$2:$AA$3007,2,0),"")</f>
        <v/>
      </c>
      <c r="Z2035" s="91">
        <f>IF(ISNUMBER(SEARCH(PROF_SEARCH_ECO_PREC,AA2035)),MAX($Z$1:Z2034)+1,0)</f>
        <v>0</v>
      </c>
      <c r="AA2035" t="s">
        <v>3292</v>
      </c>
      <c r="AB2035">
        <v>7146</v>
      </c>
    </row>
    <row r="2036" spans="16:28">
      <c r="P2036" t="str">
        <f>IFERROR(VLOOKUP(ROWS($P$2:P2036),$Q$2:$R$3007,2,0),"")</f>
        <v/>
      </c>
      <c r="Q2036" s="91">
        <f>IF(ISNUMBER(SEARCH(ETUD_SHEARCH_ECO_PREC,R2036)),MAX($Q$1:Q2035)+1,0)</f>
        <v>0</v>
      </c>
      <c r="R2036" t="s">
        <v>4772</v>
      </c>
      <c r="S2036">
        <v>5206</v>
      </c>
      <c r="Y2036" t="str">
        <f>IFERROR(VLOOKUP(ROWS($Y$2:Y2036),$Z$2:$AA$3007,2,0),"")</f>
        <v/>
      </c>
      <c r="Z2036" s="91">
        <f>IF(ISNUMBER(SEARCH(PROF_SEARCH_ECO_PREC,AA2036)),MAX($Z$1:Z2035)+1,0)</f>
        <v>0</v>
      </c>
      <c r="AA2036" t="s">
        <v>4772</v>
      </c>
      <c r="AB2036">
        <v>5206</v>
      </c>
    </row>
    <row r="2037" spans="16:28">
      <c r="P2037" t="str">
        <f>IFERROR(VLOOKUP(ROWS($P$2:P2037),$Q$2:$R$3007,2,0),"")</f>
        <v/>
      </c>
      <c r="Q2037" s="91">
        <f>IF(ISNUMBER(SEARCH(ETUD_SHEARCH_ECO_PREC,R2037)),MAX($Q$1:Q2036)+1,0)</f>
        <v>0</v>
      </c>
      <c r="R2037" t="s">
        <v>3870</v>
      </c>
      <c r="S2037">
        <v>5106</v>
      </c>
      <c r="Y2037" t="str">
        <f>IFERROR(VLOOKUP(ROWS($Y$2:Y2037),$Z$2:$AA$3007,2,0),"")</f>
        <v/>
      </c>
      <c r="Z2037" s="91">
        <f>IF(ISNUMBER(SEARCH(PROF_SEARCH_ECO_PREC,AA2037)),MAX($Z$1:Z2036)+1,0)</f>
        <v>0</v>
      </c>
      <c r="AA2037" t="s">
        <v>3870</v>
      </c>
      <c r="AB2037">
        <v>5106</v>
      </c>
    </row>
    <row r="2038" spans="16:28">
      <c r="P2038" t="str">
        <f>IFERROR(VLOOKUP(ROWS($P$2:P2038),$Q$2:$R$3007,2,0),"")</f>
        <v/>
      </c>
      <c r="Q2038" s="91">
        <f>IF(ISNUMBER(SEARCH(ETUD_SHEARCH_ECO_PREC,R2038)),MAX($Q$1:Q2037)+1,0)</f>
        <v>0</v>
      </c>
      <c r="R2038" t="s">
        <v>3884</v>
      </c>
      <c r="S2038">
        <v>5111</v>
      </c>
      <c r="Y2038" t="str">
        <f>IFERROR(VLOOKUP(ROWS($Y$2:Y2038),$Z$2:$AA$3007,2,0),"")</f>
        <v/>
      </c>
      <c r="Z2038" s="91">
        <f>IF(ISNUMBER(SEARCH(PROF_SEARCH_ECO_PREC,AA2038)),MAX($Z$1:Z2037)+1,0)</f>
        <v>0</v>
      </c>
      <c r="AA2038" t="s">
        <v>3884</v>
      </c>
      <c r="AB2038">
        <v>5111</v>
      </c>
    </row>
    <row r="2039" spans="16:28">
      <c r="P2039" t="str">
        <f>IFERROR(VLOOKUP(ROWS($P$2:P2039),$Q$2:$R$3007,2,0),"")</f>
        <v/>
      </c>
      <c r="Q2039" s="91">
        <f>IF(ISNUMBER(SEARCH(ETUD_SHEARCH_ECO_PREC,R2039)),MAX($Q$1:Q2038)+1,0)</f>
        <v>0</v>
      </c>
      <c r="R2039" t="s">
        <v>3441</v>
      </c>
      <c r="S2039">
        <v>5006</v>
      </c>
      <c r="Y2039" t="str">
        <f>IFERROR(VLOOKUP(ROWS($Y$2:Y2039),$Z$2:$AA$3007,2,0),"")</f>
        <v/>
      </c>
      <c r="Z2039" s="91">
        <f>IF(ISNUMBER(SEARCH(PROF_SEARCH_ECO_PREC,AA2039)),MAX($Z$1:Z2038)+1,0)</f>
        <v>0</v>
      </c>
      <c r="AA2039" t="s">
        <v>3441</v>
      </c>
      <c r="AB2039">
        <v>5006</v>
      </c>
    </row>
    <row r="2040" spans="16:28">
      <c r="P2040" t="str">
        <f>IFERROR(VLOOKUP(ROWS($P$2:P2040),$Q$2:$R$3007,2,0),"")</f>
        <v/>
      </c>
      <c r="Q2040" s="91">
        <f>IF(ISNUMBER(SEARCH(ETUD_SHEARCH_ECO_PREC,R2040)),MAX($Q$1:Q2039)+1,0)</f>
        <v>0</v>
      </c>
      <c r="R2040" t="s">
        <v>3435</v>
      </c>
      <c r="S2040">
        <v>7253</v>
      </c>
      <c r="Y2040" t="str">
        <f>IFERROR(VLOOKUP(ROWS($Y$2:Y2040),$Z$2:$AA$3007,2,0),"")</f>
        <v/>
      </c>
      <c r="Z2040" s="91">
        <f>IF(ISNUMBER(SEARCH(PROF_SEARCH_ECO_PREC,AA2040)),MAX($Z$1:Z2039)+1,0)</f>
        <v>0</v>
      </c>
      <c r="AA2040" t="s">
        <v>3435</v>
      </c>
      <c r="AB2040">
        <v>7253</v>
      </c>
    </row>
    <row r="2041" spans="16:28">
      <c r="P2041" t="str">
        <f>IFERROR(VLOOKUP(ROWS($P$2:P2041),$Q$2:$R$3007,2,0),"")</f>
        <v/>
      </c>
      <c r="Q2041" s="91">
        <f>IF(ISNUMBER(SEARCH(ETUD_SHEARCH_ECO_PREC,R2041)),MAX($Q$1:Q2040)+1,0)</f>
        <v>0</v>
      </c>
      <c r="R2041" t="s">
        <v>3877</v>
      </c>
      <c r="S2041">
        <v>7442</v>
      </c>
      <c r="Y2041" t="str">
        <f>IFERROR(VLOOKUP(ROWS($Y$2:Y2041),$Z$2:$AA$3007,2,0),"")</f>
        <v/>
      </c>
      <c r="Z2041" s="91">
        <f>IF(ISNUMBER(SEARCH(PROF_SEARCH_ECO_PREC,AA2041)),MAX($Z$1:Z2040)+1,0)</f>
        <v>0</v>
      </c>
      <c r="AA2041" t="s">
        <v>3877</v>
      </c>
      <c r="AB2041">
        <v>7442</v>
      </c>
    </row>
    <row r="2042" spans="16:28">
      <c r="P2042" t="str">
        <f>IFERROR(VLOOKUP(ROWS($P$2:P2042),$Q$2:$R$3007,2,0),"")</f>
        <v/>
      </c>
      <c r="Q2042" s="91">
        <f>IF(ISNUMBER(SEARCH(ETUD_SHEARCH_ECO_PREC,R2042)),MAX($Q$1:Q2041)+1,0)</f>
        <v>0</v>
      </c>
      <c r="R2042" t="s">
        <v>3691</v>
      </c>
      <c r="S2042">
        <v>7380</v>
      </c>
      <c r="Y2042" t="str">
        <f>IFERROR(VLOOKUP(ROWS($Y$2:Y2042),$Z$2:$AA$3007,2,0),"")</f>
        <v/>
      </c>
      <c r="Z2042" s="91">
        <f>IF(ISNUMBER(SEARCH(PROF_SEARCH_ECO_PREC,AA2042)),MAX($Z$1:Z2041)+1,0)</f>
        <v>0</v>
      </c>
      <c r="AA2042" t="s">
        <v>3691</v>
      </c>
      <c r="AB2042">
        <v>7380</v>
      </c>
    </row>
    <row r="2043" spans="16:28">
      <c r="P2043" t="str">
        <f>IFERROR(VLOOKUP(ROWS($P$2:P2043),$Q$2:$R$3007,2,0),"")</f>
        <v/>
      </c>
      <c r="Q2043" s="91">
        <f>IF(ISNUMBER(SEARCH(ETUD_SHEARCH_ECO_PREC,R2043)),MAX($Q$1:Q2042)+1,0)</f>
        <v>0</v>
      </c>
      <c r="R2043" t="s">
        <v>3155</v>
      </c>
      <c r="S2043">
        <v>7050</v>
      </c>
      <c r="Y2043" t="str">
        <f>IFERROR(VLOOKUP(ROWS($Y$2:Y2043),$Z$2:$AA$3007,2,0),"")</f>
        <v/>
      </c>
      <c r="Z2043" s="91">
        <f>IF(ISNUMBER(SEARCH(PROF_SEARCH_ECO_PREC,AA2043)),MAX($Z$1:Z2042)+1,0)</f>
        <v>0</v>
      </c>
      <c r="AA2043" t="s">
        <v>3155</v>
      </c>
      <c r="AB2043">
        <v>7050</v>
      </c>
    </row>
    <row r="2044" spans="16:28">
      <c r="P2044" t="str">
        <f>IFERROR(VLOOKUP(ROWS($P$2:P2044),$Q$2:$R$3007,2,0),"")</f>
        <v/>
      </c>
      <c r="Q2044" s="91">
        <f>IF(ISNUMBER(SEARCH(ETUD_SHEARCH_ECO_PREC,R2044)),MAX($Q$1:Q2043)+1,0)</f>
        <v>0</v>
      </c>
      <c r="R2044" t="s">
        <v>4215</v>
      </c>
      <c r="S2044">
        <v>5469</v>
      </c>
      <c r="Y2044" t="str">
        <f>IFERROR(VLOOKUP(ROWS($Y$2:Y2044),$Z$2:$AA$3007,2,0),"")</f>
        <v/>
      </c>
      <c r="Z2044" s="91">
        <f>IF(ISNUMBER(SEARCH(PROF_SEARCH_ECO_PREC,AA2044)),MAX($Z$1:Z2043)+1,0)</f>
        <v>0</v>
      </c>
      <c r="AA2044" t="s">
        <v>4215</v>
      </c>
      <c r="AB2044">
        <v>5469</v>
      </c>
    </row>
    <row r="2045" spans="16:28">
      <c r="P2045" t="str">
        <f>IFERROR(VLOOKUP(ROWS($P$2:P2045),$Q$2:$R$3007,2,0),"")</f>
        <v/>
      </c>
      <c r="Q2045" s="91">
        <f>IF(ISNUMBER(SEARCH(ETUD_SHEARCH_ECO_PREC,R2045)),MAX($Q$1:Q2044)+1,0)</f>
        <v>0</v>
      </c>
      <c r="R2045" t="s">
        <v>3962</v>
      </c>
      <c r="S2045">
        <v>5128</v>
      </c>
      <c r="Y2045" t="str">
        <f>IFERROR(VLOOKUP(ROWS($Y$2:Y2045),$Z$2:$AA$3007,2,0),"")</f>
        <v/>
      </c>
      <c r="Z2045" s="91">
        <f>IF(ISNUMBER(SEARCH(PROF_SEARCH_ECO_PREC,AA2045)),MAX($Z$1:Z2044)+1,0)</f>
        <v>0</v>
      </c>
      <c r="AA2045" t="s">
        <v>3962</v>
      </c>
      <c r="AB2045">
        <v>5128</v>
      </c>
    </row>
    <row r="2046" spans="16:28">
      <c r="P2046" t="str">
        <f>IFERROR(VLOOKUP(ROWS($P$2:P2046),$Q$2:$R$3007,2,0),"")</f>
        <v/>
      </c>
      <c r="Q2046" s="91">
        <f>IF(ISNUMBER(SEARCH(ETUD_SHEARCH_ECO_PREC,R2046)),MAX($Q$1:Q2045)+1,0)</f>
        <v>0</v>
      </c>
      <c r="R2046" t="s">
        <v>3236</v>
      </c>
      <c r="S2046">
        <v>7093</v>
      </c>
      <c r="Y2046" t="str">
        <f>IFERROR(VLOOKUP(ROWS($Y$2:Y2046),$Z$2:$AA$3007,2,0),"")</f>
        <v/>
      </c>
      <c r="Z2046" s="91">
        <f>IF(ISNUMBER(SEARCH(PROF_SEARCH_ECO_PREC,AA2046)),MAX($Z$1:Z2045)+1,0)</f>
        <v>0</v>
      </c>
      <c r="AA2046" t="s">
        <v>3236</v>
      </c>
      <c r="AB2046">
        <v>7093</v>
      </c>
    </row>
    <row r="2047" spans="16:28">
      <c r="P2047" t="str">
        <f>IFERROR(VLOOKUP(ROWS($P$2:P2047),$Q$2:$R$3007,2,0),"")</f>
        <v/>
      </c>
      <c r="Q2047" s="91">
        <f>IF(ISNUMBER(SEARCH(ETUD_SHEARCH_ECO_PREC,R2047)),MAX($Q$1:Q2046)+1,0)</f>
        <v>0</v>
      </c>
      <c r="R2047" t="s">
        <v>3099</v>
      </c>
      <c r="S2047">
        <v>7011</v>
      </c>
      <c r="Y2047" t="str">
        <f>IFERROR(VLOOKUP(ROWS($Y$2:Y2047),$Z$2:$AA$3007,2,0),"")</f>
        <v/>
      </c>
      <c r="Z2047" s="91">
        <f>IF(ISNUMBER(SEARCH(PROF_SEARCH_ECO_PREC,AA2047)),MAX($Z$1:Z2046)+1,0)</f>
        <v>0</v>
      </c>
      <c r="AA2047" t="s">
        <v>3099</v>
      </c>
      <c r="AB2047">
        <v>7011</v>
      </c>
    </row>
    <row r="2048" spans="16:28">
      <c r="P2048" t="str">
        <f>IFERROR(VLOOKUP(ROWS($P$2:P2048),$Q$2:$R$3007,2,0),"")</f>
        <v/>
      </c>
      <c r="Q2048" s="91">
        <f>IF(ISNUMBER(SEARCH(ETUD_SHEARCH_ECO_PREC,R2048)),MAX($Q$1:Q2047)+1,0)</f>
        <v>0</v>
      </c>
      <c r="R2048" t="s">
        <v>4291</v>
      </c>
      <c r="S2048">
        <v>7574</v>
      </c>
      <c r="Y2048" t="str">
        <f>IFERROR(VLOOKUP(ROWS($Y$2:Y2048),$Z$2:$AA$3007,2,0),"")</f>
        <v/>
      </c>
      <c r="Z2048" s="91">
        <f>IF(ISNUMBER(SEARCH(PROF_SEARCH_ECO_PREC,AA2048)),MAX($Z$1:Z2047)+1,0)</f>
        <v>0</v>
      </c>
      <c r="AA2048" t="s">
        <v>4291</v>
      </c>
      <c r="AB2048">
        <v>7574</v>
      </c>
    </row>
    <row r="2049" spans="16:28">
      <c r="P2049" t="str">
        <f>IFERROR(VLOOKUP(ROWS($P$2:P2049),$Q$2:$R$3007,2,0),"")</f>
        <v/>
      </c>
      <c r="Q2049" s="91">
        <f>IF(ISNUMBER(SEARCH(ETUD_SHEARCH_ECO_PREC,R2049)),MAX($Q$1:Q2048)+1,0)</f>
        <v>0</v>
      </c>
      <c r="R2049" t="s">
        <v>3721</v>
      </c>
      <c r="S2049">
        <v>7396</v>
      </c>
      <c r="Y2049" t="str">
        <f>IFERROR(VLOOKUP(ROWS($Y$2:Y2049),$Z$2:$AA$3007,2,0),"")</f>
        <v/>
      </c>
      <c r="Z2049" s="91">
        <f>IF(ISNUMBER(SEARCH(PROF_SEARCH_ECO_PREC,AA2049)),MAX($Z$1:Z2048)+1,0)</f>
        <v>0</v>
      </c>
      <c r="AA2049" t="s">
        <v>3721</v>
      </c>
      <c r="AB2049">
        <v>7396</v>
      </c>
    </row>
    <row r="2050" spans="16:28">
      <c r="P2050" t="str">
        <f>IFERROR(VLOOKUP(ROWS($P$2:P2050),$Q$2:$R$3007,2,0),"")</f>
        <v/>
      </c>
      <c r="Q2050" s="91">
        <f>IF(ISNUMBER(SEARCH(ETUD_SHEARCH_ECO_PREC,R2050)),MAX($Q$1:Q2049)+1,0)</f>
        <v>0</v>
      </c>
      <c r="R2050" t="s">
        <v>3493</v>
      </c>
      <c r="S2050">
        <v>7288</v>
      </c>
      <c r="Y2050" t="str">
        <f>IFERROR(VLOOKUP(ROWS($Y$2:Y2050),$Z$2:$AA$3007,2,0),"")</f>
        <v/>
      </c>
      <c r="Z2050" s="91">
        <f>IF(ISNUMBER(SEARCH(PROF_SEARCH_ECO_PREC,AA2050)),MAX($Z$1:Z2049)+1,0)</f>
        <v>0</v>
      </c>
      <c r="AA2050" t="s">
        <v>3493</v>
      </c>
      <c r="AB2050">
        <v>7288</v>
      </c>
    </row>
    <row r="2051" spans="16:28">
      <c r="P2051" t="str">
        <f>IFERROR(VLOOKUP(ROWS($P$2:P2051),$Q$2:$R$3007,2,0),"")</f>
        <v/>
      </c>
      <c r="Q2051" s="91">
        <f>IF(ISNUMBER(SEARCH(ETUD_SHEARCH_ECO_PREC,R2051)),MAX($Q$1:Q2050)+1,0)</f>
        <v>0</v>
      </c>
      <c r="R2051" t="s">
        <v>4551</v>
      </c>
      <c r="S2051">
        <v>5189</v>
      </c>
      <c r="Y2051" t="str">
        <f>IFERROR(VLOOKUP(ROWS($Y$2:Y2051),$Z$2:$AA$3007,2,0),"")</f>
        <v/>
      </c>
      <c r="Z2051" s="91">
        <f>IF(ISNUMBER(SEARCH(PROF_SEARCH_ECO_PREC,AA2051)),MAX($Z$1:Z2050)+1,0)</f>
        <v>0</v>
      </c>
      <c r="AA2051" t="s">
        <v>4551</v>
      </c>
      <c r="AB2051">
        <v>5189</v>
      </c>
    </row>
    <row r="2052" spans="16:28">
      <c r="P2052" t="str">
        <f>IFERROR(VLOOKUP(ROWS($P$2:P2052),$Q$2:$R$3007,2,0),"")</f>
        <v/>
      </c>
      <c r="Q2052" s="91">
        <f>IF(ISNUMBER(SEARCH(ETUD_SHEARCH_ECO_PREC,R2052)),MAX($Q$1:Q2051)+1,0)</f>
        <v>0</v>
      </c>
      <c r="R2052" t="s">
        <v>3821</v>
      </c>
      <c r="S2052">
        <v>8504</v>
      </c>
      <c r="Y2052" t="str">
        <f>IFERROR(VLOOKUP(ROWS($Y$2:Y2052),$Z$2:$AA$3007,2,0),"")</f>
        <v/>
      </c>
      <c r="Z2052" s="91">
        <f>IF(ISNUMBER(SEARCH(PROF_SEARCH_ECO_PREC,AA2052)),MAX($Z$1:Z2051)+1,0)</f>
        <v>0</v>
      </c>
      <c r="AA2052" t="s">
        <v>3821</v>
      </c>
      <c r="AB2052">
        <v>8504</v>
      </c>
    </row>
    <row r="2053" spans="16:28">
      <c r="P2053" t="str">
        <f>IFERROR(VLOOKUP(ROWS($P$2:P2053),$Q$2:$R$3007,2,0),"")</f>
        <v/>
      </c>
      <c r="Q2053" s="91">
        <f>IF(ISNUMBER(SEARCH(ETUD_SHEARCH_ECO_PREC,R2053)),MAX($Q$1:Q2052)+1,0)</f>
        <v>0</v>
      </c>
      <c r="R2053" t="s">
        <v>3520</v>
      </c>
      <c r="S2053">
        <v>8174</v>
      </c>
      <c r="Y2053" t="str">
        <f>IFERROR(VLOOKUP(ROWS($Y$2:Y2053),$Z$2:$AA$3007,2,0),"")</f>
        <v/>
      </c>
      <c r="Z2053" s="91">
        <f>IF(ISNUMBER(SEARCH(PROF_SEARCH_ECO_PREC,AA2053)),MAX($Z$1:Z2052)+1,0)</f>
        <v>0</v>
      </c>
      <c r="AA2053" t="s">
        <v>3520</v>
      </c>
      <c r="AB2053">
        <v>8174</v>
      </c>
    </row>
    <row r="2054" spans="16:28">
      <c r="P2054" t="str">
        <f>IFERROR(VLOOKUP(ROWS($P$2:P2054),$Q$2:$R$3007,2,0),"")</f>
        <v/>
      </c>
      <c r="Q2054" s="91">
        <f>IF(ISNUMBER(SEARCH(ETUD_SHEARCH_ECO_PREC,R2054)),MAX($Q$1:Q2053)+1,0)</f>
        <v>0</v>
      </c>
      <c r="R2054" t="s">
        <v>3892</v>
      </c>
      <c r="S2054">
        <v>201</v>
      </c>
      <c r="Y2054" t="str">
        <f>IFERROR(VLOOKUP(ROWS($Y$2:Y2054),$Z$2:$AA$3007,2,0),"")</f>
        <v/>
      </c>
      <c r="Z2054" s="91">
        <f>IF(ISNUMBER(SEARCH(PROF_SEARCH_ECO_PREC,AA2054)),MAX($Z$1:Z2053)+1,0)</f>
        <v>0</v>
      </c>
      <c r="AA2054" t="s">
        <v>3892</v>
      </c>
      <c r="AB2054">
        <v>201</v>
      </c>
    </row>
    <row r="2055" spans="16:28">
      <c r="P2055" t="str">
        <f>IFERROR(VLOOKUP(ROWS($P$2:P2055),$Q$2:$R$3007,2,0),"")</f>
        <v/>
      </c>
      <c r="Q2055" s="91">
        <f>IF(ISNUMBER(SEARCH(ETUD_SHEARCH_ECO_PREC,R2055)),MAX($Q$1:Q2054)+1,0)</f>
        <v>0</v>
      </c>
      <c r="R2055" t="s">
        <v>3946</v>
      </c>
      <c r="S2055">
        <v>5122</v>
      </c>
      <c r="Y2055" t="str">
        <f>IFERROR(VLOOKUP(ROWS($Y$2:Y2055),$Z$2:$AA$3007,2,0),"")</f>
        <v/>
      </c>
      <c r="Z2055" s="91">
        <f>IF(ISNUMBER(SEARCH(PROF_SEARCH_ECO_PREC,AA2055)),MAX($Z$1:Z2054)+1,0)</f>
        <v>0</v>
      </c>
      <c r="AA2055" t="s">
        <v>3946</v>
      </c>
      <c r="AB2055">
        <v>5122</v>
      </c>
    </row>
    <row r="2056" spans="16:28">
      <c r="P2056" t="str">
        <f>IFERROR(VLOOKUP(ROWS($P$2:P2056),$Q$2:$R$3007,2,0),"")</f>
        <v/>
      </c>
      <c r="Q2056" s="91">
        <f>IF(ISNUMBER(SEARCH(ETUD_SHEARCH_ECO_PREC,R2056)),MAX($Q$1:Q2055)+1,0)</f>
        <v>0</v>
      </c>
      <c r="R2056" t="s">
        <v>3855</v>
      </c>
      <c r="S2056">
        <v>5103</v>
      </c>
      <c r="Y2056" t="str">
        <f>IFERROR(VLOOKUP(ROWS($Y$2:Y2056),$Z$2:$AA$3007,2,0),"")</f>
        <v/>
      </c>
      <c r="Z2056" s="91">
        <f>IF(ISNUMBER(SEARCH(PROF_SEARCH_ECO_PREC,AA2056)),MAX($Z$1:Z2055)+1,0)</f>
        <v>0</v>
      </c>
      <c r="AA2056" t="s">
        <v>3855</v>
      </c>
      <c r="AB2056">
        <v>5103</v>
      </c>
    </row>
    <row r="2057" spans="16:28">
      <c r="P2057" t="str">
        <f>IFERROR(VLOOKUP(ROWS($P$2:P2057),$Q$2:$R$3007,2,0),"")</f>
        <v/>
      </c>
      <c r="Q2057" s="91">
        <f>IF(ISNUMBER(SEARCH(ETUD_SHEARCH_ECO_PREC,R2057)),MAX($Q$1:Q2056)+1,0)</f>
        <v>0</v>
      </c>
      <c r="R2057" t="s">
        <v>3897</v>
      </c>
      <c r="S2057">
        <v>7451</v>
      </c>
      <c r="Y2057" t="str">
        <f>IFERROR(VLOOKUP(ROWS($Y$2:Y2057),$Z$2:$AA$3007,2,0),"")</f>
        <v/>
      </c>
      <c r="Z2057" s="91">
        <f>IF(ISNUMBER(SEARCH(PROF_SEARCH_ECO_PREC,AA2057)),MAX($Z$1:Z2056)+1,0)</f>
        <v>0</v>
      </c>
      <c r="AA2057" t="s">
        <v>3897</v>
      </c>
      <c r="AB2057">
        <v>7451</v>
      </c>
    </row>
    <row r="2058" spans="16:28">
      <c r="P2058" t="str">
        <f>IFERROR(VLOOKUP(ROWS($P$2:P2058),$Q$2:$R$3007,2,0),"")</f>
        <v/>
      </c>
      <c r="Q2058" s="91">
        <f>IF(ISNUMBER(SEARCH(ETUD_SHEARCH_ECO_PREC,R2058)),MAX($Q$1:Q2057)+1,0)</f>
        <v>0</v>
      </c>
      <c r="R2058" t="s">
        <v>3430</v>
      </c>
      <c r="S2058">
        <v>7247</v>
      </c>
      <c r="Y2058" t="str">
        <f>IFERROR(VLOOKUP(ROWS($Y$2:Y2058),$Z$2:$AA$3007,2,0),"")</f>
        <v/>
      </c>
      <c r="Z2058" s="91">
        <f>IF(ISNUMBER(SEARCH(PROF_SEARCH_ECO_PREC,AA2058)),MAX($Z$1:Z2057)+1,0)</f>
        <v>0</v>
      </c>
      <c r="AA2058" t="s">
        <v>3430</v>
      </c>
      <c r="AB2058">
        <v>7247</v>
      </c>
    </row>
    <row r="2059" spans="16:28">
      <c r="P2059" t="str">
        <f>IFERROR(VLOOKUP(ROWS($P$2:P2059),$Q$2:$R$3007,2,0),"")</f>
        <v/>
      </c>
      <c r="Q2059" s="91">
        <f>IF(ISNUMBER(SEARCH(ETUD_SHEARCH_ECO_PREC,R2059)),MAX($Q$1:Q2058)+1,0)</f>
        <v>0</v>
      </c>
      <c r="R2059" t="s">
        <v>4207</v>
      </c>
      <c r="S2059">
        <v>5421</v>
      </c>
      <c r="Y2059" t="str">
        <f>IFERROR(VLOOKUP(ROWS($Y$2:Y2059),$Z$2:$AA$3007,2,0),"")</f>
        <v/>
      </c>
      <c r="Z2059" s="91">
        <f>IF(ISNUMBER(SEARCH(PROF_SEARCH_ECO_PREC,AA2059)),MAX($Z$1:Z2058)+1,0)</f>
        <v>0</v>
      </c>
      <c r="AA2059" t="s">
        <v>4207</v>
      </c>
      <c r="AB2059">
        <v>5421</v>
      </c>
    </row>
    <row r="2060" spans="16:28">
      <c r="P2060" t="str">
        <f>IFERROR(VLOOKUP(ROWS($P$2:P2060),$Q$2:$R$3007,2,0),"")</f>
        <v/>
      </c>
      <c r="Q2060" s="91">
        <f>IF(ISNUMBER(SEARCH(ETUD_SHEARCH_ECO_PREC,R2060)),MAX($Q$1:Q2059)+1,0)</f>
        <v>0</v>
      </c>
      <c r="R2060" t="s">
        <v>3904</v>
      </c>
      <c r="S2060">
        <v>8167</v>
      </c>
      <c r="Y2060" t="str">
        <f>IFERROR(VLOOKUP(ROWS($Y$2:Y2060),$Z$2:$AA$3007,2,0),"")</f>
        <v/>
      </c>
      <c r="Z2060" s="91">
        <f>IF(ISNUMBER(SEARCH(PROF_SEARCH_ECO_PREC,AA2060)),MAX($Z$1:Z2059)+1,0)</f>
        <v>0</v>
      </c>
      <c r="AA2060" t="s">
        <v>3904</v>
      </c>
      <c r="AB2060">
        <v>8167</v>
      </c>
    </row>
    <row r="2061" spans="16:28">
      <c r="P2061" t="str">
        <f>IFERROR(VLOOKUP(ROWS($P$2:P2061),$Q$2:$R$3007,2,0),"")</f>
        <v/>
      </c>
      <c r="Q2061" s="91">
        <f>IF(ISNUMBER(SEARCH(ETUD_SHEARCH_ECO_PREC,R2061)),MAX($Q$1:Q2060)+1,0)</f>
        <v>0</v>
      </c>
      <c r="R2061" t="s">
        <v>5985</v>
      </c>
      <c r="S2061">
        <v>7963</v>
      </c>
      <c r="Y2061" t="str">
        <f>IFERROR(VLOOKUP(ROWS($Y$2:Y2061),$Z$2:$AA$3007,2,0),"")</f>
        <v/>
      </c>
      <c r="Z2061" s="91">
        <f>IF(ISNUMBER(SEARCH(PROF_SEARCH_ECO_PREC,AA2061)),MAX($Z$1:Z2060)+1,0)</f>
        <v>0</v>
      </c>
      <c r="AA2061" t="s">
        <v>5985</v>
      </c>
      <c r="AB2061">
        <v>7963</v>
      </c>
    </row>
    <row r="2062" spans="16:28">
      <c r="P2062" t="str">
        <f>IFERROR(VLOOKUP(ROWS($P$2:P2062),$Q$2:$R$3007,2,0),"")</f>
        <v/>
      </c>
      <c r="Q2062" s="91">
        <f>IF(ISNUMBER(SEARCH(ETUD_SHEARCH_ECO_PREC,R2062)),MAX($Q$1:Q2061)+1,0)</f>
        <v>0</v>
      </c>
      <c r="R2062" t="s">
        <v>3906</v>
      </c>
      <c r="S2062">
        <v>5115</v>
      </c>
      <c r="Y2062" t="str">
        <f>IFERROR(VLOOKUP(ROWS($Y$2:Y2062),$Z$2:$AA$3007,2,0),"")</f>
        <v/>
      </c>
      <c r="Z2062" s="91">
        <f>IF(ISNUMBER(SEARCH(PROF_SEARCH_ECO_PREC,AA2062)),MAX($Z$1:Z2061)+1,0)</f>
        <v>0</v>
      </c>
      <c r="AA2062" t="s">
        <v>3906</v>
      </c>
      <c r="AB2062">
        <v>5115</v>
      </c>
    </row>
    <row r="2063" spans="16:28">
      <c r="P2063" t="str">
        <f>IFERROR(VLOOKUP(ROWS($P$2:P2063),$Q$2:$R$3007,2,0),"")</f>
        <v/>
      </c>
      <c r="Q2063" s="91">
        <f>IF(ISNUMBER(SEARCH(ETUD_SHEARCH_ECO_PREC,R2063)),MAX($Q$1:Q2062)+1,0)</f>
        <v>0</v>
      </c>
      <c r="R2063" t="s">
        <v>5984</v>
      </c>
      <c r="S2063">
        <v>5405</v>
      </c>
      <c r="Y2063" t="str">
        <f>IFERROR(VLOOKUP(ROWS($Y$2:Y2063),$Z$2:$AA$3007,2,0),"")</f>
        <v/>
      </c>
      <c r="Z2063" s="91">
        <f>IF(ISNUMBER(SEARCH(PROF_SEARCH_ECO_PREC,AA2063)),MAX($Z$1:Z2062)+1,0)</f>
        <v>0</v>
      </c>
      <c r="AA2063" t="s">
        <v>5984</v>
      </c>
      <c r="AB2063">
        <v>5405</v>
      </c>
    </row>
    <row r="2064" spans="16:28">
      <c r="P2064" t="str">
        <f>IFERROR(VLOOKUP(ROWS($P$2:P2064),$Q$2:$R$3007,2,0),"")</f>
        <v/>
      </c>
      <c r="Q2064" s="91">
        <f>IF(ISNUMBER(SEARCH(ETUD_SHEARCH_ECO_PREC,R2064)),MAX($Q$1:Q2063)+1,0)</f>
        <v>0</v>
      </c>
      <c r="R2064" t="s">
        <v>3834</v>
      </c>
      <c r="S2064">
        <v>7429</v>
      </c>
      <c r="Y2064" t="str">
        <f>IFERROR(VLOOKUP(ROWS($Y$2:Y2064),$Z$2:$AA$3007,2,0),"")</f>
        <v/>
      </c>
      <c r="Z2064" s="91">
        <f>IF(ISNUMBER(SEARCH(PROF_SEARCH_ECO_PREC,AA2064)),MAX($Z$1:Z2063)+1,0)</f>
        <v>0</v>
      </c>
      <c r="AA2064" t="s">
        <v>3834</v>
      </c>
      <c r="AB2064">
        <v>7429</v>
      </c>
    </row>
    <row r="2065" spans="16:28">
      <c r="P2065" t="str">
        <f>IFERROR(VLOOKUP(ROWS($P$2:P2065),$Q$2:$R$3007,2,0),"")</f>
        <v/>
      </c>
      <c r="Q2065" s="91">
        <f>IF(ISNUMBER(SEARCH(ETUD_SHEARCH_ECO_PREC,R2065)),MAX($Q$1:Q2064)+1,0)</f>
        <v>0</v>
      </c>
      <c r="R2065" t="s">
        <v>3702</v>
      </c>
      <c r="S2065">
        <v>7389</v>
      </c>
      <c r="Y2065" t="str">
        <f>IFERROR(VLOOKUP(ROWS($Y$2:Y2065),$Z$2:$AA$3007,2,0),"")</f>
        <v/>
      </c>
      <c r="Z2065" s="91">
        <f>IF(ISNUMBER(SEARCH(PROF_SEARCH_ECO_PREC,AA2065)),MAX($Z$1:Z2064)+1,0)</f>
        <v>0</v>
      </c>
      <c r="AA2065" t="s">
        <v>3702</v>
      </c>
      <c r="AB2065">
        <v>7389</v>
      </c>
    </row>
    <row r="2066" spans="16:28">
      <c r="P2066" t="str">
        <f>IFERROR(VLOOKUP(ROWS($P$2:P2066),$Q$2:$R$3007,2,0),"")</f>
        <v/>
      </c>
      <c r="Q2066" s="91">
        <f>IF(ISNUMBER(SEARCH(ETUD_SHEARCH_ECO_PREC,R2066)),MAX($Q$1:Q2065)+1,0)</f>
        <v>0</v>
      </c>
      <c r="R2066" t="s">
        <v>4997</v>
      </c>
      <c r="S2066">
        <v>7705</v>
      </c>
      <c r="Y2066" t="str">
        <f>IFERROR(VLOOKUP(ROWS($Y$2:Y2066),$Z$2:$AA$3007,2,0),"")</f>
        <v/>
      </c>
      <c r="Z2066" s="91">
        <f>IF(ISNUMBER(SEARCH(PROF_SEARCH_ECO_PREC,AA2066)),MAX($Z$1:Z2065)+1,0)</f>
        <v>0</v>
      </c>
      <c r="AA2066" t="s">
        <v>4997</v>
      </c>
      <c r="AB2066">
        <v>7705</v>
      </c>
    </row>
    <row r="2067" spans="16:28">
      <c r="P2067" t="str">
        <f>IFERROR(VLOOKUP(ROWS($P$2:P2067),$Q$2:$R$3007,2,0),"")</f>
        <v/>
      </c>
      <c r="Q2067" s="91">
        <f>IF(ISNUMBER(SEARCH(ETUD_SHEARCH_ECO_PREC,R2067)),MAX($Q$1:Q2066)+1,0)</f>
        <v>0</v>
      </c>
      <c r="R2067" t="s">
        <v>5002</v>
      </c>
      <c r="S2067">
        <v>5230</v>
      </c>
      <c r="Y2067" t="str">
        <f>IFERROR(VLOOKUP(ROWS($Y$2:Y2067),$Z$2:$AA$3007,2,0),"")</f>
        <v/>
      </c>
      <c r="Z2067" s="91">
        <f>IF(ISNUMBER(SEARCH(PROF_SEARCH_ECO_PREC,AA2067)),MAX($Z$1:Z2066)+1,0)</f>
        <v>0</v>
      </c>
      <c r="AA2067" t="s">
        <v>5002</v>
      </c>
      <c r="AB2067">
        <v>5230</v>
      </c>
    </row>
    <row r="2068" spans="16:28">
      <c r="P2068" t="str">
        <f>IFERROR(VLOOKUP(ROWS($P$2:P2068),$Q$2:$R$3007,2,0),"")</f>
        <v/>
      </c>
      <c r="Q2068" s="91">
        <f>IF(ISNUMBER(SEARCH(ETUD_SHEARCH_ECO_PREC,R2068)),MAX($Q$1:Q2067)+1,0)</f>
        <v>0</v>
      </c>
      <c r="R2068" t="s">
        <v>5658</v>
      </c>
      <c r="S2068">
        <v>7881</v>
      </c>
      <c r="Y2068" t="str">
        <f>IFERROR(VLOOKUP(ROWS($Y$2:Y2068),$Z$2:$AA$3007,2,0),"")</f>
        <v/>
      </c>
      <c r="Z2068" s="91">
        <f>IF(ISNUMBER(SEARCH(PROF_SEARCH_ECO_PREC,AA2068)),MAX($Z$1:Z2067)+1,0)</f>
        <v>0</v>
      </c>
      <c r="AA2068" t="s">
        <v>5658</v>
      </c>
      <c r="AB2068">
        <v>7881</v>
      </c>
    </row>
    <row r="2069" spans="16:28">
      <c r="P2069" t="str">
        <f>IFERROR(VLOOKUP(ROWS($P$2:P2069),$Q$2:$R$3007,2,0),"")</f>
        <v/>
      </c>
      <c r="Q2069" s="91">
        <f>IF(ISNUMBER(SEARCH(ETUD_SHEARCH_ECO_PREC,R2069)),MAX($Q$1:Q2068)+1,0)</f>
        <v>0</v>
      </c>
      <c r="R2069" t="s">
        <v>3864</v>
      </c>
      <c r="S2069">
        <v>7440</v>
      </c>
      <c r="Y2069" t="str">
        <f>IFERROR(VLOOKUP(ROWS($Y$2:Y2069),$Z$2:$AA$3007,2,0),"")</f>
        <v/>
      </c>
      <c r="Z2069" s="91">
        <f>IF(ISNUMBER(SEARCH(PROF_SEARCH_ECO_PREC,AA2069)),MAX($Z$1:Z2068)+1,0)</f>
        <v>0</v>
      </c>
      <c r="AA2069" t="s">
        <v>3864</v>
      </c>
      <c r="AB2069">
        <v>7440</v>
      </c>
    </row>
    <row r="2070" spans="16:28">
      <c r="P2070" t="str">
        <f>IFERROR(VLOOKUP(ROWS($P$2:P2070),$Q$2:$R$3007,2,0),"")</f>
        <v/>
      </c>
      <c r="Q2070" s="91">
        <f>IF(ISNUMBER(SEARCH(ETUD_SHEARCH_ECO_PREC,R2070)),MAX($Q$1:Q2069)+1,0)</f>
        <v>0</v>
      </c>
      <c r="R2070" t="s">
        <v>3864</v>
      </c>
      <c r="S2070">
        <v>5105</v>
      </c>
      <c r="Y2070" t="str">
        <f>IFERROR(VLOOKUP(ROWS($Y$2:Y2070),$Z$2:$AA$3007,2,0),"")</f>
        <v/>
      </c>
      <c r="Z2070" s="91">
        <f>IF(ISNUMBER(SEARCH(PROF_SEARCH_ECO_PREC,AA2070)),MAX($Z$1:Z2069)+1,0)</f>
        <v>0</v>
      </c>
      <c r="AA2070" t="s">
        <v>3864</v>
      </c>
      <c r="AB2070">
        <v>5105</v>
      </c>
    </row>
    <row r="2071" spans="16:28">
      <c r="P2071" t="str">
        <f>IFERROR(VLOOKUP(ROWS($P$2:P2071),$Q$2:$R$3007,2,0),"")</f>
        <v/>
      </c>
      <c r="Q2071" s="91">
        <f>IF(ISNUMBER(SEARCH(ETUD_SHEARCH_ECO_PREC,R2071)),MAX($Q$1:Q2070)+1,0)</f>
        <v>0</v>
      </c>
      <c r="R2071" t="s">
        <v>3425</v>
      </c>
      <c r="S2071">
        <v>8479</v>
      </c>
      <c r="Y2071" t="str">
        <f>IFERROR(VLOOKUP(ROWS($Y$2:Y2071),$Z$2:$AA$3007,2,0),"")</f>
        <v/>
      </c>
      <c r="Z2071" s="91">
        <f>IF(ISNUMBER(SEARCH(PROF_SEARCH_ECO_PREC,AA2071)),MAX($Z$1:Z2070)+1,0)</f>
        <v>0</v>
      </c>
      <c r="AA2071" t="s">
        <v>3425</v>
      </c>
      <c r="AB2071">
        <v>8479</v>
      </c>
    </row>
    <row r="2072" spans="16:28">
      <c r="P2072" t="str">
        <f>IFERROR(VLOOKUP(ROWS($P$2:P2072),$Q$2:$R$3007,2,0),"")</f>
        <v/>
      </c>
      <c r="Q2072" s="91">
        <f>IF(ISNUMBER(SEARCH(ETUD_SHEARCH_ECO_PREC,R2072)),MAX($Q$1:Q2071)+1,0)</f>
        <v>0</v>
      </c>
      <c r="R2072" t="s">
        <v>4459</v>
      </c>
      <c r="S2072">
        <v>491</v>
      </c>
      <c r="Y2072" t="str">
        <f>IFERROR(VLOOKUP(ROWS($Y$2:Y2072),$Z$2:$AA$3007,2,0),"")</f>
        <v/>
      </c>
      <c r="Z2072" s="91">
        <f>IF(ISNUMBER(SEARCH(PROF_SEARCH_ECO_PREC,AA2072)),MAX($Z$1:Z2071)+1,0)</f>
        <v>0</v>
      </c>
      <c r="AA2072" t="s">
        <v>4459</v>
      </c>
      <c r="AB2072">
        <v>491</v>
      </c>
    </row>
    <row r="2073" spans="16:28">
      <c r="P2073" t="str">
        <f>IFERROR(VLOOKUP(ROWS($P$2:P2073),$Q$2:$R$3007,2,0),"")</f>
        <v/>
      </c>
      <c r="Q2073" s="91">
        <f>IF(ISNUMBER(SEARCH(ETUD_SHEARCH_ECO_PREC,R2073)),MAX($Q$1:Q2072)+1,0)</f>
        <v>0</v>
      </c>
      <c r="R2073" t="s">
        <v>5922</v>
      </c>
      <c r="S2073">
        <v>1166</v>
      </c>
      <c r="Y2073" t="str">
        <f>IFERROR(VLOOKUP(ROWS($Y$2:Y2073),$Z$2:$AA$3007,2,0),"")</f>
        <v/>
      </c>
      <c r="Z2073" s="91">
        <f>IF(ISNUMBER(SEARCH(PROF_SEARCH_ECO_PREC,AA2073)),MAX($Z$1:Z2072)+1,0)</f>
        <v>0</v>
      </c>
      <c r="AA2073" t="s">
        <v>5922</v>
      </c>
      <c r="AB2073">
        <v>1166</v>
      </c>
    </row>
    <row r="2074" spans="16:28">
      <c r="P2074" t="str">
        <f>IFERROR(VLOOKUP(ROWS($P$2:P2074),$Q$2:$R$3007,2,0),"")</f>
        <v/>
      </c>
      <c r="Q2074" s="91">
        <f>IF(ISNUMBER(SEARCH(ETUD_SHEARCH_ECO_PREC,R2074)),MAX($Q$1:Q2073)+1,0)</f>
        <v>0</v>
      </c>
      <c r="R2074" t="s">
        <v>4058</v>
      </c>
      <c r="S2074">
        <v>276</v>
      </c>
      <c r="Y2074" t="str">
        <f>IFERROR(VLOOKUP(ROWS($Y$2:Y2074),$Z$2:$AA$3007,2,0),"")</f>
        <v/>
      </c>
      <c r="Z2074" s="91">
        <f>IF(ISNUMBER(SEARCH(PROF_SEARCH_ECO_PREC,AA2074)),MAX($Z$1:Z2073)+1,0)</f>
        <v>0</v>
      </c>
      <c r="AA2074" t="s">
        <v>4058</v>
      </c>
      <c r="AB2074">
        <v>276</v>
      </c>
    </row>
    <row r="2075" spans="16:28">
      <c r="P2075" t="str">
        <f>IFERROR(VLOOKUP(ROWS($P$2:P2075),$Q$2:$R$3007,2,0),"")</f>
        <v/>
      </c>
      <c r="Q2075" s="91">
        <f>IF(ISNUMBER(SEARCH(ETUD_SHEARCH_ECO_PREC,R2075)),MAX($Q$1:Q2074)+1,0)</f>
        <v>0</v>
      </c>
      <c r="R2075" t="s">
        <v>4765</v>
      </c>
      <c r="S2075">
        <v>633</v>
      </c>
      <c r="Y2075" t="str">
        <f>IFERROR(VLOOKUP(ROWS($Y$2:Y2075),$Z$2:$AA$3007,2,0),"")</f>
        <v/>
      </c>
      <c r="Z2075" s="91">
        <f>IF(ISNUMBER(SEARCH(PROF_SEARCH_ECO_PREC,AA2075)),MAX($Z$1:Z2074)+1,0)</f>
        <v>0</v>
      </c>
      <c r="AA2075" t="s">
        <v>4765</v>
      </c>
      <c r="AB2075">
        <v>633</v>
      </c>
    </row>
    <row r="2076" spans="16:28">
      <c r="P2076" t="str">
        <f>IFERROR(VLOOKUP(ROWS($P$2:P2076),$Q$2:$R$3007,2,0),"")</f>
        <v/>
      </c>
      <c r="Q2076" s="91">
        <f>IF(ISNUMBER(SEARCH(ETUD_SHEARCH_ECO_PREC,R2076)),MAX($Q$1:Q2075)+1,0)</f>
        <v>0</v>
      </c>
      <c r="R2076" t="s">
        <v>3712</v>
      </c>
      <c r="S2076">
        <v>7394</v>
      </c>
      <c r="Y2076" t="str">
        <f>IFERROR(VLOOKUP(ROWS($Y$2:Y2076),$Z$2:$AA$3007,2,0),"")</f>
        <v/>
      </c>
      <c r="Z2076" s="91">
        <f>IF(ISNUMBER(SEARCH(PROF_SEARCH_ECO_PREC,AA2076)),MAX($Z$1:Z2075)+1,0)</f>
        <v>0</v>
      </c>
      <c r="AA2076" t="s">
        <v>3712</v>
      </c>
      <c r="AB2076">
        <v>7394</v>
      </c>
    </row>
    <row r="2077" spans="16:28">
      <c r="P2077" t="str">
        <f>IFERROR(VLOOKUP(ROWS($P$2:P2077),$Q$2:$R$3007,2,0),"")</f>
        <v/>
      </c>
      <c r="Q2077" s="91">
        <f>IF(ISNUMBER(SEARCH(ETUD_SHEARCH_ECO_PREC,R2077)),MAX($Q$1:Q2076)+1,0)</f>
        <v>0</v>
      </c>
      <c r="R2077" t="s">
        <v>4982</v>
      </c>
      <c r="S2077">
        <v>773</v>
      </c>
      <c r="Y2077" t="str">
        <f>IFERROR(VLOOKUP(ROWS($Y$2:Y2077),$Z$2:$AA$3007,2,0),"")</f>
        <v/>
      </c>
      <c r="Z2077" s="91">
        <f>IF(ISNUMBER(SEARCH(PROF_SEARCH_ECO_PREC,AA2077)),MAX($Z$1:Z2076)+1,0)</f>
        <v>0</v>
      </c>
      <c r="AA2077" t="s">
        <v>4982</v>
      </c>
      <c r="AB2077">
        <v>773</v>
      </c>
    </row>
    <row r="2078" spans="16:28">
      <c r="P2078" t="str">
        <f>IFERROR(VLOOKUP(ROWS($P$2:P2078),$Q$2:$R$3007,2,0),"")</f>
        <v/>
      </c>
      <c r="Q2078" s="91">
        <f>IF(ISNUMBER(SEARCH(ETUD_SHEARCH_ECO_PREC,R2078)),MAX($Q$1:Q2077)+1,0)</f>
        <v>0</v>
      </c>
      <c r="R2078" t="s">
        <v>6017</v>
      </c>
      <c r="S2078">
        <v>1180</v>
      </c>
      <c r="Y2078" t="str">
        <f>IFERROR(VLOOKUP(ROWS($Y$2:Y2078),$Z$2:$AA$3007,2,0),"")</f>
        <v/>
      </c>
      <c r="Z2078" s="91">
        <f>IF(ISNUMBER(SEARCH(PROF_SEARCH_ECO_PREC,AA2078)),MAX($Z$1:Z2077)+1,0)</f>
        <v>0</v>
      </c>
      <c r="AA2078" t="s">
        <v>6017</v>
      </c>
      <c r="AB2078">
        <v>1180</v>
      </c>
    </row>
    <row r="2079" spans="16:28">
      <c r="P2079" t="str">
        <f>IFERROR(VLOOKUP(ROWS($P$2:P2079),$Q$2:$R$3007,2,0),"")</f>
        <v/>
      </c>
      <c r="Q2079" s="91">
        <f>IF(ISNUMBER(SEARCH(ETUD_SHEARCH_ECO_PREC,R2079)),MAX($Q$1:Q2078)+1,0)</f>
        <v>0</v>
      </c>
      <c r="R2079" t="s">
        <v>4175</v>
      </c>
      <c r="S2079">
        <v>339</v>
      </c>
      <c r="Y2079" t="str">
        <f>IFERROR(VLOOKUP(ROWS($Y$2:Y2079),$Z$2:$AA$3007,2,0),"")</f>
        <v/>
      </c>
      <c r="Z2079" s="91">
        <f>IF(ISNUMBER(SEARCH(PROF_SEARCH_ECO_PREC,AA2079)),MAX($Z$1:Z2078)+1,0)</f>
        <v>0</v>
      </c>
      <c r="AA2079" t="s">
        <v>4175</v>
      </c>
      <c r="AB2079">
        <v>339</v>
      </c>
    </row>
    <row r="2080" spans="16:28">
      <c r="P2080" t="str">
        <f>IFERROR(VLOOKUP(ROWS($P$2:P2080),$Q$2:$R$3007,2,0),"")</f>
        <v/>
      </c>
      <c r="Q2080" s="91">
        <f>IF(ISNUMBER(SEARCH(ETUD_SHEARCH_ECO_PREC,R2080)),MAX($Q$1:Q2079)+1,0)</f>
        <v>0</v>
      </c>
      <c r="R2080" t="s">
        <v>4173</v>
      </c>
      <c r="S2080">
        <v>333</v>
      </c>
      <c r="Y2080" t="str">
        <f>IFERROR(VLOOKUP(ROWS($Y$2:Y2080),$Z$2:$AA$3007,2,0),"")</f>
        <v/>
      </c>
      <c r="Z2080" s="91">
        <f>IF(ISNUMBER(SEARCH(PROF_SEARCH_ECO_PREC,AA2080)),MAX($Z$1:Z2079)+1,0)</f>
        <v>0</v>
      </c>
      <c r="AA2080" t="s">
        <v>4173</v>
      </c>
      <c r="AB2080">
        <v>333</v>
      </c>
    </row>
    <row r="2081" spans="16:28">
      <c r="P2081" t="str">
        <f>IFERROR(VLOOKUP(ROWS($P$2:P2081),$Q$2:$R$3007,2,0),"")</f>
        <v/>
      </c>
      <c r="Q2081" s="91">
        <f>IF(ISNUMBER(SEARCH(ETUD_SHEARCH_ECO_PREC,R2081)),MAX($Q$1:Q2080)+1,0)</f>
        <v>0</v>
      </c>
      <c r="R2081" t="s">
        <v>4174</v>
      </c>
      <c r="S2081">
        <v>334</v>
      </c>
      <c r="Y2081" t="str">
        <f>IFERROR(VLOOKUP(ROWS($Y$2:Y2081),$Z$2:$AA$3007,2,0),"")</f>
        <v/>
      </c>
      <c r="Z2081" s="91">
        <f>IF(ISNUMBER(SEARCH(PROF_SEARCH_ECO_PREC,AA2081)),MAX($Z$1:Z2080)+1,0)</f>
        <v>0</v>
      </c>
      <c r="AA2081" t="s">
        <v>4174</v>
      </c>
      <c r="AB2081">
        <v>334</v>
      </c>
    </row>
    <row r="2082" spans="16:28">
      <c r="P2082" t="str">
        <f>IFERROR(VLOOKUP(ROWS($P$2:P2082),$Q$2:$R$3007,2,0),"")</f>
        <v/>
      </c>
      <c r="Q2082" s="91">
        <f>IF(ISNUMBER(SEARCH(ETUD_SHEARCH_ECO_PREC,R2082)),MAX($Q$1:Q2081)+1,0)</f>
        <v>0</v>
      </c>
      <c r="R2082" t="s">
        <v>5241</v>
      </c>
      <c r="S2082">
        <v>900</v>
      </c>
      <c r="Y2082" t="str">
        <f>IFERROR(VLOOKUP(ROWS($Y$2:Y2082),$Z$2:$AA$3007,2,0),"")</f>
        <v/>
      </c>
      <c r="Z2082" s="91">
        <f>IF(ISNUMBER(SEARCH(PROF_SEARCH_ECO_PREC,AA2082)),MAX($Z$1:Z2081)+1,0)</f>
        <v>0</v>
      </c>
      <c r="AA2082" t="s">
        <v>5241</v>
      </c>
      <c r="AB2082">
        <v>900</v>
      </c>
    </row>
    <row r="2083" spans="16:28">
      <c r="P2083" t="str">
        <f>IFERROR(VLOOKUP(ROWS($P$2:P2083),$Q$2:$R$3007,2,0),"")</f>
        <v/>
      </c>
      <c r="Q2083" s="91">
        <f>IF(ISNUMBER(SEARCH(ETUD_SHEARCH_ECO_PREC,R2083)),MAX($Q$1:Q2082)+1,0)</f>
        <v>0</v>
      </c>
      <c r="R2083" t="s">
        <v>5949</v>
      </c>
      <c r="S2083">
        <v>1501</v>
      </c>
      <c r="Y2083" t="str">
        <f>IFERROR(VLOOKUP(ROWS($Y$2:Y2083),$Z$2:$AA$3007,2,0),"")</f>
        <v/>
      </c>
      <c r="Z2083" s="91">
        <f>IF(ISNUMBER(SEARCH(PROF_SEARCH_ECO_PREC,AA2083)),MAX($Z$1:Z2082)+1,0)</f>
        <v>0</v>
      </c>
      <c r="AA2083" t="s">
        <v>5949</v>
      </c>
      <c r="AB2083">
        <v>1501</v>
      </c>
    </row>
    <row r="2084" spans="16:28">
      <c r="P2084" t="str">
        <f>IFERROR(VLOOKUP(ROWS($P$2:P2084),$Q$2:$R$3007,2,0),"")</f>
        <v/>
      </c>
      <c r="Q2084" s="91">
        <f>IF(ISNUMBER(SEARCH(ETUD_SHEARCH_ECO_PREC,R2084)),MAX($Q$1:Q2083)+1,0)</f>
        <v>0</v>
      </c>
      <c r="R2084" t="s">
        <v>4953</v>
      </c>
      <c r="S2084">
        <v>750</v>
      </c>
      <c r="Y2084" t="str">
        <f>IFERROR(VLOOKUP(ROWS($Y$2:Y2084),$Z$2:$AA$3007,2,0),"")</f>
        <v/>
      </c>
      <c r="Z2084" s="91">
        <f>IF(ISNUMBER(SEARCH(PROF_SEARCH_ECO_PREC,AA2084)),MAX($Z$1:Z2083)+1,0)</f>
        <v>0</v>
      </c>
      <c r="AA2084" t="s">
        <v>4953</v>
      </c>
      <c r="AB2084">
        <v>750</v>
      </c>
    </row>
    <row r="2085" spans="16:28">
      <c r="P2085" t="str">
        <f>IFERROR(VLOOKUP(ROWS($P$2:P2085),$Q$2:$R$3007,2,0),"")</f>
        <v/>
      </c>
      <c r="Q2085" s="91">
        <f>IF(ISNUMBER(SEARCH(ETUD_SHEARCH_ECO_PREC,R2085)),MAX($Q$1:Q2084)+1,0)</f>
        <v>0</v>
      </c>
      <c r="R2085" t="s">
        <v>4950</v>
      </c>
      <c r="S2085">
        <v>747</v>
      </c>
      <c r="Y2085" t="str">
        <f>IFERROR(VLOOKUP(ROWS($Y$2:Y2085),$Z$2:$AA$3007,2,0),"")</f>
        <v/>
      </c>
      <c r="Z2085" s="91">
        <f>IF(ISNUMBER(SEARCH(PROF_SEARCH_ECO_PREC,AA2085)),MAX($Z$1:Z2084)+1,0)</f>
        <v>0</v>
      </c>
      <c r="AA2085" t="s">
        <v>4950</v>
      </c>
      <c r="AB2085">
        <v>747</v>
      </c>
    </row>
    <row r="2086" spans="16:28">
      <c r="P2086" t="str">
        <f>IFERROR(VLOOKUP(ROWS($P$2:P2086),$Q$2:$R$3007,2,0),"")</f>
        <v/>
      </c>
      <c r="Q2086" s="91">
        <f>IF(ISNUMBER(SEARCH(ETUD_SHEARCH_ECO_PREC,R2086)),MAX($Q$1:Q2085)+1,0)</f>
        <v>0</v>
      </c>
      <c r="R2086" t="s">
        <v>4952</v>
      </c>
      <c r="S2086">
        <v>749</v>
      </c>
      <c r="Y2086" t="str">
        <f>IFERROR(VLOOKUP(ROWS($Y$2:Y2086),$Z$2:$AA$3007,2,0),"")</f>
        <v/>
      </c>
      <c r="Z2086" s="91">
        <f>IF(ISNUMBER(SEARCH(PROF_SEARCH_ECO_PREC,AA2086)),MAX($Z$1:Z2085)+1,0)</f>
        <v>0</v>
      </c>
      <c r="AA2086" t="s">
        <v>4952</v>
      </c>
      <c r="AB2086">
        <v>749</v>
      </c>
    </row>
    <row r="2087" spans="16:28">
      <c r="P2087" t="str">
        <f>IFERROR(VLOOKUP(ROWS($P$2:P2087),$Q$2:$R$3007,2,0),"")</f>
        <v/>
      </c>
      <c r="Q2087" s="91">
        <f>IF(ISNUMBER(SEARCH(ETUD_SHEARCH_ECO_PREC,R2087)),MAX($Q$1:Q2086)+1,0)</f>
        <v>0</v>
      </c>
      <c r="R2087" t="s">
        <v>4955</v>
      </c>
      <c r="S2087">
        <v>5224</v>
      </c>
      <c r="Y2087" t="str">
        <f>IFERROR(VLOOKUP(ROWS($Y$2:Y2087),$Z$2:$AA$3007,2,0),"")</f>
        <v/>
      </c>
      <c r="Z2087" s="91">
        <f>IF(ISNUMBER(SEARCH(PROF_SEARCH_ECO_PREC,AA2087)),MAX($Z$1:Z2086)+1,0)</f>
        <v>0</v>
      </c>
      <c r="AA2087" t="s">
        <v>4955</v>
      </c>
      <c r="AB2087">
        <v>5224</v>
      </c>
    </row>
    <row r="2088" spans="16:28">
      <c r="P2088" t="str">
        <f>IFERROR(VLOOKUP(ROWS($P$2:P2088),$Q$2:$R$3007,2,0),"")</f>
        <v/>
      </c>
      <c r="Q2088" s="91">
        <f>IF(ISNUMBER(SEARCH(ETUD_SHEARCH_ECO_PREC,R2088)),MAX($Q$1:Q2087)+1,0)</f>
        <v>0</v>
      </c>
      <c r="R2088" t="s">
        <v>4071</v>
      </c>
      <c r="S2088">
        <v>7516</v>
      </c>
      <c r="Y2088" t="str">
        <f>IFERROR(VLOOKUP(ROWS($Y$2:Y2088),$Z$2:$AA$3007,2,0),"")</f>
        <v/>
      </c>
      <c r="Z2088" s="91">
        <f>IF(ISNUMBER(SEARCH(PROF_SEARCH_ECO_PREC,AA2088)),MAX($Z$1:Z2087)+1,0)</f>
        <v>0</v>
      </c>
      <c r="AA2088" t="s">
        <v>4071</v>
      </c>
      <c r="AB2088">
        <v>7516</v>
      </c>
    </row>
    <row r="2089" spans="16:28">
      <c r="P2089" t="str">
        <f>IFERROR(VLOOKUP(ROWS($P$2:P2089),$Q$2:$R$3007,2,0),"")</f>
        <v/>
      </c>
      <c r="Q2089" s="91">
        <f>IF(ISNUMBER(SEARCH(ETUD_SHEARCH_ECO_PREC,R2089)),MAX($Q$1:Q2088)+1,0)</f>
        <v>0</v>
      </c>
      <c r="R2089" t="s">
        <v>5252</v>
      </c>
      <c r="S2089">
        <v>911</v>
      </c>
      <c r="Y2089" t="str">
        <f>IFERROR(VLOOKUP(ROWS($Y$2:Y2089),$Z$2:$AA$3007,2,0),"")</f>
        <v/>
      </c>
      <c r="Z2089" s="91">
        <f>IF(ISNUMBER(SEARCH(PROF_SEARCH_ECO_PREC,AA2089)),MAX($Z$1:Z2088)+1,0)</f>
        <v>0</v>
      </c>
      <c r="AA2089" t="s">
        <v>5252</v>
      </c>
      <c r="AB2089">
        <v>911</v>
      </c>
    </row>
    <row r="2090" spans="16:28">
      <c r="P2090" t="str">
        <f>IFERROR(VLOOKUP(ROWS($P$2:P2090),$Q$2:$R$3007,2,0),"")</f>
        <v/>
      </c>
      <c r="Q2090" s="91">
        <f>IF(ISNUMBER(SEARCH(ETUD_SHEARCH_ECO_PREC,R2090)),MAX($Q$1:Q2089)+1,0)</f>
        <v>0</v>
      </c>
      <c r="R2090" t="s">
        <v>5841</v>
      </c>
      <c r="S2090">
        <v>1139</v>
      </c>
      <c r="Y2090" t="str">
        <f>IFERROR(VLOOKUP(ROWS($Y$2:Y2090),$Z$2:$AA$3007,2,0),"")</f>
        <v/>
      </c>
      <c r="Z2090" s="91">
        <f>IF(ISNUMBER(SEARCH(PROF_SEARCH_ECO_PREC,AA2090)),MAX($Z$1:Z2089)+1,0)</f>
        <v>0</v>
      </c>
      <c r="AA2090" t="s">
        <v>5841</v>
      </c>
      <c r="AB2090">
        <v>1139</v>
      </c>
    </row>
    <row r="2091" spans="16:28">
      <c r="P2091" t="str">
        <f>IFERROR(VLOOKUP(ROWS($P$2:P2091),$Q$2:$R$3007,2,0),"")</f>
        <v/>
      </c>
      <c r="Q2091" s="91">
        <f>IF(ISNUMBER(SEARCH(ETUD_SHEARCH_ECO_PREC,R2091)),MAX($Q$1:Q2090)+1,0)</f>
        <v>0</v>
      </c>
      <c r="R2091" t="s">
        <v>5979</v>
      </c>
      <c r="S2091">
        <v>1322</v>
      </c>
      <c r="Y2091" t="str">
        <f>IFERROR(VLOOKUP(ROWS($Y$2:Y2091),$Z$2:$AA$3007,2,0),"")</f>
        <v/>
      </c>
      <c r="Z2091" s="91">
        <f>IF(ISNUMBER(SEARCH(PROF_SEARCH_ECO_PREC,AA2091)),MAX($Z$1:Z2090)+1,0)</f>
        <v>0</v>
      </c>
      <c r="AA2091" t="s">
        <v>5979</v>
      </c>
      <c r="AB2091">
        <v>1322</v>
      </c>
    </row>
    <row r="2092" spans="16:28">
      <c r="P2092" t="str">
        <f>IFERROR(VLOOKUP(ROWS($P$2:P2092),$Q$2:$R$3007,2,0),"")</f>
        <v/>
      </c>
      <c r="Q2092" s="91">
        <f>IF(ISNUMBER(SEARCH(ETUD_SHEARCH_ECO_PREC,R2092)),MAX($Q$1:Q2091)+1,0)</f>
        <v>0</v>
      </c>
      <c r="R2092" t="s">
        <v>5504</v>
      </c>
      <c r="S2092">
        <v>9552</v>
      </c>
      <c r="Y2092" t="str">
        <f>IFERROR(VLOOKUP(ROWS($Y$2:Y2092),$Z$2:$AA$3007,2,0),"")</f>
        <v/>
      </c>
      <c r="Z2092" s="91">
        <f>IF(ISNUMBER(SEARCH(PROF_SEARCH_ECO_PREC,AA2092)),MAX($Z$1:Z2091)+1,0)</f>
        <v>0</v>
      </c>
      <c r="AA2092" t="s">
        <v>5504</v>
      </c>
      <c r="AB2092">
        <v>9552</v>
      </c>
    </row>
    <row r="2093" spans="16:28">
      <c r="P2093" t="str">
        <f>IFERROR(VLOOKUP(ROWS($P$2:P2093),$Q$2:$R$3007,2,0),"")</f>
        <v/>
      </c>
      <c r="Q2093" s="91">
        <f>IF(ISNUMBER(SEARCH(ETUD_SHEARCH_ECO_PREC,R2093)),MAX($Q$1:Q2092)+1,0)</f>
        <v>0</v>
      </c>
      <c r="R2093" t="s">
        <v>4140</v>
      </c>
      <c r="S2093">
        <v>7534</v>
      </c>
      <c r="Y2093" t="str">
        <f>IFERROR(VLOOKUP(ROWS($Y$2:Y2093),$Z$2:$AA$3007,2,0),"")</f>
        <v/>
      </c>
      <c r="Z2093" s="91">
        <f>IF(ISNUMBER(SEARCH(PROF_SEARCH_ECO_PREC,AA2093)),MAX($Z$1:Z2092)+1,0)</f>
        <v>0</v>
      </c>
      <c r="AA2093" t="s">
        <v>4140</v>
      </c>
      <c r="AB2093">
        <v>7534</v>
      </c>
    </row>
    <row r="2094" spans="16:28">
      <c r="P2094" t="str">
        <f>IFERROR(VLOOKUP(ROWS($P$2:P2094),$Q$2:$R$3007,2,0),"")</f>
        <v/>
      </c>
      <c r="Q2094" s="91">
        <f>IF(ISNUMBER(SEARCH(ETUD_SHEARCH_ECO_PREC,R2094)),MAX($Q$1:Q2093)+1,0)</f>
        <v>0</v>
      </c>
      <c r="R2094" t="s">
        <v>4150</v>
      </c>
      <c r="S2094">
        <v>8473</v>
      </c>
      <c r="Y2094" t="str">
        <f>IFERROR(VLOOKUP(ROWS($Y$2:Y2094),$Z$2:$AA$3007,2,0),"")</f>
        <v/>
      </c>
      <c r="Z2094" s="91">
        <f>IF(ISNUMBER(SEARCH(PROF_SEARCH_ECO_PREC,AA2094)),MAX($Z$1:Z2093)+1,0)</f>
        <v>0</v>
      </c>
      <c r="AA2094" t="s">
        <v>4150</v>
      </c>
      <c r="AB2094">
        <v>8473</v>
      </c>
    </row>
    <row r="2095" spans="16:28">
      <c r="P2095" t="str">
        <f>IFERROR(VLOOKUP(ROWS($P$2:P2095),$Q$2:$R$3007,2,0),"")</f>
        <v/>
      </c>
      <c r="Q2095" s="91">
        <f>IF(ISNUMBER(SEARCH(ETUD_SHEARCH_ECO_PREC,R2095)),MAX($Q$1:Q2094)+1,0)</f>
        <v>0</v>
      </c>
      <c r="R2095" t="s">
        <v>5925</v>
      </c>
      <c r="S2095">
        <v>1169</v>
      </c>
      <c r="Y2095" t="str">
        <f>IFERROR(VLOOKUP(ROWS($Y$2:Y2095),$Z$2:$AA$3007,2,0),"")</f>
        <v/>
      </c>
      <c r="Z2095" s="91">
        <f>IF(ISNUMBER(SEARCH(PROF_SEARCH_ECO_PREC,AA2095)),MAX($Z$1:Z2094)+1,0)</f>
        <v>0</v>
      </c>
      <c r="AA2095" t="s">
        <v>5925</v>
      </c>
      <c r="AB2095">
        <v>1169</v>
      </c>
    </row>
    <row r="2096" spans="16:28">
      <c r="P2096" t="str">
        <f>IFERROR(VLOOKUP(ROWS($P$2:P2096),$Q$2:$R$3007,2,0),"")</f>
        <v/>
      </c>
      <c r="Q2096" s="91">
        <f>IF(ISNUMBER(SEARCH(ETUD_SHEARCH_ECO_PREC,R2096)),MAX($Q$1:Q2095)+1,0)</f>
        <v>0</v>
      </c>
      <c r="R2096" t="s">
        <v>6016</v>
      </c>
      <c r="S2096">
        <v>1179</v>
      </c>
      <c r="Y2096" t="str">
        <f>IFERROR(VLOOKUP(ROWS($Y$2:Y2096),$Z$2:$AA$3007,2,0),"")</f>
        <v/>
      </c>
      <c r="Z2096" s="91">
        <f>IF(ISNUMBER(SEARCH(PROF_SEARCH_ECO_PREC,AA2096)),MAX($Z$1:Z2095)+1,0)</f>
        <v>0</v>
      </c>
      <c r="AA2096" t="s">
        <v>6016</v>
      </c>
      <c r="AB2096">
        <v>1179</v>
      </c>
    </row>
    <row r="2097" spans="16:28">
      <c r="P2097" t="str">
        <f>IFERROR(VLOOKUP(ROWS($P$2:P2097),$Q$2:$R$3007,2,0),"")</f>
        <v/>
      </c>
      <c r="Q2097" s="91">
        <f>IF(ISNUMBER(SEARCH(ETUD_SHEARCH_ECO_PREC,R2097)),MAX($Q$1:Q2096)+1,0)</f>
        <v>0</v>
      </c>
      <c r="R2097" t="s">
        <v>4519</v>
      </c>
      <c r="S2097">
        <v>514</v>
      </c>
      <c r="Y2097" t="str">
        <f>IFERROR(VLOOKUP(ROWS($Y$2:Y2097),$Z$2:$AA$3007,2,0),"")</f>
        <v/>
      </c>
      <c r="Z2097" s="91">
        <f>IF(ISNUMBER(SEARCH(PROF_SEARCH_ECO_PREC,AA2097)),MAX($Z$1:Z2096)+1,0)</f>
        <v>0</v>
      </c>
      <c r="AA2097" t="s">
        <v>4519</v>
      </c>
      <c r="AB2097">
        <v>514</v>
      </c>
    </row>
    <row r="2098" spans="16:28">
      <c r="P2098" t="str">
        <f>IFERROR(VLOOKUP(ROWS($P$2:P2098),$Q$2:$R$3007,2,0),"")</f>
        <v/>
      </c>
      <c r="Q2098" s="91">
        <f>IF(ISNUMBER(SEARCH(ETUD_SHEARCH_ECO_PREC,R2098)),MAX($Q$1:Q2097)+1,0)</f>
        <v>0</v>
      </c>
      <c r="R2098" t="s">
        <v>5781</v>
      </c>
      <c r="S2098">
        <v>1269</v>
      </c>
      <c r="Y2098" t="str">
        <f>IFERROR(VLOOKUP(ROWS($Y$2:Y2098),$Z$2:$AA$3007,2,0),"")</f>
        <v/>
      </c>
      <c r="Z2098" s="91">
        <f>IF(ISNUMBER(SEARCH(PROF_SEARCH_ECO_PREC,AA2098)),MAX($Z$1:Z2097)+1,0)</f>
        <v>0</v>
      </c>
      <c r="AA2098" t="s">
        <v>5781</v>
      </c>
      <c r="AB2098">
        <v>1269</v>
      </c>
    </row>
    <row r="2099" spans="16:28">
      <c r="P2099" t="str">
        <f>IFERROR(VLOOKUP(ROWS($P$2:P2099),$Q$2:$R$3007,2,0),"")</f>
        <v/>
      </c>
      <c r="Q2099" s="91">
        <f>IF(ISNUMBER(SEARCH(ETUD_SHEARCH_ECO_PREC,R2099)),MAX($Q$1:Q2098)+1,0)</f>
        <v>0</v>
      </c>
      <c r="R2099" t="s">
        <v>3685</v>
      </c>
      <c r="S2099">
        <v>137</v>
      </c>
      <c r="Y2099" t="str">
        <f>IFERROR(VLOOKUP(ROWS($Y$2:Y2099),$Z$2:$AA$3007,2,0),"")</f>
        <v/>
      </c>
      <c r="Z2099" s="91">
        <f>IF(ISNUMBER(SEARCH(PROF_SEARCH_ECO_PREC,AA2099)),MAX($Z$1:Z2098)+1,0)</f>
        <v>0</v>
      </c>
      <c r="AA2099" t="s">
        <v>3685</v>
      </c>
      <c r="AB2099">
        <v>137</v>
      </c>
    </row>
    <row r="2100" spans="16:28">
      <c r="P2100" t="str">
        <f>IFERROR(VLOOKUP(ROWS($P$2:P2100),$Q$2:$R$3007,2,0),"")</f>
        <v/>
      </c>
      <c r="Q2100" s="91">
        <f>IF(ISNUMBER(SEARCH(ETUD_SHEARCH_ECO_PREC,R2100)),MAX($Q$1:Q2099)+1,0)</f>
        <v>0</v>
      </c>
      <c r="R2100" t="s">
        <v>5624</v>
      </c>
      <c r="S2100">
        <v>1094</v>
      </c>
      <c r="Y2100" t="str">
        <f>IFERROR(VLOOKUP(ROWS($Y$2:Y2100),$Z$2:$AA$3007,2,0),"")</f>
        <v/>
      </c>
      <c r="Z2100" s="91">
        <f>IF(ISNUMBER(SEARCH(PROF_SEARCH_ECO_PREC,AA2100)),MAX($Z$1:Z2099)+1,0)</f>
        <v>0</v>
      </c>
      <c r="AA2100" t="s">
        <v>5624</v>
      </c>
      <c r="AB2100">
        <v>1094</v>
      </c>
    </row>
    <row r="2101" spans="16:28">
      <c r="P2101" t="str">
        <f>IFERROR(VLOOKUP(ROWS($P$2:P2101),$Q$2:$R$3007,2,0),"")</f>
        <v/>
      </c>
      <c r="Q2101" s="91">
        <f>IF(ISNUMBER(SEARCH(ETUD_SHEARCH_ECO_PREC,R2101)),MAX($Q$1:Q2100)+1,0)</f>
        <v>0</v>
      </c>
      <c r="R2101" t="s">
        <v>5729</v>
      </c>
      <c r="S2101">
        <v>1240</v>
      </c>
      <c r="Y2101" t="str">
        <f>IFERROR(VLOOKUP(ROWS($Y$2:Y2101),$Z$2:$AA$3007,2,0),"")</f>
        <v/>
      </c>
      <c r="Z2101" s="91">
        <f>IF(ISNUMBER(SEARCH(PROF_SEARCH_ECO_PREC,AA2101)),MAX($Z$1:Z2100)+1,0)</f>
        <v>0</v>
      </c>
      <c r="AA2101" t="s">
        <v>5729</v>
      </c>
      <c r="AB2101">
        <v>1240</v>
      </c>
    </row>
    <row r="2102" spans="16:28">
      <c r="P2102" t="str">
        <f>IFERROR(VLOOKUP(ROWS($P$2:P2102),$Q$2:$R$3007,2,0),"")</f>
        <v/>
      </c>
      <c r="Q2102" s="91">
        <f>IF(ISNUMBER(SEARCH(ETUD_SHEARCH_ECO_PREC,R2102)),MAX($Q$1:Q2101)+1,0)</f>
        <v>0</v>
      </c>
      <c r="R2102" t="s">
        <v>5545</v>
      </c>
      <c r="S2102">
        <v>9567</v>
      </c>
      <c r="Y2102" t="str">
        <f>IFERROR(VLOOKUP(ROWS($Y$2:Y2102),$Z$2:$AA$3007,2,0),"")</f>
        <v/>
      </c>
      <c r="Z2102" s="91">
        <f>IF(ISNUMBER(SEARCH(PROF_SEARCH_ECO_PREC,AA2102)),MAX($Z$1:Z2101)+1,0)</f>
        <v>0</v>
      </c>
      <c r="AA2102" t="s">
        <v>5545</v>
      </c>
      <c r="AB2102">
        <v>9567</v>
      </c>
    </row>
    <row r="2103" spans="16:28">
      <c r="P2103" t="str">
        <f>IFERROR(VLOOKUP(ROWS($P$2:P2103),$Q$2:$R$3007,2,0),"")</f>
        <v/>
      </c>
      <c r="Q2103" s="91">
        <f>IF(ISNUMBER(SEARCH(ETUD_SHEARCH_ECO_PREC,R2103)),MAX($Q$1:Q2102)+1,0)</f>
        <v>0</v>
      </c>
      <c r="R2103" t="s">
        <v>4004</v>
      </c>
      <c r="S2103">
        <v>254</v>
      </c>
      <c r="Y2103" t="str">
        <f>IFERROR(VLOOKUP(ROWS($Y$2:Y2103),$Z$2:$AA$3007,2,0),"")</f>
        <v/>
      </c>
      <c r="Z2103" s="91">
        <f>IF(ISNUMBER(SEARCH(PROF_SEARCH_ECO_PREC,AA2103)),MAX($Z$1:Z2102)+1,0)</f>
        <v>0</v>
      </c>
      <c r="AA2103" t="s">
        <v>4004</v>
      </c>
      <c r="AB2103">
        <v>254</v>
      </c>
    </row>
    <row r="2104" spans="16:28">
      <c r="P2104" t="str">
        <f>IFERROR(VLOOKUP(ROWS($P$2:P2104),$Q$2:$R$3007,2,0),"")</f>
        <v/>
      </c>
      <c r="Q2104" s="91">
        <f>IF(ISNUMBER(SEARCH(ETUD_SHEARCH_ECO_PREC,R2104)),MAX($Q$1:Q2103)+1,0)</f>
        <v>0</v>
      </c>
      <c r="R2104" t="s">
        <v>5677</v>
      </c>
      <c r="S2104">
        <v>1222</v>
      </c>
      <c r="Y2104" t="str">
        <f>IFERROR(VLOOKUP(ROWS($Y$2:Y2104),$Z$2:$AA$3007,2,0),"")</f>
        <v/>
      </c>
      <c r="Z2104" s="91">
        <f>IF(ISNUMBER(SEARCH(PROF_SEARCH_ECO_PREC,AA2104)),MAX($Z$1:Z2103)+1,0)</f>
        <v>0</v>
      </c>
      <c r="AA2104" t="s">
        <v>5677</v>
      </c>
      <c r="AB2104">
        <v>1222</v>
      </c>
    </row>
    <row r="2105" spans="16:28">
      <c r="P2105" t="str">
        <f>IFERROR(VLOOKUP(ROWS($P$2:P2105),$Q$2:$R$3007,2,0),"")</f>
        <v/>
      </c>
      <c r="Q2105" s="91">
        <f>IF(ISNUMBER(SEARCH(ETUD_SHEARCH_ECO_PREC,R2105)),MAX($Q$1:Q2104)+1,0)</f>
        <v>0</v>
      </c>
      <c r="R2105" t="s">
        <v>5678</v>
      </c>
      <c r="S2105">
        <v>1223</v>
      </c>
      <c r="Y2105" t="str">
        <f>IFERROR(VLOOKUP(ROWS($Y$2:Y2105),$Z$2:$AA$3007,2,0),"")</f>
        <v/>
      </c>
      <c r="Z2105" s="91">
        <f>IF(ISNUMBER(SEARCH(PROF_SEARCH_ECO_PREC,AA2105)),MAX($Z$1:Z2104)+1,0)</f>
        <v>0</v>
      </c>
      <c r="AA2105" t="s">
        <v>5678</v>
      </c>
      <c r="AB2105">
        <v>1223</v>
      </c>
    </row>
    <row r="2106" spans="16:28">
      <c r="P2106" t="str">
        <f>IFERROR(VLOOKUP(ROWS($P$2:P2106),$Q$2:$R$3007,2,0),"")</f>
        <v/>
      </c>
      <c r="Q2106" s="91">
        <f>IF(ISNUMBER(SEARCH(ETUD_SHEARCH_ECO_PREC,R2106)),MAX($Q$1:Q2105)+1,0)</f>
        <v>0</v>
      </c>
      <c r="R2106" t="s">
        <v>5676</v>
      </c>
      <c r="S2106">
        <v>1221</v>
      </c>
      <c r="Y2106" t="str">
        <f>IFERROR(VLOOKUP(ROWS($Y$2:Y2106),$Z$2:$AA$3007,2,0),"")</f>
        <v/>
      </c>
      <c r="Z2106" s="91">
        <f>IF(ISNUMBER(SEARCH(PROF_SEARCH_ECO_PREC,AA2106)),MAX($Z$1:Z2105)+1,0)</f>
        <v>0</v>
      </c>
      <c r="AA2106" t="s">
        <v>5676</v>
      </c>
      <c r="AB2106">
        <v>1221</v>
      </c>
    </row>
    <row r="2107" spans="16:28">
      <c r="P2107" t="str">
        <f>IFERROR(VLOOKUP(ROWS($P$2:P2107),$Q$2:$R$3007,2,0),"")</f>
        <v/>
      </c>
      <c r="Q2107" s="91">
        <f>IF(ISNUMBER(SEARCH(ETUD_SHEARCH_ECO_PREC,R2107)),MAX($Q$1:Q2106)+1,0)</f>
        <v>0</v>
      </c>
      <c r="R2107" t="s">
        <v>5697</v>
      </c>
      <c r="S2107">
        <v>8070</v>
      </c>
      <c r="Y2107" t="str">
        <f>IFERROR(VLOOKUP(ROWS($Y$2:Y2107),$Z$2:$AA$3007,2,0),"")</f>
        <v/>
      </c>
      <c r="Z2107" s="91">
        <f>IF(ISNUMBER(SEARCH(PROF_SEARCH_ECO_PREC,AA2107)),MAX($Z$1:Z2106)+1,0)</f>
        <v>0</v>
      </c>
      <c r="AA2107" t="s">
        <v>5697</v>
      </c>
      <c r="AB2107">
        <v>8070</v>
      </c>
    </row>
    <row r="2108" spans="16:28">
      <c r="P2108" t="str">
        <f>IFERROR(VLOOKUP(ROWS($P$2:P2108),$Q$2:$R$3007,2,0),"")</f>
        <v/>
      </c>
      <c r="Q2108" s="91">
        <f>IF(ISNUMBER(SEARCH(ETUD_SHEARCH_ECO_PREC,R2108)),MAX($Q$1:Q2107)+1,0)</f>
        <v>0</v>
      </c>
      <c r="R2108" t="s">
        <v>5508</v>
      </c>
      <c r="S2108">
        <v>1051</v>
      </c>
      <c r="Y2108" t="str">
        <f>IFERROR(VLOOKUP(ROWS($Y$2:Y2108),$Z$2:$AA$3007,2,0),"")</f>
        <v/>
      </c>
      <c r="Z2108" s="91">
        <f>IF(ISNUMBER(SEARCH(PROF_SEARCH_ECO_PREC,AA2108)),MAX($Z$1:Z2107)+1,0)</f>
        <v>0</v>
      </c>
      <c r="AA2108" t="s">
        <v>5508</v>
      </c>
      <c r="AB2108">
        <v>1051</v>
      </c>
    </row>
    <row r="2109" spans="16:28">
      <c r="P2109" t="str">
        <f>IFERROR(VLOOKUP(ROWS($P$2:P2109),$Q$2:$R$3007,2,0),"")</f>
        <v/>
      </c>
      <c r="Q2109" s="91">
        <f>IF(ISNUMBER(SEARCH(ETUD_SHEARCH_ECO_PREC,R2109)),MAX($Q$1:Q2108)+1,0)</f>
        <v>0</v>
      </c>
      <c r="R2109" t="s">
        <v>5502</v>
      </c>
      <c r="S2109">
        <v>1050</v>
      </c>
      <c r="Y2109" t="str">
        <f>IFERROR(VLOOKUP(ROWS($Y$2:Y2109),$Z$2:$AA$3007,2,0),"")</f>
        <v/>
      </c>
      <c r="Z2109" s="91">
        <f>IF(ISNUMBER(SEARCH(PROF_SEARCH_ECO_PREC,AA2109)),MAX($Z$1:Z2108)+1,0)</f>
        <v>0</v>
      </c>
      <c r="AA2109" t="s">
        <v>5502</v>
      </c>
      <c r="AB2109">
        <v>1050</v>
      </c>
    </row>
    <row r="2110" spans="16:28">
      <c r="P2110" t="str">
        <f>IFERROR(VLOOKUP(ROWS($P$2:P2110),$Q$2:$R$3007,2,0),"")</f>
        <v/>
      </c>
      <c r="Q2110" s="91">
        <f>IF(ISNUMBER(SEARCH(ETUD_SHEARCH_ECO_PREC,R2110)),MAX($Q$1:Q2109)+1,0)</f>
        <v>0</v>
      </c>
      <c r="R2110" t="s">
        <v>5525</v>
      </c>
      <c r="S2110">
        <v>1500</v>
      </c>
      <c r="Y2110" t="str">
        <f>IFERROR(VLOOKUP(ROWS($Y$2:Y2110),$Z$2:$AA$3007,2,0),"")</f>
        <v/>
      </c>
      <c r="Z2110" s="91">
        <f>IF(ISNUMBER(SEARCH(PROF_SEARCH_ECO_PREC,AA2110)),MAX($Z$1:Z2109)+1,0)</f>
        <v>0</v>
      </c>
      <c r="AA2110" t="s">
        <v>5525</v>
      </c>
      <c r="AB2110">
        <v>1500</v>
      </c>
    </row>
    <row r="2111" spans="16:28">
      <c r="P2111" t="str">
        <f>IFERROR(VLOOKUP(ROWS($P$2:P2111),$Q$2:$R$3007,2,0),"")</f>
        <v/>
      </c>
      <c r="Q2111" s="91">
        <f>IF(ISNUMBER(SEARCH(ETUD_SHEARCH_ECO_PREC,R2111)),MAX($Q$1:Q2110)+1,0)</f>
        <v>0</v>
      </c>
      <c r="R2111" t="s">
        <v>5511</v>
      </c>
      <c r="S2111">
        <v>1044</v>
      </c>
      <c r="Y2111" t="str">
        <f>IFERROR(VLOOKUP(ROWS($Y$2:Y2111),$Z$2:$AA$3007,2,0),"")</f>
        <v/>
      </c>
      <c r="Z2111" s="91">
        <f>IF(ISNUMBER(SEARCH(PROF_SEARCH_ECO_PREC,AA2111)),MAX($Z$1:Z2110)+1,0)</f>
        <v>0</v>
      </c>
      <c r="AA2111" t="s">
        <v>5511</v>
      </c>
      <c r="AB2111">
        <v>1044</v>
      </c>
    </row>
    <row r="2112" spans="16:28">
      <c r="P2112" t="str">
        <f>IFERROR(VLOOKUP(ROWS($P$2:P2112),$Q$2:$R$3007,2,0),"")</f>
        <v/>
      </c>
      <c r="Q2112" s="91">
        <f>IF(ISNUMBER(SEARCH(ETUD_SHEARCH_ECO_PREC,R2112)),MAX($Q$1:Q2111)+1,0)</f>
        <v>0</v>
      </c>
      <c r="R2112" t="s">
        <v>5501</v>
      </c>
      <c r="S2112">
        <v>1048</v>
      </c>
      <c r="Y2112" t="str">
        <f>IFERROR(VLOOKUP(ROWS($Y$2:Y2112),$Z$2:$AA$3007,2,0),"")</f>
        <v/>
      </c>
      <c r="Z2112" s="91">
        <f>IF(ISNUMBER(SEARCH(PROF_SEARCH_ECO_PREC,AA2112)),MAX($Z$1:Z2111)+1,0)</f>
        <v>0</v>
      </c>
      <c r="AA2112" t="s">
        <v>5501</v>
      </c>
      <c r="AB2112">
        <v>1048</v>
      </c>
    </row>
    <row r="2113" spans="16:28">
      <c r="P2113" t="str">
        <f>IFERROR(VLOOKUP(ROWS($P$2:P2113),$Q$2:$R$3007,2,0),"")</f>
        <v/>
      </c>
      <c r="Q2113" s="91">
        <f>IF(ISNUMBER(SEARCH(ETUD_SHEARCH_ECO_PREC,R2113)),MAX($Q$1:Q2112)+1,0)</f>
        <v>0</v>
      </c>
      <c r="R2113" t="s">
        <v>5521</v>
      </c>
      <c r="S2113">
        <v>5332</v>
      </c>
      <c r="Y2113" t="str">
        <f>IFERROR(VLOOKUP(ROWS($Y$2:Y2113),$Z$2:$AA$3007,2,0),"")</f>
        <v/>
      </c>
      <c r="Z2113" s="91">
        <f>IF(ISNUMBER(SEARCH(PROF_SEARCH_ECO_PREC,AA2113)),MAX($Z$1:Z2112)+1,0)</f>
        <v>0</v>
      </c>
      <c r="AA2113" t="s">
        <v>5521</v>
      </c>
      <c r="AB2113">
        <v>5332</v>
      </c>
    </row>
    <row r="2114" spans="16:28">
      <c r="P2114" t="str">
        <f>IFERROR(VLOOKUP(ROWS($P$2:P2114),$Q$2:$R$3007,2,0),"")</f>
        <v/>
      </c>
      <c r="Q2114" s="91">
        <f>IF(ISNUMBER(SEARCH(ETUD_SHEARCH_ECO_PREC,R2114)),MAX($Q$1:Q2113)+1,0)</f>
        <v>0</v>
      </c>
      <c r="R2114" t="s">
        <v>5655</v>
      </c>
      <c r="S2114">
        <v>7852</v>
      </c>
      <c r="Y2114" t="str">
        <f>IFERROR(VLOOKUP(ROWS($Y$2:Y2114),$Z$2:$AA$3007,2,0),"")</f>
        <v/>
      </c>
      <c r="Z2114" s="91">
        <f>IF(ISNUMBER(SEARCH(PROF_SEARCH_ECO_PREC,AA2114)),MAX($Z$1:Z2113)+1,0)</f>
        <v>0</v>
      </c>
      <c r="AA2114" t="s">
        <v>5655</v>
      </c>
      <c r="AB2114">
        <v>7852</v>
      </c>
    </row>
    <row r="2115" spans="16:28">
      <c r="P2115" t="str">
        <f>IFERROR(VLOOKUP(ROWS($P$2:P2115),$Q$2:$R$3007,2,0),"")</f>
        <v/>
      </c>
      <c r="Q2115" s="91">
        <f>IF(ISNUMBER(SEARCH(ETUD_SHEARCH_ECO_PREC,R2115)),MAX($Q$1:Q2114)+1,0)</f>
        <v>0</v>
      </c>
      <c r="R2115" t="s">
        <v>5490</v>
      </c>
      <c r="S2115">
        <v>1042</v>
      </c>
      <c r="Y2115" t="str">
        <f>IFERROR(VLOOKUP(ROWS($Y$2:Y2115),$Z$2:$AA$3007,2,0),"")</f>
        <v/>
      </c>
      <c r="Z2115" s="91">
        <f>IF(ISNUMBER(SEARCH(PROF_SEARCH_ECO_PREC,AA2115)),MAX($Z$1:Z2114)+1,0)</f>
        <v>0</v>
      </c>
      <c r="AA2115" t="s">
        <v>5490</v>
      </c>
      <c r="AB2115">
        <v>1042</v>
      </c>
    </row>
    <row r="2116" spans="16:28">
      <c r="P2116" t="str">
        <f>IFERROR(VLOOKUP(ROWS($P$2:P2116),$Q$2:$R$3007,2,0),"")</f>
        <v/>
      </c>
      <c r="Q2116" s="91">
        <f>IF(ISNUMBER(SEARCH(ETUD_SHEARCH_ECO_PREC,R2116)),MAX($Q$1:Q2115)+1,0)</f>
        <v>0</v>
      </c>
      <c r="R2116" t="s">
        <v>4886</v>
      </c>
      <c r="S2116">
        <v>697</v>
      </c>
      <c r="Y2116" t="str">
        <f>IFERROR(VLOOKUP(ROWS($Y$2:Y2116),$Z$2:$AA$3007,2,0),"")</f>
        <v/>
      </c>
      <c r="Z2116" s="91">
        <f>IF(ISNUMBER(SEARCH(PROF_SEARCH_ECO_PREC,AA2116)),MAX($Z$1:Z2115)+1,0)</f>
        <v>0</v>
      </c>
      <c r="AA2116" t="s">
        <v>4886</v>
      </c>
      <c r="AB2116">
        <v>697</v>
      </c>
    </row>
    <row r="2117" spans="16:28">
      <c r="P2117" t="str">
        <f>IFERROR(VLOOKUP(ROWS($P$2:P2117),$Q$2:$R$3007,2,0),"")</f>
        <v/>
      </c>
      <c r="Q2117" s="91">
        <f>IF(ISNUMBER(SEARCH(ETUD_SHEARCH_ECO_PREC,R2117)),MAX($Q$1:Q2116)+1,0)</f>
        <v>0</v>
      </c>
      <c r="R2117" t="s">
        <v>4887</v>
      </c>
      <c r="S2117">
        <v>5217</v>
      </c>
      <c r="Y2117" t="str">
        <f>IFERROR(VLOOKUP(ROWS($Y$2:Y2117),$Z$2:$AA$3007,2,0),"")</f>
        <v/>
      </c>
      <c r="Z2117" s="91">
        <f>IF(ISNUMBER(SEARCH(PROF_SEARCH_ECO_PREC,AA2117)),MAX($Z$1:Z2116)+1,0)</f>
        <v>0</v>
      </c>
      <c r="AA2117" t="s">
        <v>4887</v>
      </c>
      <c r="AB2117">
        <v>5217</v>
      </c>
    </row>
    <row r="2118" spans="16:28">
      <c r="P2118" t="str">
        <f>IFERROR(VLOOKUP(ROWS($P$2:P2118),$Q$2:$R$3007,2,0),"")</f>
        <v/>
      </c>
      <c r="Q2118" s="91">
        <f>IF(ISNUMBER(SEARCH(ETUD_SHEARCH_ECO_PREC,R2118)),MAX($Q$1:Q2117)+1,0)</f>
        <v>0</v>
      </c>
      <c r="R2118" t="s">
        <v>4700</v>
      </c>
      <c r="S2118">
        <v>597</v>
      </c>
      <c r="Y2118" t="str">
        <f>IFERROR(VLOOKUP(ROWS($Y$2:Y2118),$Z$2:$AA$3007,2,0),"")</f>
        <v/>
      </c>
      <c r="Z2118" s="91">
        <f>IF(ISNUMBER(SEARCH(PROF_SEARCH_ECO_PREC,AA2118)),MAX($Z$1:Z2117)+1,0)</f>
        <v>0</v>
      </c>
      <c r="AA2118" t="s">
        <v>4700</v>
      </c>
      <c r="AB2118">
        <v>597</v>
      </c>
    </row>
    <row r="2119" spans="16:28">
      <c r="P2119" t="str">
        <f>IFERROR(VLOOKUP(ROWS($P$2:P2119),$Q$2:$R$3007,2,0),"")</f>
        <v/>
      </c>
      <c r="Q2119" s="91">
        <f>IF(ISNUMBER(SEARCH(ETUD_SHEARCH_ECO_PREC,R2119)),MAX($Q$1:Q2118)+1,0)</f>
        <v>0</v>
      </c>
      <c r="R2119" t="s">
        <v>5621</v>
      </c>
      <c r="S2119">
        <v>5410</v>
      </c>
      <c r="Y2119" t="str">
        <f>IFERROR(VLOOKUP(ROWS($Y$2:Y2119),$Z$2:$AA$3007,2,0),"")</f>
        <v/>
      </c>
      <c r="Z2119" s="91">
        <f>IF(ISNUMBER(SEARCH(PROF_SEARCH_ECO_PREC,AA2119)),MAX($Z$1:Z2118)+1,0)</f>
        <v>0</v>
      </c>
      <c r="AA2119" t="s">
        <v>5621</v>
      </c>
      <c r="AB2119">
        <v>5410</v>
      </c>
    </row>
    <row r="2120" spans="16:28">
      <c r="P2120" t="str">
        <f>IFERROR(VLOOKUP(ROWS($P$2:P2120),$Q$2:$R$3007,2,0),"")</f>
        <v/>
      </c>
      <c r="Q2120" s="91">
        <f>IF(ISNUMBER(SEARCH(ETUD_SHEARCH_ECO_PREC,R2120)),MAX($Q$1:Q2119)+1,0)</f>
        <v>0</v>
      </c>
      <c r="R2120" t="s">
        <v>4477</v>
      </c>
      <c r="S2120">
        <v>501</v>
      </c>
      <c r="Y2120" t="str">
        <f>IFERROR(VLOOKUP(ROWS($Y$2:Y2120),$Z$2:$AA$3007,2,0),"")</f>
        <v/>
      </c>
      <c r="Z2120" s="91">
        <f>IF(ISNUMBER(SEARCH(PROF_SEARCH_ECO_PREC,AA2120)),MAX($Z$1:Z2119)+1,0)</f>
        <v>0</v>
      </c>
      <c r="AA2120" t="s">
        <v>4477</v>
      </c>
      <c r="AB2120">
        <v>501</v>
      </c>
    </row>
    <row r="2121" spans="16:28">
      <c r="P2121" t="str">
        <f>IFERROR(VLOOKUP(ROWS($P$2:P2121),$Q$2:$R$3007,2,0),"")</f>
        <v/>
      </c>
      <c r="Q2121" s="91">
        <f>IF(ISNUMBER(SEARCH(ETUD_SHEARCH_ECO_PREC,R2121)),MAX($Q$1:Q2120)+1,0)</f>
        <v>0</v>
      </c>
      <c r="R2121" t="s">
        <v>5586</v>
      </c>
      <c r="S2121">
        <v>1077</v>
      </c>
      <c r="Y2121" t="str">
        <f>IFERROR(VLOOKUP(ROWS($Y$2:Y2121),$Z$2:$AA$3007,2,0),"")</f>
        <v/>
      </c>
      <c r="Z2121" s="91">
        <f>IF(ISNUMBER(SEARCH(PROF_SEARCH_ECO_PREC,AA2121)),MAX($Z$1:Z2120)+1,0)</f>
        <v>0</v>
      </c>
      <c r="AA2121" t="s">
        <v>5586</v>
      </c>
      <c r="AB2121">
        <v>1077</v>
      </c>
    </row>
    <row r="2122" spans="16:28">
      <c r="P2122" t="str">
        <f>IFERROR(VLOOKUP(ROWS($P$2:P2122),$Q$2:$R$3007,2,0),"")</f>
        <v/>
      </c>
      <c r="Q2122" s="91">
        <f>IF(ISNUMBER(SEARCH(ETUD_SHEARCH_ECO_PREC,R2122)),MAX($Q$1:Q2121)+1,0)</f>
        <v>0</v>
      </c>
      <c r="R2122" t="s">
        <v>5293</v>
      </c>
      <c r="S2122">
        <v>9540</v>
      </c>
      <c r="Y2122" t="str">
        <f>IFERROR(VLOOKUP(ROWS($Y$2:Y2122),$Z$2:$AA$3007,2,0),"")</f>
        <v/>
      </c>
      <c r="Z2122" s="91">
        <f>IF(ISNUMBER(SEARCH(PROF_SEARCH_ECO_PREC,AA2122)),MAX($Z$1:Z2121)+1,0)</f>
        <v>0</v>
      </c>
      <c r="AA2122" t="s">
        <v>5293</v>
      </c>
      <c r="AB2122">
        <v>9540</v>
      </c>
    </row>
    <row r="2123" spans="16:28">
      <c r="P2123" t="str">
        <f>IFERROR(VLOOKUP(ROWS($P$2:P2123),$Q$2:$R$3007,2,0),"")</f>
        <v/>
      </c>
      <c r="Q2123" s="91">
        <f>IF(ISNUMBER(SEARCH(ETUD_SHEARCH_ECO_PREC,R2123)),MAX($Q$1:Q2122)+1,0)</f>
        <v>0</v>
      </c>
      <c r="R2123" t="s">
        <v>4259</v>
      </c>
      <c r="S2123">
        <v>7565</v>
      </c>
      <c r="Y2123" t="str">
        <f>IFERROR(VLOOKUP(ROWS($Y$2:Y2123),$Z$2:$AA$3007,2,0),"")</f>
        <v/>
      </c>
      <c r="Z2123" s="91">
        <f>IF(ISNUMBER(SEARCH(PROF_SEARCH_ECO_PREC,AA2123)),MAX($Z$1:Z2122)+1,0)</f>
        <v>0</v>
      </c>
      <c r="AA2123" t="s">
        <v>4259</v>
      </c>
      <c r="AB2123">
        <v>7565</v>
      </c>
    </row>
    <row r="2124" spans="16:28">
      <c r="P2124" t="str">
        <f>IFERROR(VLOOKUP(ROWS($P$2:P2124),$Q$2:$R$3007,2,0),"")</f>
        <v/>
      </c>
      <c r="Q2124" s="91">
        <f>IF(ISNUMBER(SEARCH(ETUD_SHEARCH_ECO_PREC,R2124)),MAX($Q$1:Q2123)+1,0)</f>
        <v>0</v>
      </c>
      <c r="R2124" t="s">
        <v>4247</v>
      </c>
      <c r="S2124">
        <v>364</v>
      </c>
      <c r="Y2124" t="str">
        <f>IFERROR(VLOOKUP(ROWS($Y$2:Y2124),$Z$2:$AA$3007,2,0),"")</f>
        <v/>
      </c>
      <c r="Z2124" s="91">
        <f>IF(ISNUMBER(SEARCH(PROF_SEARCH_ECO_PREC,AA2124)),MAX($Z$1:Z2123)+1,0)</f>
        <v>0</v>
      </c>
      <c r="AA2124" t="s">
        <v>4247</v>
      </c>
      <c r="AB2124">
        <v>364</v>
      </c>
    </row>
    <row r="2125" spans="16:28">
      <c r="P2125" t="str">
        <f>IFERROR(VLOOKUP(ROWS($P$2:P2125),$Q$2:$R$3007,2,0),"")</f>
        <v/>
      </c>
      <c r="Q2125" s="91">
        <f>IF(ISNUMBER(SEARCH(ETUD_SHEARCH_ECO_PREC,R2125)),MAX($Q$1:Q2124)+1,0)</f>
        <v>0</v>
      </c>
      <c r="R2125" t="s">
        <v>4233</v>
      </c>
      <c r="S2125">
        <v>5148</v>
      </c>
      <c r="Y2125" t="str">
        <f>IFERROR(VLOOKUP(ROWS($Y$2:Y2125),$Z$2:$AA$3007,2,0),"")</f>
        <v/>
      </c>
      <c r="Z2125" s="91">
        <f>IF(ISNUMBER(SEARCH(PROF_SEARCH_ECO_PREC,AA2125)),MAX($Z$1:Z2124)+1,0)</f>
        <v>0</v>
      </c>
      <c r="AA2125" t="s">
        <v>4233</v>
      </c>
      <c r="AB2125">
        <v>5148</v>
      </c>
    </row>
    <row r="2126" spans="16:28">
      <c r="P2126" t="str">
        <f>IFERROR(VLOOKUP(ROWS($P$2:P2126),$Q$2:$R$3007,2,0),"")</f>
        <v/>
      </c>
      <c r="Q2126" s="91">
        <f>IF(ISNUMBER(SEARCH(ETUD_SHEARCH_ECO_PREC,R2126)),MAX($Q$1:Q2125)+1,0)</f>
        <v>0</v>
      </c>
      <c r="R2126" t="s">
        <v>3377</v>
      </c>
      <c r="S2126">
        <v>7195</v>
      </c>
      <c r="Y2126" t="str">
        <f>IFERROR(VLOOKUP(ROWS($Y$2:Y2126),$Z$2:$AA$3007,2,0),"")</f>
        <v/>
      </c>
      <c r="Z2126" s="91">
        <f>IF(ISNUMBER(SEARCH(PROF_SEARCH_ECO_PREC,AA2126)),MAX($Z$1:Z2125)+1,0)</f>
        <v>0</v>
      </c>
      <c r="AA2126" t="s">
        <v>3377</v>
      </c>
      <c r="AB2126">
        <v>7195</v>
      </c>
    </row>
    <row r="2127" spans="16:28">
      <c r="P2127" t="str">
        <f>IFERROR(VLOOKUP(ROWS($P$2:P2127),$Q$2:$R$3007,2,0),"")</f>
        <v/>
      </c>
      <c r="Q2127" s="91">
        <f>IF(ISNUMBER(SEARCH(ETUD_SHEARCH_ECO_PREC,R2127)),MAX($Q$1:Q2126)+1,0)</f>
        <v>0</v>
      </c>
      <c r="R2127" t="s">
        <v>4656</v>
      </c>
      <c r="S2127">
        <v>9538</v>
      </c>
      <c r="Y2127" t="str">
        <f>IFERROR(VLOOKUP(ROWS($Y$2:Y2127),$Z$2:$AA$3007,2,0),"")</f>
        <v/>
      </c>
      <c r="Z2127" s="91">
        <f>IF(ISNUMBER(SEARCH(PROF_SEARCH_ECO_PREC,AA2127)),MAX($Z$1:Z2126)+1,0)</f>
        <v>0</v>
      </c>
      <c r="AA2127" t="s">
        <v>4656</v>
      </c>
      <c r="AB2127">
        <v>9538</v>
      </c>
    </row>
    <row r="2128" spans="16:28">
      <c r="P2128" t="str">
        <f>IFERROR(VLOOKUP(ROWS($P$2:P2128),$Q$2:$R$3007,2,0),"")</f>
        <v/>
      </c>
      <c r="Q2128" s="91">
        <f>IF(ISNUMBER(SEARCH(ETUD_SHEARCH_ECO_PREC,R2128)),MAX($Q$1:Q2127)+1,0)</f>
        <v>0</v>
      </c>
      <c r="R2128" t="s">
        <v>5719</v>
      </c>
      <c r="S2128">
        <v>1232</v>
      </c>
      <c r="Y2128" t="str">
        <f>IFERROR(VLOOKUP(ROWS($Y$2:Y2128),$Z$2:$AA$3007,2,0),"")</f>
        <v/>
      </c>
      <c r="Z2128" s="91">
        <f>IF(ISNUMBER(SEARCH(PROF_SEARCH_ECO_PREC,AA2128)),MAX($Z$1:Z2127)+1,0)</f>
        <v>0</v>
      </c>
      <c r="AA2128" t="s">
        <v>5719</v>
      </c>
      <c r="AB2128">
        <v>1232</v>
      </c>
    </row>
    <row r="2129" spans="16:28">
      <c r="P2129" t="str">
        <f>IFERROR(VLOOKUP(ROWS($P$2:P2129),$Q$2:$R$3007,2,0),"")</f>
        <v/>
      </c>
      <c r="Q2129" s="91">
        <f>IF(ISNUMBER(SEARCH(ETUD_SHEARCH_ECO_PREC,R2129)),MAX($Q$1:Q2128)+1,0)</f>
        <v>0</v>
      </c>
      <c r="R2129" t="s">
        <v>4933</v>
      </c>
      <c r="S2129">
        <v>737</v>
      </c>
      <c r="Y2129" t="str">
        <f>IFERROR(VLOOKUP(ROWS($Y$2:Y2129),$Z$2:$AA$3007,2,0),"")</f>
        <v/>
      </c>
      <c r="Z2129" s="91">
        <f>IF(ISNUMBER(SEARCH(PROF_SEARCH_ECO_PREC,AA2129)),MAX($Z$1:Z2128)+1,0)</f>
        <v>0</v>
      </c>
      <c r="AA2129" t="s">
        <v>4933</v>
      </c>
      <c r="AB2129">
        <v>737</v>
      </c>
    </row>
    <row r="2130" spans="16:28">
      <c r="P2130" t="str">
        <f>IFERROR(VLOOKUP(ROWS($P$2:P2130),$Q$2:$R$3007,2,0),"")</f>
        <v/>
      </c>
      <c r="Q2130" s="91">
        <f>IF(ISNUMBER(SEARCH(ETUD_SHEARCH_ECO_PREC,R2130)),MAX($Q$1:Q2129)+1,0)</f>
        <v>0</v>
      </c>
      <c r="R2130" t="s">
        <v>3544</v>
      </c>
      <c r="S2130">
        <v>9511</v>
      </c>
      <c r="Y2130" t="str">
        <f>IFERROR(VLOOKUP(ROWS($Y$2:Y2130),$Z$2:$AA$3007,2,0),"")</f>
        <v/>
      </c>
      <c r="Z2130" s="91">
        <f>IF(ISNUMBER(SEARCH(PROF_SEARCH_ECO_PREC,AA2130)),MAX($Z$1:Z2129)+1,0)</f>
        <v>0</v>
      </c>
      <c r="AA2130" t="s">
        <v>3544</v>
      </c>
      <c r="AB2130">
        <v>9511</v>
      </c>
    </row>
    <row r="2131" spans="16:28">
      <c r="P2131" t="str">
        <f>IFERROR(VLOOKUP(ROWS($P$2:P2131),$Q$2:$R$3007,2,0),"")</f>
        <v/>
      </c>
      <c r="Q2131" s="91">
        <f>IF(ISNUMBER(SEARCH(ETUD_SHEARCH_ECO_PREC,R2131)),MAX($Q$1:Q2130)+1,0)</f>
        <v>0</v>
      </c>
      <c r="R2131" t="s">
        <v>5808</v>
      </c>
      <c r="S2131">
        <v>1287</v>
      </c>
      <c r="Y2131" t="str">
        <f>IFERROR(VLOOKUP(ROWS($Y$2:Y2131),$Z$2:$AA$3007,2,0),"")</f>
        <v/>
      </c>
      <c r="Z2131" s="91">
        <f>IF(ISNUMBER(SEARCH(PROF_SEARCH_ECO_PREC,AA2131)),MAX($Z$1:Z2130)+1,0)</f>
        <v>0</v>
      </c>
      <c r="AA2131" t="s">
        <v>5808</v>
      </c>
      <c r="AB2131">
        <v>1287</v>
      </c>
    </row>
    <row r="2132" spans="16:28">
      <c r="P2132" t="str">
        <f>IFERROR(VLOOKUP(ROWS($P$2:P2132),$Q$2:$R$3007,2,0),"")</f>
        <v/>
      </c>
      <c r="Q2132" s="91">
        <f>IF(ISNUMBER(SEARCH(ETUD_SHEARCH_ECO_PREC,R2132)),MAX($Q$1:Q2131)+1,0)</f>
        <v>0</v>
      </c>
      <c r="R2132" t="s">
        <v>5758</v>
      </c>
      <c r="S2132">
        <v>1258</v>
      </c>
      <c r="Y2132" t="str">
        <f>IFERROR(VLOOKUP(ROWS($Y$2:Y2132),$Z$2:$AA$3007,2,0),"")</f>
        <v/>
      </c>
      <c r="Z2132" s="91">
        <f>IF(ISNUMBER(SEARCH(PROF_SEARCH_ECO_PREC,AA2132)),MAX($Z$1:Z2131)+1,0)</f>
        <v>0</v>
      </c>
      <c r="AA2132" t="s">
        <v>5758</v>
      </c>
      <c r="AB2132">
        <v>1258</v>
      </c>
    </row>
    <row r="2133" spans="16:28">
      <c r="P2133" t="str">
        <f>IFERROR(VLOOKUP(ROWS($P$2:P2133),$Q$2:$R$3007,2,0),"")</f>
        <v/>
      </c>
      <c r="Q2133" s="91">
        <f>IF(ISNUMBER(SEARCH(ETUD_SHEARCH_ECO_PREC,R2133)),MAX($Q$1:Q2132)+1,0)</f>
        <v>0</v>
      </c>
      <c r="R2133" t="s">
        <v>5728</v>
      </c>
      <c r="S2133">
        <v>1238</v>
      </c>
      <c r="Y2133" t="str">
        <f>IFERROR(VLOOKUP(ROWS($Y$2:Y2133),$Z$2:$AA$3007,2,0),"")</f>
        <v/>
      </c>
      <c r="Z2133" s="91">
        <f>IF(ISNUMBER(SEARCH(PROF_SEARCH_ECO_PREC,AA2133)),MAX($Z$1:Z2132)+1,0)</f>
        <v>0</v>
      </c>
      <c r="AA2133" t="s">
        <v>5728</v>
      </c>
      <c r="AB2133">
        <v>1238</v>
      </c>
    </row>
    <row r="2134" spans="16:28">
      <c r="P2134" t="str">
        <f>IFERROR(VLOOKUP(ROWS($P$2:P2134),$Q$2:$R$3007,2,0),"")</f>
        <v/>
      </c>
      <c r="Q2134" s="91">
        <f>IF(ISNUMBER(SEARCH(ETUD_SHEARCH_ECO_PREC,R2134)),MAX($Q$1:Q2133)+1,0)</f>
        <v>0</v>
      </c>
      <c r="R2134" t="s">
        <v>3218</v>
      </c>
      <c r="S2134">
        <v>5020</v>
      </c>
      <c r="Y2134" t="str">
        <f>IFERROR(VLOOKUP(ROWS($Y$2:Y2134),$Z$2:$AA$3007,2,0),"")</f>
        <v/>
      </c>
      <c r="Z2134" s="91">
        <f>IF(ISNUMBER(SEARCH(PROF_SEARCH_ECO_PREC,AA2134)),MAX($Z$1:Z2133)+1,0)</f>
        <v>0</v>
      </c>
      <c r="AA2134" t="s">
        <v>3218</v>
      </c>
      <c r="AB2134">
        <v>5020</v>
      </c>
    </row>
    <row r="2135" spans="16:28">
      <c r="P2135" t="str">
        <f>IFERROR(VLOOKUP(ROWS($P$2:P2135),$Q$2:$R$3007,2,0),"")</f>
        <v/>
      </c>
      <c r="Q2135" s="91">
        <f>IF(ISNUMBER(SEARCH(ETUD_SHEARCH_ECO_PREC,R2135)),MAX($Q$1:Q2134)+1,0)</f>
        <v>0</v>
      </c>
      <c r="R2135" t="s">
        <v>5522</v>
      </c>
      <c r="S2135">
        <v>5333</v>
      </c>
      <c r="Y2135" t="str">
        <f>IFERROR(VLOOKUP(ROWS($Y$2:Y2135),$Z$2:$AA$3007,2,0),"")</f>
        <v/>
      </c>
      <c r="Z2135" s="91">
        <f>IF(ISNUMBER(SEARCH(PROF_SEARCH_ECO_PREC,AA2135)),MAX($Z$1:Z2134)+1,0)</f>
        <v>0</v>
      </c>
      <c r="AA2135" t="s">
        <v>5522</v>
      </c>
      <c r="AB2135">
        <v>5333</v>
      </c>
    </row>
    <row r="2136" spans="16:28">
      <c r="P2136" t="str">
        <f>IFERROR(VLOOKUP(ROWS($P$2:P2136),$Q$2:$R$3007,2,0),"")</f>
        <v/>
      </c>
      <c r="Q2136" s="91">
        <f>IF(ISNUMBER(SEARCH(ETUD_SHEARCH_ECO_PREC,R2136)),MAX($Q$1:Q2135)+1,0)</f>
        <v>0</v>
      </c>
      <c r="R2136" t="s">
        <v>4469</v>
      </c>
      <c r="S2136">
        <v>498</v>
      </c>
      <c r="Y2136" t="str">
        <f>IFERROR(VLOOKUP(ROWS($Y$2:Y2136),$Z$2:$AA$3007,2,0),"")</f>
        <v/>
      </c>
      <c r="Z2136" s="91">
        <f>IF(ISNUMBER(SEARCH(PROF_SEARCH_ECO_PREC,AA2136)),MAX($Z$1:Z2135)+1,0)</f>
        <v>0</v>
      </c>
      <c r="AA2136" t="s">
        <v>4469</v>
      </c>
      <c r="AB2136">
        <v>498</v>
      </c>
    </row>
    <row r="2137" spans="16:28">
      <c r="P2137" t="str">
        <f>IFERROR(VLOOKUP(ROWS($P$2:P2137),$Q$2:$R$3007,2,0),"")</f>
        <v/>
      </c>
      <c r="Q2137" s="91">
        <f>IF(ISNUMBER(SEARCH(ETUD_SHEARCH_ECO_PREC,R2137)),MAX($Q$1:Q2136)+1,0)</f>
        <v>0</v>
      </c>
      <c r="R2137" t="s">
        <v>4014</v>
      </c>
      <c r="S2137">
        <v>1486</v>
      </c>
      <c r="Y2137" t="str">
        <f>IFERROR(VLOOKUP(ROWS($Y$2:Y2137),$Z$2:$AA$3007,2,0),"")</f>
        <v/>
      </c>
      <c r="Z2137" s="91">
        <f>IF(ISNUMBER(SEARCH(PROF_SEARCH_ECO_PREC,AA2137)),MAX($Z$1:Z2136)+1,0)</f>
        <v>0</v>
      </c>
      <c r="AA2137" t="s">
        <v>4014</v>
      </c>
      <c r="AB2137">
        <v>1486</v>
      </c>
    </row>
    <row r="2138" spans="16:28">
      <c r="P2138" t="str">
        <f>IFERROR(VLOOKUP(ROWS($P$2:P2138),$Q$2:$R$3007,2,0),"")</f>
        <v/>
      </c>
      <c r="Q2138" s="91">
        <f>IF(ISNUMBER(SEARCH(ETUD_SHEARCH_ECO_PREC,R2138)),MAX($Q$1:Q2137)+1,0)</f>
        <v>0</v>
      </c>
      <c r="R2138" t="s">
        <v>4013</v>
      </c>
      <c r="S2138">
        <v>258</v>
      </c>
      <c r="Y2138" t="str">
        <f>IFERROR(VLOOKUP(ROWS($Y$2:Y2138),$Z$2:$AA$3007,2,0),"")</f>
        <v/>
      </c>
      <c r="Z2138" s="91">
        <f>IF(ISNUMBER(SEARCH(PROF_SEARCH_ECO_PREC,AA2138)),MAX($Z$1:Z2137)+1,0)</f>
        <v>0</v>
      </c>
      <c r="AA2138" t="s">
        <v>4013</v>
      </c>
      <c r="AB2138">
        <v>258</v>
      </c>
    </row>
    <row r="2139" spans="16:28">
      <c r="P2139" t="str">
        <f>IFERROR(VLOOKUP(ROWS($P$2:P2139),$Q$2:$R$3007,2,0),"")</f>
        <v/>
      </c>
      <c r="Q2139" s="91">
        <f>IF(ISNUMBER(SEARCH(ETUD_SHEARCH_ECO_PREC,R2139)),MAX($Q$1:Q2138)+1,0)</f>
        <v>0</v>
      </c>
      <c r="R2139" t="s">
        <v>4180</v>
      </c>
      <c r="S2139">
        <v>340</v>
      </c>
      <c r="Y2139" t="str">
        <f>IFERROR(VLOOKUP(ROWS($Y$2:Y2139),$Z$2:$AA$3007,2,0),"")</f>
        <v/>
      </c>
      <c r="Z2139" s="91">
        <f>IF(ISNUMBER(SEARCH(PROF_SEARCH_ECO_PREC,AA2139)),MAX($Z$1:Z2138)+1,0)</f>
        <v>0</v>
      </c>
      <c r="AA2139" t="s">
        <v>4180</v>
      </c>
      <c r="AB2139">
        <v>340</v>
      </c>
    </row>
    <row r="2140" spans="16:28">
      <c r="P2140" t="str">
        <f>IFERROR(VLOOKUP(ROWS($P$2:P2140),$Q$2:$R$3007,2,0),"")</f>
        <v/>
      </c>
      <c r="Q2140" s="91">
        <f>IF(ISNUMBER(SEARCH(ETUD_SHEARCH_ECO_PREC,R2140)),MAX($Q$1:Q2139)+1,0)</f>
        <v>0</v>
      </c>
      <c r="R2140" t="s">
        <v>5894</v>
      </c>
      <c r="S2140">
        <v>1156</v>
      </c>
      <c r="Y2140" t="str">
        <f>IFERROR(VLOOKUP(ROWS($Y$2:Y2140),$Z$2:$AA$3007,2,0),"")</f>
        <v/>
      </c>
      <c r="Z2140" s="91">
        <f>IF(ISNUMBER(SEARCH(PROF_SEARCH_ECO_PREC,AA2140)),MAX($Z$1:Z2139)+1,0)</f>
        <v>0</v>
      </c>
      <c r="AA2140" t="s">
        <v>5894</v>
      </c>
      <c r="AB2140">
        <v>1156</v>
      </c>
    </row>
    <row r="2141" spans="16:28">
      <c r="P2141" t="str">
        <f>IFERROR(VLOOKUP(ROWS($P$2:P2141),$Q$2:$R$3007,2,0),"")</f>
        <v/>
      </c>
      <c r="Q2141" s="91">
        <f>IF(ISNUMBER(SEARCH(ETUD_SHEARCH_ECO_PREC,R2141)),MAX($Q$1:Q2140)+1,0)</f>
        <v>0</v>
      </c>
      <c r="R2141" t="s">
        <v>5879</v>
      </c>
      <c r="S2141">
        <v>5362</v>
      </c>
      <c r="Y2141" t="str">
        <f>IFERROR(VLOOKUP(ROWS($Y$2:Y2141),$Z$2:$AA$3007,2,0),"")</f>
        <v/>
      </c>
      <c r="Z2141" s="91">
        <f>IF(ISNUMBER(SEARCH(PROF_SEARCH_ECO_PREC,AA2141)),MAX($Z$1:Z2140)+1,0)</f>
        <v>0</v>
      </c>
      <c r="AA2141" t="s">
        <v>5879</v>
      </c>
      <c r="AB2141">
        <v>5362</v>
      </c>
    </row>
    <row r="2142" spans="16:28">
      <c r="P2142" t="str">
        <f>IFERROR(VLOOKUP(ROWS($P$2:P2142),$Q$2:$R$3007,2,0),"")</f>
        <v/>
      </c>
      <c r="Q2142" s="91">
        <f>IF(ISNUMBER(SEARCH(ETUD_SHEARCH_ECO_PREC,R2142)),MAX($Q$1:Q2141)+1,0)</f>
        <v>0</v>
      </c>
      <c r="R2142" t="s">
        <v>5969</v>
      </c>
      <c r="S2142">
        <v>1318</v>
      </c>
      <c r="Y2142" t="str">
        <f>IFERROR(VLOOKUP(ROWS($Y$2:Y2142),$Z$2:$AA$3007,2,0),"")</f>
        <v/>
      </c>
      <c r="Z2142" s="91">
        <f>IF(ISNUMBER(SEARCH(PROF_SEARCH_ECO_PREC,AA2142)),MAX($Z$1:Z2141)+1,0)</f>
        <v>0</v>
      </c>
      <c r="AA2142" t="s">
        <v>5969</v>
      </c>
      <c r="AB2142">
        <v>1318</v>
      </c>
    </row>
    <row r="2143" spans="16:28">
      <c r="P2143" t="str">
        <f>IFERROR(VLOOKUP(ROWS($P$2:P2143),$Q$2:$R$3007,2,0),"")</f>
        <v/>
      </c>
      <c r="Q2143" s="91">
        <f>IF(ISNUMBER(SEARCH(ETUD_SHEARCH_ECO_PREC,R2143)),MAX($Q$1:Q2142)+1,0)</f>
        <v>0</v>
      </c>
      <c r="R2143" t="s">
        <v>4973</v>
      </c>
      <c r="S2143">
        <v>763</v>
      </c>
      <c r="Y2143" t="str">
        <f>IFERROR(VLOOKUP(ROWS($Y$2:Y2143),$Z$2:$AA$3007,2,0),"")</f>
        <v/>
      </c>
      <c r="Z2143" s="91">
        <f>IF(ISNUMBER(SEARCH(PROF_SEARCH_ECO_PREC,AA2143)),MAX($Z$1:Z2142)+1,0)</f>
        <v>0</v>
      </c>
      <c r="AA2143" t="s">
        <v>4973</v>
      </c>
      <c r="AB2143">
        <v>763</v>
      </c>
    </row>
    <row r="2144" spans="16:28">
      <c r="P2144" t="str">
        <f>IFERROR(VLOOKUP(ROWS($P$2:P2144),$Q$2:$R$3007,2,0),"")</f>
        <v/>
      </c>
      <c r="Q2144" s="91">
        <f>IF(ISNUMBER(SEARCH(ETUD_SHEARCH_ECO_PREC,R2144)),MAX($Q$1:Q2143)+1,0)</f>
        <v>0</v>
      </c>
      <c r="R2144" t="s">
        <v>4069</v>
      </c>
      <c r="S2144">
        <v>285</v>
      </c>
      <c r="Y2144" t="str">
        <f>IFERROR(VLOOKUP(ROWS($Y$2:Y2144),$Z$2:$AA$3007,2,0),"")</f>
        <v/>
      </c>
      <c r="Z2144" s="91">
        <f>IF(ISNUMBER(SEARCH(PROF_SEARCH_ECO_PREC,AA2144)),MAX($Z$1:Z2143)+1,0)</f>
        <v>0</v>
      </c>
      <c r="AA2144" t="s">
        <v>4069</v>
      </c>
      <c r="AB2144">
        <v>285</v>
      </c>
    </row>
    <row r="2145" spans="16:28">
      <c r="P2145" t="str">
        <f>IFERROR(VLOOKUP(ROWS($P$2:P2145),$Q$2:$R$3007,2,0),"")</f>
        <v/>
      </c>
      <c r="Q2145" s="91">
        <f>IF(ISNUMBER(SEARCH(ETUD_SHEARCH_ECO_PREC,R2145)),MAX($Q$1:Q2144)+1,0)</f>
        <v>0</v>
      </c>
      <c r="R2145" t="s">
        <v>4549</v>
      </c>
      <c r="S2145">
        <v>532</v>
      </c>
      <c r="Y2145" t="str">
        <f>IFERROR(VLOOKUP(ROWS($Y$2:Y2145),$Z$2:$AA$3007,2,0),"")</f>
        <v/>
      </c>
      <c r="Z2145" s="91">
        <f>IF(ISNUMBER(SEARCH(PROF_SEARCH_ECO_PREC,AA2145)),MAX($Z$1:Z2144)+1,0)</f>
        <v>0</v>
      </c>
      <c r="AA2145" t="s">
        <v>4549</v>
      </c>
      <c r="AB2145">
        <v>532</v>
      </c>
    </row>
    <row r="2146" spans="16:28">
      <c r="P2146" t="str">
        <f>IFERROR(VLOOKUP(ROWS($P$2:P2146),$Q$2:$R$3007,2,0),"")</f>
        <v/>
      </c>
      <c r="Q2146" s="91">
        <f>IF(ISNUMBER(SEARCH(ETUD_SHEARCH_ECO_PREC,R2146)),MAX($Q$1:Q2145)+1,0)</f>
        <v>0</v>
      </c>
      <c r="R2146" t="s">
        <v>5924</v>
      </c>
      <c r="S2146">
        <v>1168</v>
      </c>
      <c r="Y2146" t="str">
        <f>IFERROR(VLOOKUP(ROWS($Y$2:Y2146),$Z$2:$AA$3007,2,0),"")</f>
        <v/>
      </c>
      <c r="Z2146" s="91">
        <f>IF(ISNUMBER(SEARCH(PROF_SEARCH_ECO_PREC,AA2146)),MAX($Z$1:Z2145)+1,0)</f>
        <v>0</v>
      </c>
      <c r="AA2146" t="s">
        <v>5924</v>
      </c>
      <c r="AB2146">
        <v>1168</v>
      </c>
    </row>
    <row r="2147" spans="16:28">
      <c r="P2147" t="str">
        <f>IFERROR(VLOOKUP(ROWS($P$2:P2147),$Q$2:$R$3007,2,0),"")</f>
        <v/>
      </c>
      <c r="Q2147" s="91">
        <f>IF(ISNUMBER(SEARCH(ETUD_SHEARCH_ECO_PREC,R2147)),MAX($Q$1:Q2146)+1,0)</f>
        <v>0</v>
      </c>
      <c r="R2147" t="s">
        <v>5603</v>
      </c>
      <c r="S2147">
        <v>1089</v>
      </c>
      <c r="Y2147" t="str">
        <f>IFERROR(VLOOKUP(ROWS($Y$2:Y2147),$Z$2:$AA$3007,2,0),"")</f>
        <v/>
      </c>
      <c r="Z2147" s="91">
        <f>IF(ISNUMBER(SEARCH(PROF_SEARCH_ECO_PREC,AA2147)),MAX($Z$1:Z2146)+1,0)</f>
        <v>0</v>
      </c>
      <c r="AA2147" t="s">
        <v>5603</v>
      </c>
      <c r="AB2147">
        <v>1089</v>
      </c>
    </row>
    <row r="2148" spans="16:28">
      <c r="P2148" t="str">
        <f>IFERROR(VLOOKUP(ROWS($P$2:P2148),$Q$2:$R$3007,2,0),"")</f>
        <v/>
      </c>
      <c r="Q2148" s="91">
        <f>IF(ISNUMBER(SEARCH(ETUD_SHEARCH_ECO_PREC,R2148)),MAX($Q$1:Q2147)+1,0)</f>
        <v>0</v>
      </c>
      <c r="R2148" t="s">
        <v>4278</v>
      </c>
      <c r="S2148">
        <v>389</v>
      </c>
      <c r="Y2148" t="str">
        <f>IFERROR(VLOOKUP(ROWS($Y$2:Y2148),$Z$2:$AA$3007,2,0),"")</f>
        <v/>
      </c>
      <c r="Z2148" s="91">
        <f>IF(ISNUMBER(SEARCH(PROF_SEARCH_ECO_PREC,AA2148)),MAX($Z$1:Z2147)+1,0)</f>
        <v>0</v>
      </c>
      <c r="AA2148" t="s">
        <v>4278</v>
      </c>
      <c r="AB2148">
        <v>389</v>
      </c>
    </row>
    <row r="2149" spans="16:28">
      <c r="P2149" t="str">
        <f>IFERROR(VLOOKUP(ROWS($P$2:P2149),$Q$2:$R$3007,2,0),"")</f>
        <v/>
      </c>
      <c r="Q2149" s="91">
        <f>IF(ISNUMBER(SEARCH(ETUD_SHEARCH_ECO_PREC,R2149)),MAX($Q$1:Q2148)+1,0)</f>
        <v>0</v>
      </c>
      <c r="R2149" t="s">
        <v>4411</v>
      </c>
      <c r="S2149">
        <v>451</v>
      </c>
      <c r="Y2149" t="str">
        <f>IFERROR(VLOOKUP(ROWS($Y$2:Y2149),$Z$2:$AA$3007,2,0),"")</f>
        <v/>
      </c>
      <c r="Z2149" s="91">
        <f>IF(ISNUMBER(SEARCH(PROF_SEARCH_ECO_PREC,AA2149)),MAX($Z$1:Z2148)+1,0)</f>
        <v>0</v>
      </c>
      <c r="AA2149" t="s">
        <v>4411</v>
      </c>
      <c r="AB2149">
        <v>451</v>
      </c>
    </row>
    <row r="2150" spans="16:28">
      <c r="P2150" t="str">
        <f>IFERROR(VLOOKUP(ROWS($P$2:P2150),$Q$2:$R$3007,2,0),"")</f>
        <v/>
      </c>
      <c r="Q2150" s="91">
        <f>IF(ISNUMBER(SEARCH(ETUD_SHEARCH_ECO_PREC,R2150)),MAX($Q$1:Q2149)+1,0)</f>
        <v>0</v>
      </c>
      <c r="R2150" t="s">
        <v>4616</v>
      </c>
      <c r="S2150">
        <v>570</v>
      </c>
      <c r="Y2150" t="str">
        <f>IFERROR(VLOOKUP(ROWS($Y$2:Y2150),$Z$2:$AA$3007,2,0),"")</f>
        <v/>
      </c>
      <c r="Z2150" s="91">
        <f>IF(ISNUMBER(SEARCH(PROF_SEARCH_ECO_PREC,AA2150)),MAX($Z$1:Z2149)+1,0)</f>
        <v>0</v>
      </c>
      <c r="AA2150" t="s">
        <v>4616</v>
      </c>
      <c r="AB2150">
        <v>570</v>
      </c>
    </row>
    <row r="2151" spans="16:28">
      <c r="P2151" t="str">
        <f>IFERROR(VLOOKUP(ROWS($P$2:P2151),$Q$2:$R$3007,2,0),"")</f>
        <v/>
      </c>
      <c r="Q2151" s="91">
        <f>IF(ISNUMBER(SEARCH(ETUD_SHEARCH_ECO_PREC,R2151)),MAX($Q$1:Q2150)+1,0)</f>
        <v>0</v>
      </c>
      <c r="R2151" t="s">
        <v>5820</v>
      </c>
      <c r="S2151">
        <v>1127</v>
      </c>
      <c r="Y2151" t="str">
        <f>IFERROR(VLOOKUP(ROWS($Y$2:Y2151),$Z$2:$AA$3007,2,0),"")</f>
        <v/>
      </c>
      <c r="Z2151" s="91">
        <f>IF(ISNUMBER(SEARCH(PROF_SEARCH_ECO_PREC,AA2151)),MAX($Z$1:Z2150)+1,0)</f>
        <v>0</v>
      </c>
      <c r="AA2151" t="s">
        <v>5820</v>
      </c>
      <c r="AB2151">
        <v>1127</v>
      </c>
    </row>
    <row r="2152" spans="16:28">
      <c r="P2152" t="str">
        <f>IFERROR(VLOOKUP(ROWS($P$2:P2152),$Q$2:$R$3007,2,0),"")</f>
        <v/>
      </c>
      <c r="Q2152" s="91">
        <f>IF(ISNUMBER(SEARCH(ETUD_SHEARCH_ECO_PREC,R2152)),MAX($Q$1:Q2151)+1,0)</f>
        <v>0</v>
      </c>
      <c r="R2152" t="s">
        <v>3750</v>
      </c>
      <c r="S2152">
        <v>153</v>
      </c>
      <c r="Y2152" t="str">
        <f>IFERROR(VLOOKUP(ROWS($Y$2:Y2152),$Z$2:$AA$3007,2,0),"")</f>
        <v/>
      </c>
      <c r="Z2152" s="91">
        <f>IF(ISNUMBER(SEARCH(PROF_SEARCH_ECO_PREC,AA2152)),MAX($Z$1:Z2151)+1,0)</f>
        <v>0</v>
      </c>
      <c r="AA2152" t="s">
        <v>3750</v>
      </c>
      <c r="AB2152">
        <v>153</v>
      </c>
    </row>
    <row r="2153" spans="16:28">
      <c r="P2153" t="str">
        <f>IFERROR(VLOOKUP(ROWS($P$2:P2153),$Q$2:$R$3007,2,0),"")</f>
        <v/>
      </c>
      <c r="Q2153" s="91">
        <f>IF(ISNUMBER(SEARCH(ETUD_SHEARCH_ECO_PREC,R2153)),MAX($Q$1:Q2152)+1,0)</f>
        <v>0</v>
      </c>
      <c r="R2153" t="s">
        <v>4436</v>
      </c>
      <c r="S2153">
        <v>472</v>
      </c>
      <c r="Y2153" t="str">
        <f>IFERROR(VLOOKUP(ROWS($Y$2:Y2153),$Z$2:$AA$3007,2,0),"")</f>
        <v/>
      </c>
      <c r="Z2153" s="91">
        <f>IF(ISNUMBER(SEARCH(PROF_SEARCH_ECO_PREC,AA2153)),MAX($Z$1:Z2152)+1,0)</f>
        <v>0</v>
      </c>
      <c r="AA2153" t="s">
        <v>4436</v>
      </c>
      <c r="AB2153">
        <v>472</v>
      </c>
    </row>
    <row r="2154" spans="16:28">
      <c r="P2154" t="str">
        <f>IFERROR(VLOOKUP(ROWS($P$2:P2154),$Q$2:$R$3007,2,0),"")</f>
        <v/>
      </c>
      <c r="Q2154" s="91">
        <f>IF(ISNUMBER(SEARCH(ETUD_SHEARCH_ECO_PREC,R2154)),MAX($Q$1:Q2153)+1,0)</f>
        <v>0</v>
      </c>
      <c r="R2154" t="s">
        <v>5556</v>
      </c>
      <c r="S2154">
        <v>9568</v>
      </c>
      <c r="Y2154" t="str">
        <f>IFERROR(VLOOKUP(ROWS($Y$2:Y2154),$Z$2:$AA$3007,2,0),"")</f>
        <v/>
      </c>
      <c r="Z2154" s="91">
        <f>IF(ISNUMBER(SEARCH(PROF_SEARCH_ECO_PREC,AA2154)),MAX($Z$1:Z2153)+1,0)</f>
        <v>0</v>
      </c>
      <c r="AA2154" t="s">
        <v>5556</v>
      </c>
      <c r="AB2154">
        <v>9568</v>
      </c>
    </row>
    <row r="2155" spans="16:28">
      <c r="P2155" t="str">
        <f>IFERROR(VLOOKUP(ROWS($P$2:P2155),$Q$2:$R$3007,2,0),"")</f>
        <v/>
      </c>
      <c r="Q2155" s="91">
        <f>IF(ISNUMBER(SEARCH(ETUD_SHEARCH_ECO_PREC,R2155)),MAX($Q$1:Q2154)+1,0)</f>
        <v>0</v>
      </c>
      <c r="R2155" t="s">
        <v>3255</v>
      </c>
      <c r="S2155">
        <v>7110</v>
      </c>
      <c r="Y2155" t="str">
        <f>IFERROR(VLOOKUP(ROWS($Y$2:Y2155),$Z$2:$AA$3007,2,0),"")</f>
        <v/>
      </c>
      <c r="Z2155" s="91">
        <f>IF(ISNUMBER(SEARCH(PROF_SEARCH_ECO_PREC,AA2155)),MAX($Z$1:Z2154)+1,0)</f>
        <v>0</v>
      </c>
      <c r="AA2155" t="s">
        <v>3255</v>
      </c>
      <c r="AB2155">
        <v>7110</v>
      </c>
    </row>
    <row r="2156" spans="16:28">
      <c r="P2156" t="str">
        <f>IFERROR(VLOOKUP(ROWS($P$2:P2156),$Q$2:$R$3007,2,0),"")</f>
        <v/>
      </c>
      <c r="Q2156" s="91">
        <f>IF(ISNUMBER(SEARCH(ETUD_SHEARCH_ECO_PREC,R2156)),MAX($Q$1:Q2155)+1,0)</f>
        <v>0</v>
      </c>
      <c r="R2156" t="s">
        <v>3725</v>
      </c>
      <c r="S2156">
        <v>150</v>
      </c>
      <c r="Y2156" t="str">
        <f>IFERROR(VLOOKUP(ROWS($Y$2:Y2156),$Z$2:$AA$3007,2,0),"")</f>
        <v/>
      </c>
      <c r="Z2156" s="91">
        <f>IF(ISNUMBER(SEARCH(PROF_SEARCH_ECO_PREC,AA2156)),MAX($Z$1:Z2155)+1,0)</f>
        <v>0</v>
      </c>
      <c r="AA2156" t="s">
        <v>3725</v>
      </c>
      <c r="AB2156">
        <v>150</v>
      </c>
    </row>
    <row r="2157" spans="16:28">
      <c r="P2157" t="str">
        <f>IFERROR(VLOOKUP(ROWS($P$2:P2157),$Q$2:$R$3007,2,0),"")</f>
        <v/>
      </c>
      <c r="Q2157" s="91">
        <f>IF(ISNUMBER(SEARCH(ETUD_SHEARCH_ECO_PREC,R2157)),MAX($Q$1:Q2156)+1,0)</f>
        <v>0</v>
      </c>
      <c r="R2157" t="s">
        <v>5506</v>
      </c>
      <c r="S2157">
        <v>9550</v>
      </c>
      <c r="Y2157" t="str">
        <f>IFERROR(VLOOKUP(ROWS($Y$2:Y2157),$Z$2:$AA$3007,2,0),"")</f>
        <v/>
      </c>
      <c r="Z2157" s="91">
        <f>IF(ISNUMBER(SEARCH(PROF_SEARCH_ECO_PREC,AA2157)),MAX($Z$1:Z2156)+1,0)</f>
        <v>0</v>
      </c>
      <c r="AA2157" t="s">
        <v>5506</v>
      </c>
      <c r="AB2157">
        <v>9550</v>
      </c>
    </row>
    <row r="2158" spans="16:28">
      <c r="P2158" t="str">
        <f>IFERROR(VLOOKUP(ROWS($P$2:P2158),$Q$2:$R$3007,2,0),"")</f>
        <v/>
      </c>
      <c r="Q2158" s="91">
        <f>IF(ISNUMBER(SEARCH(ETUD_SHEARCH_ECO_PREC,R2158)),MAX($Q$1:Q2157)+1,0)</f>
        <v>0</v>
      </c>
      <c r="R2158" t="s">
        <v>4734</v>
      </c>
      <c r="S2158">
        <v>8580</v>
      </c>
      <c r="Y2158" t="str">
        <f>IFERROR(VLOOKUP(ROWS($Y$2:Y2158),$Z$2:$AA$3007,2,0),"")</f>
        <v/>
      </c>
      <c r="Z2158" s="91">
        <f>IF(ISNUMBER(SEARCH(PROF_SEARCH_ECO_PREC,AA2158)),MAX($Z$1:Z2157)+1,0)</f>
        <v>0</v>
      </c>
      <c r="AA2158" t="s">
        <v>4734</v>
      </c>
      <c r="AB2158">
        <v>8580</v>
      </c>
    </row>
    <row r="2159" spans="16:28">
      <c r="P2159" t="str">
        <f>IFERROR(VLOOKUP(ROWS($P$2:P2159),$Q$2:$R$3007,2,0),"")</f>
        <v/>
      </c>
      <c r="Q2159" s="91">
        <f>IF(ISNUMBER(SEARCH(ETUD_SHEARCH_ECO_PREC,R2159)),MAX($Q$1:Q2158)+1,0)</f>
        <v>0</v>
      </c>
      <c r="R2159" t="s">
        <v>4729</v>
      </c>
      <c r="S2159">
        <v>615</v>
      </c>
      <c r="Y2159" t="str">
        <f>IFERROR(VLOOKUP(ROWS($Y$2:Y2159),$Z$2:$AA$3007,2,0),"")</f>
        <v/>
      </c>
      <c r="Z2159" s="91">
        <f>IF(ISNUMBER(SEARCH(PROF_SEARCH_ECO_PREC,AA2159)),MAX($Z$1:Z2158)+1,0)</f>
        <v>0</v>
      </c>
      <c r="AA2159" t="s">
        <v>4729</v>
      </c>
      <c r="AB2159">
        <v>615</v>
      </c>
    </row>
    <row r="2160" spans="16:28">
      <c r="P2160" t="str">
        <f>IFERROR(VLOOKUP(ROWS($P$2:P2160),$Q$2:$R$3007,2,0),"")</f>
        <v/>
      </c>
      <c r="Q2160" s="91">
        <f>IF(ISNUMBER(SEARCH(ETUD_SHEARCH_ECO_PREC,R2160)),MAX($Q$1:Q2159)+1,0)</f>
        <v>0</v>
      </c>
      <c r="R2160" t="s">
        <v>4556</v>
      </c>
      <c r="S2160">
        <v>8256</v>
      </c>
      <c r="Y2160" t="str">
        <f>IFERROR(VLOOKUP(ROWS($Y$2:Y2160),$Z$2:$AA$3007,2,0),"")</f>
        <v/>
      </c>
      <c r="Z2160" s="91">
        <f>IF(ISNUMBER(SEARCH(PROF_SEARCH_ECO_PREC,AA2160)),MAX($Z$1:Z2159)+1,0)</f>
        <v>0</v>
      </c>
      <c r="AA2160" t="s">
        <v>4556</v>
      </c>
      <c r="AB2160">
        <v>8256</v>
      </c>
    </row>
    <row r="2161" spans="16:28">
      <c r="P2161" t="str">
        <f>IFERROR(VLOOKUP(ROWS($P$2:P2161),$Q$2:$R$3007,2,0),"")</f>
        <v/>
      </c>
      <c r="Q2161" s="91">
        <f>IF(ISNUMBER(SEARCH(ETUD_SHEARCH_ECO_PREC,R2161)),MAX($Q$1:Q2160)+1,0)</f>
        <v>0</v>
      </c>
      <c r="R2161" t="s">
        <v>5809</v>
      </c>
      <c r="S2161">
        <v>1289</v>
      </c>
      <c r="Y2161" t="str">
        <f>IFERROR(VLOOKUP(ROWS($Y$2:Y2161),$Z$2:$AA$3007,2,0),"")</f>
        <v/>
      </c>
      <c r="Z2161" s="91">
        <f>IF(ISNUMBER(SEARCH(PROF_SEARCH_ECO_PREC,AA2161)),MAX($Z$1:Z2160)+1,0)</f>
        <v>0</v>
      </c>
      <c r="AA2161" t="s">
        <v>5809</v>
      </c>
      <c r="AB2161">
        <v>1289</v>
      </c>
    </row>
    <row r="2162" spans="16:28">
      <c r="P2162" t="str">
        <f>IFERROR(VLOOKUP(ROWS($P$2:P2162),$Q$2:$R$3007,2,0),"")</f>
        <v/>
      </c>
      <c r="Q2162" s="91">
        <f>IF(ISNUMBER(SEARCH(ETUD_SHEARCH_ECO_PREC,R2162)),MAX($Q$1:Q2161)+1,0)</f>
        <v>0</v>
      </c>
      <c r="R2162" t="s">
        <v>3871</v>
      </c>
      <c r="S2162">
        <v>192</v>
      </c>
      <c r="Y2162" t="str">
        <f>IFERROR(VLOOKUP(ROWS($Y$2:Y2162),$Z$2:$AA$3007,2,0),"")</f>
        <v/>
      </c>
      <c r="Z2162" s="91">
        <f>IF(ISNUMBER(SEARCH(PROF_SEARCH_ECO_PREC,AA2162)),MAX($Z$1:Z2161)+1,0)</f>
        <v>0</v>
      </c>
      <c r="AA2162" t="s">
        <v>3871</v>
      </c>
      <c r="AB2162">
        <v>192</v>
      </c>
    </row>
    <row r="2163" spans="16:28">
      <c r="P2163" t="str">
        <f>IFERROR(VLOOKUP(ROWS($P$2:P2163),$Q$2:$R$3007,2,0),"")</f>
        <v/>
      </c>
      <c r="Q2163" s="91">
        <f>IF(ISNUMBER(SEARCH(ETUD_SHEARCH_ECO_PREC,R2163)),MAX($Q$1:Q2162)+1,0)</f>
        <v>0</v>
      </c>
      <c r="R2163" t="s">
        <v>5065</v>
      </c>
      <c r="S2163">
        <v>820</v>
      </c>
      <c r="Y2163" t="str">
        <f>IFERROR(VLOOKUP(ROWS($Y$2:Y2163),$Z$2:$AA$3007,2,0),"")</f>
        <v/>
      </c>
      <c r="Z2163" s="91">
        <f>IF(ISNUMBER(SEARCH(PROF_SEARCH_ECO_PREC,AA2163)),MAX($Z$1:Z2162)+1,0)</f>
        <v>0</v>
      </c>
      <c r="AA2163" t="s">
        <v>5065</v>
      </c>
      <c r="AB2163">
        <v>820</v>
      </c>
    </row>
    <row r="2164" spans="16:28">
      <c r="P2164" t="str">
        <f>IFERROR(VLOOKUP(ROWS($P$2:P2164),$Q$2:$R$3007,2,0),"")</f>
        <v/>
      </c>
      <c r="Q2164" s="91">
        <f>IF(ISNUMBER(SEARCH(ETUD_SHEARCH_ECO_PREC,R2164)),MAX($Q$1:Q2163)+1,0)</f>
        <v>0</v>
      </c>
      <c r="R2164" t="s">
        <v>4721</v>
      </c>
      <c r="S2164">
        <v>7646</v>
      </c>
      <c r="Y2164" t="str">
        <f>IFERROR(VLOOKUP(ROWS($Y$2:Y2164),$Z$2:$AA$3007,2,0),"")</f>
        <v/>
      </c>
      <c r="Z2164" s="91">
        <f>IF(ISNUMBER(SEARCH(PROF_SEARCH_ECO_PREC,AA2164)),MAX($Z$1:Z2163)+1,0)</f>
        <v>0</v>
      </c>
      <c r="AA2164" t="s">
        <v>4721</v>
      </c>
      <c r="AB2164">
        <v>7646</v>
      </c>
    </row>
    <row r="2165" spans="16:28">
      <c r="P2165" t="str">
        <f>IFERROR(VLOOKUP(ROWS($P$2:P2165),$Q$2:$R$3007,2,0),"")</f>
        <v/>
      </c>
      <c r="Q2165" s="91">
        <f>IF(ISNUMBER(SEARCH(ETUD_SHEARCH_ECO_PREC,R2165)),MAX($Q$1:Q2164)+1,0)</f>
        <v>0</v>
      </c>
      <c r="R2165" t="s">
        <v>6047</v>
      </c>
      <c r="S2165">
        <v>1201</v>
      </c>
      <c r="Y2165" t="str">
        <f>IFERROR(VLOOKUP(ROWS($Y$2:Y2165),$Z$2:$AA$3007,2,0),"")</f>
        <v/>
      </c>
      <c r="Z2165" s="91">
        <f>IF(ISNUMBER(SEARCH(PROF_SEARCH_ECO_PREC,AA2165)),MAX($Z$1:Z2164)+1,0)</f>
        <v>0</v>
      </c>
      <c r="AA2165" t="s">
        <v>6047</v>
      </c>
      <c r="AB2165">
        <v>1201</v>
      </c>
    </row>
    <row r="2166" spans="16:28">
      <c r="P2166" t="str">
        <f>IFERROR(VLOOKUP(ROWS($P$2:P2166),$Q$2:$R$3007,2,0),"")</f>
        <v/>
      </c>
      <c r="Q2166" s="91">
        <f>IF(ISNUMBER(SEARCH(ETUD_SHEARCH_ECO_PREC,R2166)),MAX($Q$1:Q2165)+1,0)</f>
        <v>0</v>
      </c>
      <c r="R2166" t="s">
        <v>5313</v>
      </c>
      <c r="S2166">
        <v>7801</v>
      </c>
      <c r="Y2166" t="str">
        <f>IFERROR(VLOOKUP(ROWS($Y$2:Y2166),$Z$2:$AA$3007,2,0),"")</f>
        <v/>
      </c>
      <c r="Z2166" s="91">
        <f>IF(ISNUMBER(SEARCH(PROF_SEARCH_ECO_PREC,AA2166)),MAX($Z$1:Z2165)+1,0)</f>
        <v>0</v>
      </c>
      <c r="AA2166" t="s">
        <v>5313</v>
      </c>
      <c r="AB2166">
        <v>7801</v>
      </c>
    </row>
    <row r="2167" spans="16:28">
      <c r="P2167" t="str">
        <f>IFERROR(VLOOKUP(ROWS($P$2:P2167),$Q$2:$R$3007,2,0),"")</f>
        <v/>
      </c>
      <c r="Q2167" s="91">
        <f>IF(ISNUMBER(SEARCH(ETUD_SHEARCH_ECO_PREC,R2167)),MAX($Q$1:Q2166)+1,0)</f>
        <v>0</v>
      </c>
      <c r="R2167" t="s">
        <v>4674</v>
      </c>
      <c r="S2167">
        <v>579</v>
      </c>
      <c r="Y2167" t="str">
        <f>IFERROR(VLOOKUP(ROWS($Y$2:Y2167),$Z$2:$AA$3007,2,0),"")</f>
        <v/>
      </c>
      <c r="Z2167" s="91">
        <f>IF(ISNUMBER(SEARCH(PROF_SEARCH_ECO_PREC,AA2167)),MAX($Z$1:Z2166)+1,0)</f>
        <v>0</v>
      </c>
      <c r="AA2167" t="s">
        <v>4674</v>
      </c>
      <c r="AB2167">
        <v>579</v>
      </c>
    </row>
    <row r="2168" spans="16:28">
      <c r="P2168" t="str">
        <f>IFERROR(VLOOKUP(ROWS($P$2:P2168),$Q$2:$R$3007,2,0),"")</f>
        <v/>
      </c>
      <c r="Q2168" s="91">
        <f>IF(ISNUMBER(SEARCH(ETUD_SHEARCH_ECO_PREC,R2168)),MAX($Q$1:Q2167)+1,0)</f>
        <v>0</v>
      </c>
      <c r="R2168" t="s">
        <v>4153</v>
      </c>
      <c r="S2168">
        <v>317</v>
      </c>
      <c r="Y2168" t="str">
        <f>IFERROR(VLOOKUP(ROWS($Y$2:Y2168),$Z$2:$AA$3007,2,0),"")</f>
        <v/>
      </c>
      <c r="Z2168" s="91">
        <f>IF(ISNUMBER(SEARCH(PROF_SEARCH_ECO_PREC,AA2168)),MAX($Z$1:Z2167)+1,0)</f>
        <v>0</v>
      </c>
      <c r="AA2168" t="s">
        <v>4153</v>
      </c>
      <c r="AB2168">
        <v>317</v>
      </c>
    </row>
    <row r="2169" spans="16:28">
      <c r="P2169" t="str">
        <f>IFERROR(VLOOKUP(ROWS($P$2:P2169),$Q$2:$R$3007,2,0),"")</f>
        <v/>
      </c>
      <c r="Q2169" s="91">
        <f>IF(ISNUMBER(SEARCH(ETUD_SHEARCH_ECO_PREC,R2169)),MAX($Q$1:Q2168)+1,0)</f>
        <v>0</v>
      </c>
      <c r="R2169" t="s">
        <v>3194</v>
      </c>
      <c r="S2169">
        <v>1523</v>
      </c>
      <c r="Y2169" t="str">
        <f>IFERROR(VLOOKUP(ROWS($Y$2:Y2169),$Z$2:$AA$3007,2,0),"")</f>
        <v/>
      </c>
      <c r="Z2169" s="91">
        <f>IF(ISNUMBER(SEARCH(PROF_SEARCH_ECO_PREC,AA2169)),MAX($Z$1:Z2168)+1,0)</f>
        <v>0</v>
      </c>
      <c r="AA2169" t="s">
        <v>3194</v>
      </c>
      <c r="AB2169">
        <v>1523</v>
      </c>
    </row>
    <row r="2170" spans="16:28">
      <c r="P2170" t="str">
        <f>IFERROR(VLOOKUP(ROWS($P$2:P2170),$Q$2:$R$3007,2,0),"")</f>
        <v/>
      </c>
      <c r="Q2170" s="91">
        <f>IF(ISNUMBER(SEARCH(ETUD_SHEARCH_ECO_PREC,R2170)),MAX($Q$1:Q2169)+1,0)</f>
        <v>0</v>
      </c>
      <c r="R2170" t="s">
        <v>3217</v>
      </c>
      <c r="S2170">
        <v>5017</v>
      </c>
      <c r="Y2170" t="str">
        <f>IFERROR(VLOOKUP(ROWS($Y$2:Y2170),$Z$2:$AA$3007,2,0),"")</f>
        <v/>
      </c>
      <c r="Z2170" s="91">
        <f>IF(ISNUMBER(SEARCH(PROF_SEARCH_ECO_PREC,AA2170)),MAX($Z$1:Z2169)+1,0)</f>
        <v>0</v>
      </c>
      <c r="AA2170" t="s">
        <v>3217</v>
      </c>
      <c r="AB2170">
        <v>5017</v>
      </c>
    </row>
    <row r="2171" spans="16:28">
      <c r="P2171" t="str">
        <f>IFERROR(VLOOKUP(ROWS($P$2:P2171),$Q$2:$R$3007,2,0),"")</f>
        <v/>
      </c>
      <c r="Q2171" s="91">
        <f>IF(ISNUMBER(SEARCH(ETUD_SHEARCH_ECO_PREC,R2171)),MAX($Q$1:Q2170)+1,0)</f>
        <v>0</v>
      </c>
      <c r="R2171" t="s">
        <v>3197</v>
      </c>
      <c r="S2171">
        <v>1531</v>
      </c>
      <c r="Y2171" t="str">
        <f>IFERROR(VLOOKUP(ROWS($Y$2:Y2171),$Z$2:$AA$3007,2,0),"")</f>
        <v/>
      </c>
      <c r="Z2171" s="91">
        <f>IF(ISNUMBER(SEARCH(PROF_SEARCH_ECO_PREC,AA2171)),MAX($Z$1:Z2170)+1,0)</f>
        <v>0</v>
      </c>
      <c r="AA2171" t="s">
        <v>3197</v>
      </c>
      <c r="AB2171">
        <v>1531</v>
      </c>
    </row>
    <row r="2172" spans="16:28">
      <c r="P2172" t="str">
        <f>IFERROR(VLOOKUP(ROWS($P$2:P2172),$Q$2:$R$3007,2,0),"")</f>
        <v/>
      </c>
      <c r="Q2172" s="91">
        <f>IF(ISNUMBER(SEARCH(ETUD_SHEARCH_ECO_PREC,R2172)),MAX($Q$1:Q2171)+1,0)</f>
        <v>0</v>
      </c>
      <c r="R2172" t="s">
        <v>3856</v>
      </c>
      <c r="S2172">
        <v>178</v>
      </c>
      <c r="Y2172" t="str">
        <f>IFERROR(VLOOKUP(ROWS($Y$2:Y2172),$Z$2:$AA$3007,2,0),"")</f>
        <v/>
      </c>
      <c r="Z2172" s="91">
        <f>IF(ISNUMBER(SEARCH(PROF_SEARCH_ECO_PREC,AA2172)),MAX($Z$1:Z2171)+1,0)</f>
        <v>0</v>
      </c>
      <c r="AA2172" t="s">
        <v>3856</v>
      </c>
      <c r="AB2172">
        <v>178</v>
      </c>
    </row>
    <row r="2173" spans="16:28">
      <c r="P2173" t="str">
        <f>IFERROR(VLOOKUP(ROWS($P$2:P2173),$Q$2:$R$3007,2,0),"")</f>
        <v/>
      </c>
      <c r="Q2173" s="91">
        <f>IF(ISNUMBER(SEARCH(ETUD_SHEARCH_ECO_PREC,R2173)),MAX($Q$1:Q2172)+1,0)</f>
        <v>0</v>
      </c>
      <c r="R2173" t="s">
        <v>5581</v>
      </c>
      <c r="S2173">
        <v>1075</v>
      </c>
      <c r="Y2173" t="str">
        <f>IFERROR(VLOOKUP(ROWS($Y$2:Y2173),$Z$2:$AA$3007,2,0),"")</f>
        <v/>
      </c>
      <c r="Z2173" s="91">
        <f>IF(ISNUMBER(SEARCH(PROF_SEARCH_ECO_PREC,AA2173)),MAX($Z$1:Z2172)+1,0)</f>
        <v>0</v>
      </c>
      <c r="AA2173" t="s">
        <v>5581</v>
      </c>
      <c r="AB2173">
        <v>1075</v>
      </c>
    </row>
    <row r="2174" spans="16:28">
      <c r="P2174" t="str">
        <f>IFERROR(VLOOKUP(ROWS($P$2:P2174),$Q$2:$R$3007,2,0),"")</f>
        <v/>
      </c>
      <c r="Q2174" s="91">
        <f>IF(ISNUMBER(SEARCH(ETUD_SHEARCH_ECO_PREC,R2174)),MAX($Q$1:Q2173)+1,0)</f>
        <v>0</v>
      </c>
      <c r="R2174" t="s">
        <v>3112</v>
      </c>
      <c r="S2174">
        <v>8672</v>
      </c>
      <c r="Y2174" t="str">
        <f>IFERROR(VLOOKUP(ROWS($Y$2:Y2174),$Z$2:$AA$3007,2,0),"")</f>
        <v/>
      </c>
      <c r="Z2174" s="91">
        <f>IF(ISNUMBER(SEARCH(PROF_SEARCH_ECO_PREC,AA2174)),MAX($Z$1:Z2173)+1,0)</f>
        <v>0</v>
      </c>
      <c r="AA2174" t="s">
        <v>3112</v>
      </c>
      <c r="AB2174">
        <v>8672</v>
      </c>
    </row>
    <row r="2175" spans="16:28">
      <c r="P2175" t="str">
        <f>IFERROR(VLOOKUP(ROWS($P$2:P2175),$Q$2:$R$3007,2,0),"")</f>
        <v/>
      </c>
      <c r="Q2175" s="91">
        <f>IF(ISNUMBER(SEARCH(ETUD_SHEARCH_ECO_PREC,R2175)),MAX($Q$1:Q2174)+1,0)</f>
        <v>0</v>
      </c>
      <c r="R2175" t="s">
        <v>5947</v>
      </c>
      <c r="S2175">
        <v>1304</v>
      </c>
      <c r="Y2175" t="str">
        <f>IFERROR(VLOOKUP(ROWS($Y$2:Y2175),$Z$2:$AA$3007,2,0),"")</f>
        <v/>
      </c>
      <c r="Z2175" s="91">
        <f>IF(ISNUMBER(SEARCH(PROF_SEARCH_ECO_PREC,AA2175)),MAX($Z$1:Z2174)+1,0)</f>
        <v>0</v>
      </c>
      <c r="AA2175" t="s">
        <v>5947</v>
      </c>
      <c r="AB2175">
        <v>1304</v>
      </c>
    </row>
    <row r="2176" spans="16:28">
      <c r="P2176" t="str">
        <f>IFERROR(VLOOKUP(ROWS($P$2:P2176),$Q$2:$R$3007,2,0),"")</f>
        <v/>
      </c>
      <c r="Q2176" s="91">
        <f>IF(ISNUMBER(SEARCH(ETUD_SHEARCH_ECO_PREC,R2176)),MAX($Q$1:Q2175)+1,0)</f>
        <v>0</v>
      </c>
      <c r="R2176" t="s">
        <v>5993</v>
      </c>
      <c r="S2176">
        <v>1327</v>
      </c>
      <c r="Y2176" t="str">
        <f>IFERROR(VLOOKUP(ROWS($Y$2:Y2176),$Z$2:$AA$3007,2,0),"")</f>
        <v/>
      </c>
      <c r="Z2176" s="91">
        <f>IF(ISNUMBER(SEARCH(PROF_SEARCH_ECO_PREC,AA2176)),MAX($Z$1:Z2175)+1,0)</f>
        <v>0</v>
      </c>
      <c r="AA2176" t="s">
        <v>5993</v>
      </c>
      <c r="AB2176">
        <v>1327</v>
      </c>
    </row>
    <row r="2177" spans="16:28">
      <c r="P2177" t="str">
        <f>IFERROR(VLOOKUP(ROWS($P$2:P2177),$Q$2:$R$3007,2,0),"")</f>
        <v/>
      </c>
      <c r="Q2177" s="91">
        <f>IF(ISNUMBER(SEARCH(ETUD_SHEARCH_ECO_PREC,R2177)),MAX($Q$1:Q2176)+1,0)</f>
        <v>0</v>
      </c>
      <c r="R2177" t="s">
        <v>5994</v>
      </c>
      <c r="S2177">
        <v>1328</v>
      </c>
      <c r="Y2177" t="str">
        <f>IFERROR(VLOOKUP(ROWS($Y$2:Y2177),$Z$2:$AA$3007,2,0),"")</f>
        <v/>
      </c>
      <c r="Z2177" s="91">
        <f>IF(ISNUMBER(SEARCH(PROF_SEARCH_ECO_PREC,AA2177)),MAX($Z$1:Z2176)+1,0)</f>
        <v>0</v>
      </c>
      <c r="AA2177" t="s">
        <v>5994</v>
      </c>
      <c r="AB2177">
        <v>1328</v>
      </c>
    </row>
    <row r="2178" spans="16:28">
      <c r="P2178" t="str">
        <f>IFERROR(VLOOKUP(ROWS($P$2:P2178),$Q$2:$R$3007,2,0),"")</f>
        <v/>
      </c>
      <c r="Q2178" s="91">
        <f>IF(ISNUMBER(SEARCH(ETUD_SHEARCH_ECO_PREC,R2178)),MAX($Q$1:Q2177)+1,0)</f>
        <v>0</v>
      </c>
      <c r="R2178" t="s">
        <v>4028</v>
      </c>
      <c r="S2178">
        <v>1343</v>
      </c>
      <c r="Y2178" t="str">
        <f>IFERROR(VLOOKUP(ROWS($Y$2:Y2178),$Z$2:$AA$3007,2,0),"")</f>
        <v/>
      </c>
      <c r="Z2178" s="91">
        <f>IF(ISNUMBER(SEARCH(PROF_SEARCH_ECO_PREC,AA2178)),MAX($Z$1:Z2177)+1,0)</f>
        <v>0</v>
      </c>
      <c r="AA2178" t="s">
        <v>4028</v>
      </c>
      <c r="AB2178">
        <v>1343</v>
      </c>
    </row>
    <row r="2179" spans="16:28">
      <c r="P2179" t="str">
        <f>IFERROR(VLOOKUP(ROWS($P$2:P2179),$Q$2:$R$3007,2,0),"")</f>
        <v/>
      </c>
      <c r="Q2179" s="91">
        <f>IF(ISNUMBER(SEARCH(ETUD_SHEARCH_ECO_PREC,R2179)),MAX($Q$1:Q2178)+1,0)</f>
        <v>0</v>
      </c>
      <c r="R2179" t="s">
        <v>5978</v>
      </c>
      <c r="S2179">
        <v>1342</v>
      </c>
      <c r="Y2179" t="str">
        <f>IFERROR(VLOOKUP(ROWS($Y$2:Y2179),$Z$2:$AA$3007,2,0),"")</f>
        <v/>
      </c>
      <c r="Z2179" s="91">
        <f>IF(ISNUMBER(SEARCH(PROF_SEARCH_ECO_PREC,AA2179)),MAX($Z$1:Z2178)+1,0)</f>
        <v>0</v>
      </c>
      <c r="AA2179" t="s">
        <v>5978</v>
      </c>
      <c r="AB2179">
        <v>1342</v>
      </c>
    </row>
    <row r="2180" spans="16:28">
      <c r="P2180" t="str">
        <f>IFERROR(VLOOKUP(ROWS($P$2:P2180),$Q$2:$R$3007,2,0),"")</f>
        <v/>
      </c>
      <c r="Q2180" s="91">
        <f>IF(ISNUMBER(SEARCH(ETUD_SHEARCH_ECO_PREC,R2180)),MAX($Q$1:Q2179)+1,0)</f>
        <v>0</v>
      </c>
      <c r="R2180" t="s">
        <v>5763</v>
      </c>
      <c r="S2180">
        <v>1260</v>
      </c>
      <c r="Y2180" t="str">
        <f>IFERROR(VLOOKUP(ROWS($Y$2:Y2180),$Z$2:$AA$3007,2,0),"")</f>
        <v/>
      </c>
      <c r="Z2180" s="91">
        <f>IF(ISNUMBER(SEARCH(PROF_SEARCH_ECO_PREC,AA2180)),MAX($Z$1:Z2179)+1,0)</f>
        <v>0</v>
      </c>
      <c r="AA2180" t="s">
        <v>5763</v>
      </c>
      <c r="AB2180">
        <v>1260</v>
      </c>
    </row>
    <row r="2181" spans="16:28">
      <c r="P2181" t="str">
        <f>IFERROR(VLOOKUP(ROWS($P$2:P2181),$Q$2:$R$3007,2,0),"")</f>
        <v/>
      </c>
      <c r="Q2181" s="91">
        <f>IF(ISNUMBER(SEARCH(ETUD_SHEARCH_ECO_PREC,R2181)),MAX($Q$1:Q2180)+1,0)</f>
        <v>0</v>
      </c>
      <c r="R2181" t="s">
        <v>4781</v>
      </c>
      <c r="S2181">
        <v>644</v>
      </c>
      <c r="Y2181" t="str">
        <f>IFERROR(VLOOKUP(ROWS($Y$2:Y2181),$Z$2:$AA$3007,2,0),"")</f>
        <v/>
      </c>
      <c r="Z2181" s="91">
        <f>IF(ISNUMBER(SEARCH(PROF_SEARCH_ECO_PREC,AA2181)),MAX($Z$1:Z2180)+1,0)</f>
        <v>0</v>
      </c>
      <c r="AA2181" t="s">
        <v>4781</v>
      </c>
      <c r="AB2181">
        <v>644</v>
      </c>
    </row>
    <row r="2182" spans="16:28">
      <c r="P2182" t="str">
        <f>IFERROR(VLOOKUP(ROWS($P$2:P2182),$Q$2:$R$3007,2,0),"")</f>
        <v/>
      </c>
      <c r="Q2182" s="91">
        <f>IF(ISNUMBER(SEARCH(ETUD_SHEARCH_ECO_PREC,R2182)),MAX($Q$1:Q2181)+1,0)</f>
        <v>0</v>
      </c>
      <c r="R2182" t="s">
        <v>6049</v>
      </c>
      <c r="S2182">
        <v>5486</v>
      </c>
      <c r="Y2182" t="str">
        <f>IFERROR(VLOOKUP(ROWS($Y$2:Y2182),$Z$2:$AA$3007,2,0),"")</f>
        <v/>
      </c>
      <c r="Z2182" s="91">
        <f>IF(ISNUMBER(SEARCH(PROF_SEARCH_ECO_PREC,AA2182)),MAX($Z$1:Z2181)+1,0)</f>
        <v>0</v>
      </c>
      <c r="AA2182" t="s">
        <v>6049</v>
      </c>
      <c r="AB2182">
        <v>5486</v>
      </c>
    </row>
    <row r="2183" spans="16:28">
      <c r="P2183" t="str">
        <f>IFERROR(VLOOKUP(ROWS($P$2:P2183),$Q$2:$R$3007,2,0),"")</f>
        <v/>
      </c>
      <c r="Q2183" s="91">
        <f>IF(ISNUMBER(SEARCH(ETUD_SHEARCH_ECO_PREC,R2183)),MAX($Q$1:Q2182)+1,0)</f>
        <v>0</v>
      </c>
      <c r="R2183" t="s">
        <v>6039</v>
      </c>
      <c r="S2183">
        <v>8335</v>
      </c>
      <c r="Y2183" t="str">
        <f>IFERROR(VLOOKUP(ROWS($Y$2:Y2183),$Z$2:$AA$3007,2,0),"")</f>
        <v/>
      </c>
      <c r="Z2183" s="91">
        <f>IF(ISNUMBER(SEARCH(PROF_SEARCH_ECO_PREC,AA2183)),MAX($Z$1:Z2182)+1,0)</f>
        <v>0</v>
      </c>
      <c r="AA2183" t="s">
        <v>6039</v>
      </c>
      <c r="AB2183">
        <v>8335</v>
      </c>
    </row>
    <row r="2184" spans="16:28">
      <c r="P2184" t="str">
        <f>IFERROR(VLOOKUP(ROWS($P$2:P2184),$Q$2:$R$3007,2,0),"")</f>
        <v/>
      </c>
      <c r="Q2184" s="91">
        <f>IF(ISNUMBER(SEARCH(ETUD_SHEARCH_ECO_PREC,R2184)),MAX($Q$1:Q2183)+1,0)</f>
        <v>0</v>
      </c>
      <c r="R2184" t="s">
        <v>3766</v>
      </c>
      <c r="S2184">
        <v>8134</v>
      </c>
      <c r="Y2184" t="str">
        <f>IFERROR(VLOOKUP(ROWS($Y$2:Y2184),$Z$2:$AA$3007,2,0),"")</f>
        <v/>
      </c>
      <c r="Z2184" s="91">
        <f>IF(ISNUMBER(SEARCH(PROF_SEARCH_ECO_PREC,AA2184)),MAX($Z$1:Z2183)+1,0)</f>
        <v>0</v>
      </c>
      <c r="AA2184" t="s">
        <v>3766</v>
      </c>
      <c r="AB2184">
        <v>8134</v>
      </c>
    </row>
    <row r="2185" spans="16:28">
      <c r="P2185" t="str">
        <f>IFERROR(VLOOKUP(ROWS($P$2:P2185),$Q$2:$R$3007,2,0),"")</f>
        <v/>
      </c>
      <c r="Q2185" s="91">
        <f>IF(ISNUMBER(SEARCH(ETUD_SHEARCH_ECO_PREC,R2185)),MAX($Q$1:Q2184)+1,0)</f>
        <v>0</v>
      </c>
      <c r="R2185" t="s">
        <v>4480</v>
      </c>
      <c r="S2185">
        <v>503</v>
      </c>
      <c r="Y2185" t="str">
        <f>IFERROR(VLOOKUP(ROWS($Y$2:Y2185),$Z$2:$AA$3007,2,0),"")</f>
        <v/>
      </c>
      <c r="Z2185" s="91">
        <f>IF(ISNUMBER(SEARCH(PROF_SEARCH_ECO_PREC,AA2185)),MAX($Z$1:Z2184)+1,0)</f>
        <v>0</v>
      </c>
      <c r="AA2185" t="s">
        <v>4480</v>
      </c>
      <c r="AB2185">
        <v>503</v>
      </c>
    </row>
    <row r="2186" spans="16:28">
      <c r="P2186" t="str">
        <f>IFERROR(VLOOKUP(ROWS($P$2:P2186),$Q$2:$R$3007,2,0),"")</f>
        <v/>
      </c>
      <c r="Q2186" s="91">
        <f>IF(ISNUMBER(SEARCH(ETUD_SHEARCH_ECO_PREC,R2186)),MAX($Q$1:Q2185)+1,0)</f>
        <v>0</v>
      </c>
      <c r="R2186" t="s">
        <v>4443</v>
      </c>
      <c r="S2186">
        <v>479</v>
      </c>
      <c r="Y2186" t="str">
        <f>IFERROR(VLOOKUP(ROWS($Y$2:Y2186),$Z$2:$AA$3007,2,0),"")</f>
        <v/>
      </c>
      <c r="Z2186" s="91">
        <f>IF(ISNUMBER(SEARCH(PROF_SEARCH_ECO_PREC,AA2186)),MAX($Z$1:Z2185)+1,0)</f>
        <v>0</v>
      </c>
      <c r="AA2186" t="s">
        <v>4443</v>
      </c>
      <c r="AB2186">
        <v>479</v>
      </c>
    </row>
    <row r="2187" spans="16:28">
      <c r="P2187" t="str">
        <f>IFERROR(VLOOKUP(ROWS($P$2:P2187),$Q$2:$R$3007,2,0),"")</f>
        <v/>
      </c>
      <c r="Q2187" s="91">
        <f>IF(ISNUMBER(SEARCH(ETUD_SHEARCH_ECO_PREC,R2187)),MAX($Q$1:Q2186)+1,0)</f>
        <v>0</v>
      </c>
      <c r="R2187" t="s">
        <v>5534</v>
      </c>
      <c r="S2187">
        <v>1404</v>
      </c>
      <c r="Y2187" t="str">
        <f>IFERROR(VLOOKUP(ROWS($Y$2:Y2187),$Z$2:$AA$3007,2,0),"")</f>
        <v/>
      </c>
      <c r="Z2187" s="91">
        <f>IF(ISNUMBER(SEARCH(PROF_SEARCH_ECO_PREC,AA2187)),MAX($Z$1:Z2186)+1,0)</f>
        <v>0</v>
      </c>
      <c r="AA2187" t="s">
        <v>5534</v>
      </c>
      <c r="AB2187">
        <v>1404</v>
      </c>
    </row>
    <row r="2188" spans="16:28">
      <c r="P2188" t="str">
        <f>IFERROR(VLOOKUP(ROWS($P$2:P2188),$Q$2:$R$3007,2,0),"")</f>
        <v/>
      </c>
      <c r="Q2188" s="91">
        <f>IF(ISNUMBER(SEARCH(ETUD_SHEARCH_ECO_PREC,R2188)),MAX($Q$1:Q2187)+1,0)</f>
        <v>0</v>
      </c>
      <c r="R2188" t="s">
        <v>5536</v>
      </c>
      <c r="S2188">
        <v>1057</v>
      </c>
      <c r="Y2188" t="str">
        <f>IFERROR(VLOOKUP(ROWS($Y$2:Y2188),$Z$2:$AA$3007,2,0),"")</f>
        <v/>
      </c>
      <c r="Z2188" s="91">
        <f>IF(ISNUMBER(SEARCH(PROF_SEARCH_ECO_PREC,AA2188)),MAX($Z$1:Z2187)+1,0)</f>
        <v>0</v>
      </c>
      <c r="AA2188" t="s">
        <v>5536</v>
      </c>
      <c r="AB2188">
        <v>1057</v>
      </c>
    </row>
    <row r="2189" spans="16:28">
      <c r="P2189" t="str">
        <f>IFERROR(VLOOKUP(ROWS($P$2:P2189),$Q$2:$R$3007,2,0),"")</f>
        <v/>
      </c>
      <c r="Q2189" s="91">
        <f>IF(ISNUMBER(SEARCH(ETUD_SHEARCH_ECO_PREC,R2189)),MAX($Q$1:Q2188)+1,0)</f>
        <v>0</v>
      </c>
      <c r="R2189" t="s">
        <v>5548</v>
      </c>
      <c r="S2189">
        <v>1059</v>
      </c>
      <c r="Y2189" t="str">
        <f>IFERROR(VLOOKUP(ROWS($Y$2:Y2189),$Z$2:$AA$3007,2,0),"")</f>
        <v/>
      </c>
      <c r="Z2189" s="91">
        <f>IF(ISNUMBER(SEARCH(PROF_SEARCH_ECO_PREC,AA2189)),MAX($Z$1:Z2188)+1,0)</f>
        <v>0</v>
      </c>
      <c r="AA2189" t="s">
        <v>5548</v>
      </c>
      <c r="AB2189">
        <v>1059</v>
      </c>
    </row>
    <row r="2190" spans="16:28">
      <c r="P2190" t="str">
        <f>IFERROR(VLOOKUP(ROWS($P$2:P2190),$Q$2:$R$3007,2,0),"")</f>
        <v/>
      </c>
      <c r="Q2190" s="91">
        <f>IF(ISNUMBER(SEARCH(ETUD_SHEARCH_ECO_PREC,R2190)),MAX($Q$1:Q2189)+1,0)</f>
        <v>0</v>
      </c>
      <c r="R2190" t="s">
        <v>4579</v>
      </c>
      <c r="S2190">
        <v>1604</v>
      </c>
      <c r="Y2190" t="str">
        <f>IFERROR(VLOOKUP(ROWS($Y$2:Y2190),$Z$2:$AA$3007,2,0),"")</f>
        <v/>
      </c>
      <c r="Z2190" s="91">
        <f>IF(ISNUMBER(SEARCH(PROF_SEARCH_ECO_PREC,AA2190)),MAX($Z$1:Z2189)+1,0)</f>
        <v>0</v>
      </c>
      <c r="AA2190" t="s">
        <v>4579</v>
      </c>
      <c r="AB2190">
        <v>1604</v>
      </c>
    </row>
    <row r="2191" spans="16:28">
      <c r="P2191" t="str">
        <f>IFERROR(VLOOKUP(ROWS($P$2:P2191),$Q$2:$R$3007,2,0),"")</f>
        <v/>
      </c>
      <c r="Q2191" s="91">
        <f>IF(ISNUMBER(SEARCH(ETUD_SHEARCH_ECO_PREC,R2191)),MAX($Q$1:Q2190)+1,0)</f>
        <v>0</v>
      </c>
      <c r="R2191" t="s">
        <v>4681</v>
      </c>
      <c r="S2191">
        <v>587</v>
      </c>
      <c r="Y2191" t="str">
        <f>IFERROR(VLOOKUP(ROWS($Y$2:Y2191),$Z$2:$AA$3007,2,0),"")</f>
        <v/>
      </c>
      <c r="Z2191" s="91">
        <f>IF(ISNUMBER(SEARCH(PROF_SEARCH_ECO_PREC,AA2191)),MAX($Z$1:Z2190)+1,0)</f>
        <v>0</v>
      </c>
      <c r="AA2191" t="s">
        <v>4681</v>
      </c>
      <c r="AB2191">
        <v>587</v>
      </c>
    </row>
    <row r="2192" spans="16:28">
      <c r="P2192" t="str">
        <f>IFERROR(VLOOKUP(ROWS($P$2:P2192),$Q$2:$R$3007,2,0),"")</f>
        <v/>
      </c>
      <c r="Q2192" s="91">
        <f>IF(ISNUMBER(SEARCH(ETUD_SHEARCH_ECO_PREC,R2192)),MAX($Q$1:Q2191)+1,0)</f>
        <v>0</v>
      </c>
      <c r="R2192" t="s">
        <v>5686</v>
      </c>
      <c r="S2192">
        <v>9577</v>
      </c>
      <c r="Y2192" t="str">
        <f>IFERROR(VLOOKUP(ROWS($Y$2:Y2192),$Z$2:$AA$3007,2,0),"")</f>
        <v/>
      </c>
      <c r="Z2192" s="91">
        <f>IF(ISNUMBER(SEARCH(PROF_SEARCH_ECO_PREC,AA2192)),MAX($Z$1:Z2191)+1,0)</f>
        <v>0</v>
      </c>
      <c r="AA2192" t="s">
        <v>5686</v>
      </c>
      <c r="AB2192">
        <v>9577</v>
      </c>
    </row>
    <row r="2193" spans="16:28">
      <c r="P2193" t="str">
        <f>IFERROR(VLOOKUP(ROWS($P$2:P2193),$Q$2:$R$3007,2,0),"")</f>
        <v/>
      </c>
      <c r="Q2193" s="91">
        <f>IF(ISNUMBER(SEARCH(ETUD_SHEARCH_ECO_PREC,R2193)),MAX($Q$1:Q2192)+1,0)</f>
        <v>0</v>
      </c>
      <c r="R2193" t="s">
        <v>6014</v>
      </c>
      <c r="S2193">
        <v>1177</v>
      </c>
      <c r="Y2193" t="str">
        <f>IFERROR(VLOOKUP(ROWS($Y$2:Y2193),$Z$2:$AA$3007,2,0),"")</f>
        <v/>
      </c>
      <c r="Z2193" s="91">
        <f>IF(ISNUMBER(SEARCH(PROF_SEARCH_ECO_PREC,AA2193)),MAX($Z$1:Z2192)+1,0)</f>
        <v>0</v>
      </c>
      <c r="AA2193" t="s">
        <v>6014</v>
      </c>
      <c r="AB2193">
        <v>1177</v>
      </c>
    </row>
    <row r="2194" spans="16:28">
      <c r="P2194" t="str">
        <f>IFERROR(VLOOKUP(ROWS($P$2:P2194),$Q$2:$R$3007,2,0),"")</f>
        <v/>
      </c>
      <c r="Q2194" s="91">
        <f>IF(ISNUMBER(SEARCH(ETUD_SHEARCH_ECO_PREC,R2194)),MAX($Q$1:Q2193)+1,0)</f>
        <v>0</v>
      </c>
      <c r="R2194" t="s">
        <v>4159</v>
      </c>
      <c r="S2194">
        <v>326</v>
      </c>
      <c r="Y2194" t="str">
        <f>IFERROR(VLOOKUP(ROWS($Y$2:Y2194),$Z$2:$AA$3007,2,0),"")</f>
        <v/>
      </c>
      <c r="Z2194" s="91">
        <f>IF(ISNUMBER(SEARCH(PROF_SEARCH_ECO_PREC,AA2194)),MAX($Z$1:Z2193)+1,0)</f>
        <v>0</v>
      </c>
      <c r="AA2194" t="s">
        <v>4159</v>
      </c>
      <c r="AB2194">
        <v>326</v>
      </c>
    </row>
    <row r="2195" spans="16:28">
      <c r="P2195" t="str">
        <f>IFERROR(VLOOKUP(ROWS($P$2:P2195),$Q$2:$R$3007,2,0),"")</f>
        <v/>
      </c>
      <c r="Q2195" s="91">
        <f>IF(ISNUMBER(SEARCH(ETUD_SHEARCH_ECO_PREC,R2195)),MAX($Q$1:Q2194)+1,0)</f>
        <v>0</v>
      </c>
      <c r="R2195" t="s">
        <v>5471</v>
      </c>
      <c r="S2195">
        <v>1503</v>
      </c>
      <c r="Y2195" t="str">
        <f>IFERROR(VLOOKUP(ROWS($Y$2:Y2195),$Z$2:$AA$3007,2,0),"")</f>
        <v/>
      </c>
      <c r="Z2195" s="91">
        <f>IF(ISNUMBER(SEARCH(PROF_SEARCH_ECO_PREC,AA2195)),MAX($Z$1:Z2194)+1,0)</f>
        <v>0</v>
      </c>
      <c r="AA2195" t="s">
        <v>5471</v>
      </c>
      <c r="AB2195">
        <v>1503</v>
      </c>
    </row>
    <row r="2196" spans="16:28">
      <c r="P2196" t="str">
        <f>IFERROR(VLOOKUP(ROWS($P$2:P2196),$Q$2:$R$3007,2,0),"")</f>
        <v/>
      </c>
      <c r="Q2196" s="91">
        <f>IF(ISNUMBER(SEARCH(ETUD_SHEARCH_ECO_PREC,R2196)),MAX($Q$1:Q2195)+1,0)</f>
        <v>0</v>
      </c>
      <c r="R2196" t="s">
        <v>5471</v>
      </c>
      <c r="S2196">
        <v>1026</v>
      </c>
      <c r="Y2196" t="str">
        <f>IFERROR(VLOOKUP(ROWS($Y$2:Y2196),$Z$2:$AA$3007,2,0),"")</f>
        <v/>
      </c>
      <c r="Z2196" s="91">
        <f>IF(ISNUMBER(SEARCH(PROF_SEARCH_ECO_PREC,AA2196)),MAX($Z$1:Z2195)+1,0)</f>
        <v>0</v>
      </c>
      <c r="AA2196" t="s">
        <v>5471</v>
      </c>
      <c r="AB2196">
        <v>1026</v>
      </c>
    </row>
    <row r="2197" spans="16:28">
      <c r="P2197" t="str">
        <f>IFERROR(VLOOKUP(ROWS($P$2:P2197),$Q$2:$R$3007,2,0),"")</f>
        <v/>
      </c>
      <c r="Q2197" s="91">
        <f>IF(ISNUMBER(SEARCH(ETUD_SHEARCH_ECO_PREC,R2197)),MAX($Q$1:Q2196)+1,0)</f>
        <v>0</v>
      </c>
      <c r="R2197" t="s">
        <v>4925</v>
      </c>
      <c r="S2197">
        <v>723</v>
      </c>
      <c r="Y2197" t="str">
        <f>IFERROR(VLOOKUP(ROWS($Y$2:Y2197),$Z$2:$AA$3007,2,0),"")</f>
        <v/>
      </c>
      <c r="Z2197" s="91">
        <f>IF(ISNUMBER(SEARCH(PROF_SEARCH_ECO_PREC,AA2197)),MAX($Z$1:Z2196)+1,0)</f>
        <v>0</v>
      </c>
      <c r="AA2197" t="s">
        <v>4925</v>
      </c>
      <c r="AB2197">
        <v>723</v>
      </c>
    </row>
    <row r="2198" spans="16:28">
      <c r="P2198" t="str">
        <f>IFERROR(VLOOKUP(ROWS($P$2:P2198),$Q$2:$R$3007,2,0),"")</f>
        <v/>
      </c>
      <c r="Q2198" s="91">
        <f>IF(ISNUMBER(SEARCH(ETUD_SHEARCH_ECO_PREC,R2198)),MAX($Q$1:Q2197)+1,0)</f>
        <v>0</v>
      </c>
      <c r="R2198" t="s">
        <v>4036</v>
      </c>
      <c r="S2198">
        <v>266</v>
      </c>
      <c r="Y2198" t="str">
        <f>IFERROR(VLOOKUP(ROWS($Y$2:Y2198),$Z$2:$AA$3007,2,0),"")</f>
        <v/>
      </c>
      <c r="Z2198" s="91">
        <f>IF(ISNUMBER(SEARCH(PROF_SEARCH_ECO_PREC,AA2198)),MAX($Z$1:Z2197)+1,0)</f>
        <v>0</v>
      </c>
      <c r="AA2198" t="s">
        <v>4036</v>
      </c>
      <c r="AB2198">
        <v>266</v>
      </c>
    </row>
    <row r="2199" spans="16:28">
      <c r="P2199" t="str">
        <f>IFERROR(VLOOKUP(ROWS($P$2:P2199),$Q$2:$R$3007,2,0),"")</f>
        <v/>
      </c>
      <c r="Q2199" s="91">
        <f>IF(ISNUMBER(SEARCH(ETUD_SHEARCH_ECO_PREC,R2199)),MAX($Q$1:Q2198)+1,0)</f>
        <v>0</v>
      </c>
      <c r="R2199" t="s">
        <v>5824</v>
      </c>
      <c r="S2199">
        <v>1131</v>
      </c>
      <c r="Y2199" t="str">
        <f>IFERROR(VLOOKUP(ROWS($Y$2:Y2199),$Z$2:$AA$3007,2,0),"")</f>
        <v/>
      </c>
      <c r="Z2199" s="91">
        <f>IF(ISNUMBER(SEARCH(PROF_SEARCH_ECO_PREC,AA2199)),MAX($Z$1:Z2198)+1,0)</f>
        <v>0</v>
      </c>
      <c r="AA2199" t="s">
        <v>5824</v>
      </c>
      <c r="AB2199">
        <v>1131</v>
      </c>
    </row>
    <row r="2200" spans="16:28">
      <c r="P2200" t="str">
        <f>IFERROR(VLOOKUP(ROWS($P$2:P2200),$Q$2:$R$3007,2,0),"")</f>
        <v/>
      </c>
      <c r="Q2200" s="91">
        <f>IF(ISNUMBER(SEARCH(ETUD_SHEARCH_ECO_PREC,R2200)),MAX($Q$1:Q2199)+1,0)</f>
        <v>0</v>
      </c>
      <c r="R2200" t="s">
        <v>6015</v>
      </c>
      <c r="S2200">
        <v>1178</v>
      </c>
      <c r="Y2200" t="str">
        <f>IFERROR(VLOOKUP(ROWS($Y$2:Y2200),$Z$2:$AA$3007,2,0),"")</f>
        <v/>
      </c>
      <c r="Z2200" s="91">
        <f>IF(ISNUMBER(SEARCH(PROF_SEARCH_ECO_PREC,AA2200)),MAX($Z$1:Z2199)+1,0)</f>
        <v>0</v>
      </c>
      <c r="AA2200" t="s">
        <v>6015</v>
      </c>
      <c r="AB2200">
        <v>1178</v>
      </c>
    </row>
    <row r="2201" spans="16:28">
      <c r="P2201" t="str">
        <f>IFERROR(VLOOKUP(ROWS($P$2:P2201),$Q$2:$R$3007,2,0),"")</f>
        <v/>
      </c>
      <c r="Q2201" s="91">
        <f>IF(ISNUMBER(SEARCH(ETUD_SHEARCH_ECO_PREC,R2201)),MAX($Q$1:Q2200)+1,0)</f>
        <v>0</v>
      </c>
      <c r="R2201" t="s">
        <v>4657</v>
      </c>
      <c r="S2201">
        <v>9539</v>
      </c>
      <c r="Y2201" t="str">
        <f>IFERROR(VLOOKUP(ROWS($Y$2:Y2201),$Z$2:$AA$3007,2,0),"")</f>
        <v/>
      </c>
      <c r="Z2201" s="91">
        <f>IF(ISNUMBER(SEARCH(PROF_SEARCH_ECO_PREC,AA2201)),MAX($Z$1:Z2200)+1,0)</f>
        <v>0</v>
      </c>
      <c r="AA2201" t="s">
        <v>4657</v>
      </c>
      <c r="AB2201">
        <v>9539</v>
      </c>
    </row>
    <row r="2202" spans="16:28">
      <c r="P2202" t="str">
        <f>IFERROR(VLOOKUP(ROWS($P$2:P2202),$Q$2:$R$3007,2,0),"")</f>
        <v/>
      </c>
      <c r="Q2202" s="91">
        <f>IF(ISNUMBER(SEARCH(ETUD_SHEARCH_ECO_PREC,R2202)),MAX($Q$1:Q2201)+1,0)</f>
        <v>0</v>
      </c>
      <c r="R2202" t="s">
        <v>5664</v>
      </c>
      <c r="S2202">
        <v>1121</v>
      </c>
      <c r="Y2202" t="str">
        <f>IFERROR(VLOOKUP(ROWS($Y$2:Y2202),$Z$2:$AA$3007,2,0),"")</f>
        <v/>
      </c>
      <c r="Z2202" s="91">
        <f>IF(ISNUMBER(SEARCH(PROF_SEARCH_ECO_PREC,AA2202)),MAX($Z$1:Z2201)+1,0)</f>
        <v>0</v>
      </c>
      <c r="AA2202" t="s">
        <v>5664</v>
      </c>
      <c r="AB2202">
        <v>1121</v>
      </c>
    </row>
    <row r="2203" spans="16:28">
      <c r="P2203" t="str">
        <f>IFERROR(VLOOKUP(ROWS($P$2:P2203),$Q$2:$R$3007,2,0),"")</f>
        <v/>
      </c>
      <c r="Q2203" s="91">
        <f>IF(ISNUMBER(SEARCH(ETUD_SHEARCH_ECO_PREC,R2203)),MAX($Q$1:Q2202)+1,0)</f>
        <v>0</v>
      </c>
      <c r="R2203" t="s">
        <v>4151</v>
      </c>
      <c r="S2203">
        <v>315</v>
      </c>
      <c r="Y2203" t="str">
        <f>IFERROR(VLOOKUP(ROWS($Y$2:Y2203),$Z$2:$AA$3007,2,0),"")</f>
        <v/>
      </c>
      <c r="Z2203" s="91">
        <f>IF(ISNUMBER(SEARCH(PROF_SEARCH_ECO_PREC,AA2203)),MAX($Z$1:Z2202)+1,0)</f>
        <v>0</v>
      </c>
      <c r="AA2203" t="s">
        <v>4151</v>
      </c>
      <c r="AB2203">
        <v>315</v>
      </c>
    </row>
    <row r="2204" spans="16:28">
      <c r="P2204" t="str">
        <f>IFERROR(VLOOKUP(ROWS($P$2:P2204),$Q$2:$R$3007,2,0),"")</f>
        <v/>
      </c>
      <c r="Q2204" s="91">
        <f>IF(ISNUMBER(SEARCH(ETUD_SHEARCH_ECO_PREC,R2204)),MAX($Q$1:Q2203)+1,0)</f>
        <v>0</v>
      </c>
      <c r="R2204" t="s">
        <v>4723</v>
      </c>
      <c r="S2204">
        <v>610</v>
      </c>
      <c r="Y2204" t="str">
        <f>IFERROR(VLOOKUP(ROWS($Y$2:Y2204),$Z$2:$AA$3007,2,0),"")</f>
        <v/>
      </c>
      <c r="Z2204" s="91">
        <f>IF(ISNUMBER(SEARCH(PROF_SEARCH_ECO_PREC,AA2204)),MAX($Z$1:Z2203)+1,0)</f>
        <v>0</v>
      </c>
      <c r="AA2204" t="s">
        <v>4723</v>
      </c>
      <c r="AB2204">
        <v>610</v>
      </c>
    </row>
    <row r="2205" spans="16:28">
      <c r="P2205" t="str">
        <f>IFERROR(VLOOKUP(ROWS($P$2:P2205),$Q$2:$R$3007,2,0),"")</f>
        <v/>
      </c>
      <c r="Q2205" s="91">
        <f>IF(ISNUMBER(SEARCH(ETUD_SHEARCH_ECO_PREC,R2205)),MAX($Q$1:Q2204)+1,0)</f>
        <v>0</v>
      </c>
      <c r="R2205" t="s">
        <v>4035</v>
      </c>
      <c r="S2205">
        <v>265</v>
      </c>
      <c r="Y2205" t="str">
        <f>IFERROR(VLOOKUP(ROWS($Y$2:Y2205),$Z$2:$AA$3007,2,0),"")</f>
        <v/>
      </c>
      <c r="Z2205" s="91">
        <f>IF(ISNUMBER(SEARCH(PROF_SEARCH_ECO_PREC,AA2205)),MAX($Z$1:Z2204)+1,0)</f>
        <v>0</v>
      </c>
      <c r="AA2205" t="s">
        <v>4035</v>
      </c>
      <c r="AB2205">
        <v>265</v>
      </c>
    </row>
    <row r="2206" spans="16:28">
      <c r="P2206" t="str">
        <f>IFERROR(VLOOKUP(ROWS($P$2:P2206),$Q$2:$R$3007,2,0),"")</f>
        <v/>
      </c>
      <c r="Q2206" s="91">
        <f>IF(ISNUMBER(SEARCH(ETUD_SHEARCH_ECO_PREC,R2206)),MAX($Q$1:Q2205)+1,0)</f>
        <v>0</v>
      </c>
      <c r="R2206" t="s">
        <v>4137</v>
      </c>
      <c r="S2206">
        <v>308</v>
      </c>
      <c r="Y2206" t="str">
        <f>IFERROR(VLOOKUP(ROWS($Y$2:Y2206),$Z$2:$AA$3007,2,0),"")</f>
        <v/>
      </c>
      <c r="Z2206" s="91">
        <f>IF(ISNUMBER(SEARCH(PROF_SEARCH_ECO_PREC,AA2206)),MAX($Z$1:Z2205)+1,0)</f>
        <v>0</v>
      </c>
      <c r="AA2206" t="s">
        <v>4137</v>
      </c>
      <c r="AB2206">
        <v>308</v>
      </c>
    </row>
    <row r="2207" spans="16:28">
      <c r="P2207" t="str">
        <f>IFERROR(VLOOKUP(ROWS($P$2:P2207),$Q$2:$R$3007,2,0),"")</f>
        <v/>
      </c>
      <c r="Q2207" s="91">
        <f>IF(ISNUMBER(SEARCH(ETUD_SHEARCH_ECO_PREC,R2207)),MAX($Q$1:Q2206)+1,0)</f>
        <v>0</v>
      </c>
      <c r="R2207" t="s">
        <v>4650</v>
      </c>
      <c r="S2207">
        <v>631</v>
      </c>
      <c r="Y2207" t="str">
        <f>IFERROR(VLOOKUP(ROWS($Y$2:Y2207),$Z$2:$AA$3007,2,0),"")</f>
        <v/>
      </c>
      <c r="Z2207" s="91">
        <f>IF(ISNUMBER(SEARCH(PROF_SEARCH_ECO_PREC,AA2207)),MAX($Z$1:Z2206)+1,0)</f>
        <v>0</v>
      </c>
      <c r="AA2207" t="s">
        <v>4650</v>
      </c>
      <c r="AB2207">
        <v>631</v>
      </c>
    </row>
    <row r="2208" spans="16:28">
      <c r="P2208" t="str">
        <f>IFERROR(VLOOKUP(ROWS($P$2:P2208),$Q$2:$R$3007,2,0),"")</f>
        <v/>
      </c>
      <c r="Q2208" s="91">
        <f>IF(ISNUMBER(SEARCH(ETUD_SHEARCH_ECO_PREC,R2208)),MAX($Q$1:Q2207)+1,0)</f>
        <v>0</v>
      </c>
      <c r="R2208" t="s">
        <v>3524</v>
      </c>
      <c r="S2208">
        <v>7298</v>
      </c>
      <c r="Y2208" t="str">
        <f>IFERROR(VLOOKUP(ROWS($Y$2:Y2208),$Z$2:$AA$3007,2,0),"")</f>
        <v/>
      </c>
      <c r="Z2208" s="91">
        <f>IF(ISNUMBER(SEARCH(PROF_SEARCH_ECO_PREC,AA2208)),MAX($Z$1:Z2207)+1,0)</f>
        <v>0</v>
      </c>
      <c r="AA2208" t="s">
        <v>3524</v>
      </c>
      <c r="AB2208">
        <v>7298</v>
      </c>
    </row>
    <row r="2209" spans="16:28">
      <c r="P2209" t="str">
        <f>IFERROR(VLOOKUP(ROWS($P$2:P2209),$Q$2:$R$3007,2,0),"")</f>
        <v/>
      </c>
      <c r="Q2209" s="91">
        <f>IF(ISNUMBER(SEARCH(ETUD_SHEARCH_ECO_PREC,R2209)),MAX($Q$1:Q2208)+1,0)</f>
        <v>0</v>
      </c>
      <c r="R2209" t="s">
        <v>3673</v>
      </c>
      <c r="S2209">
        <v>133</v>
      </c>
      <c r="Y2209" t="str">
        <f>IFERROR(VLOOKUP(ROWS($Y$2:Y2209),$Z$2:$AA$3007,2,0),"")</f>
        <v/>
      </c>
      <c r="Z2209" s="91">
        <f>IF(ISNUMBER(SEARCH(PROF_SEARCH_ECO_PREC,AA2209)),MAX($Z$1:Z2208)+1,0)</f>
        <v>0</v>
      </c>
      <c r="AA2209" t="s">
        <v>3673</v>
      </c>
      <c r="AB2209">
        <v>133</v>
      </c>
    </row>
    <row r="2210" spans="16:28">
      <c r="P2210" t="str">
        <f>IFERROR(VLOOKUP(ROWS($P$2:P2210),$Q$2:$R$3007,2,0),"")</f>
        <v/>
      </c>
      <c r="Q2210" s="91">
        <f>IF(ISNUMBER(SEARCH(ETUD_SHEARCH_ECO_PREC,R2210)),MAX($Q$1:Q2209)+1,0)</f>
        <v>0</v>
      </c>
      <c r="R2210" t="s">
        <v>5532</v>
      </c>
      <c r="S2210">
        <v>8563</v>
      </c>
      <c r="Y2210" t="str">
        <f>IFERROR(VLOOKUP(ROWS($Y$2:Y2210),$Z$2:$AA$3007,2,0),"")</f>
        <v/>
      </c>
      <c r="Z2210" s="91">
        <f>IF(ISNUMBER(SEARCH(PROF_SEARCH_ECO_PREC,AA2210)),MAX($Z$1:Z2209)+1,0)</f>
        <v>0</v>
      </c>
      <c r="AA2210" t="s">
        <v>5532</v>
      </c>
      <c r="AB2210">
        <v>8563</v>
      </c>
    </row>
    <row r="2211" spans="16:28">
      <c r="P2211" t="str">
        <f>IFERROR(VLOOKUP(ROWS($P$2:P2211),$Q$2:$R$3007,2,0),"")</f>
        <v/>
      </c>
      <c r="Q2211" s="91">
        <f>IF(ISNUMBER(SEARCH(ETUD_SHEARCH_ECO_PREC,R2211)),MAX($Q$1:Q2210)+1,0)</f>
        <v>0</v>
      </c>
      <c r="R2211" t="s">
        <v>3733</v>
      </c>
      <c r="S2211">
        <v>8530</v>
      </c>
      <c r="Y2211" t="str">
        <f>IFERROR(VLOOKUP(ROWS($Y$2:Y2211),$Z$2:$AA$3007,2,0),"")</f>
        <v/>
      </c>
      <c r="Z2211" s="91">
        <f>IF(ISNUMBER(SEARCH(PROF_SEARCH_ECO_PREC,AA2211)),MAX($Z$1:Z2210)+1,0)</f>
        <v>0</v>
      </c>
      <c r="AA2211" t="s">
        <v>3733</v>
      </c>
      <c r="AB2211">
        <v>8530</v>
      </c>
    </row>
    <row r="2212" spans="16:28">
      <c r="P2212" t="str">
        <f>IFERROR(VLOOKUP(ROWS($P$2:P2212),$Q$2:$R$3007,2,0),"")</f>
        <v/>
      </c>
      <c r="Q2212" s="91">
        <f>IF(ISNUMBER(SEARCH(ETUD_SHEARCH_ECO_PREC,R2212)),MAX($Q$1:Q2211)+1,0)</f>
        <v>0</v>
      </c>
      <c r="R2212" t="s">
        <v>4138</v>
      </c>
      <c r="S2212">
        <v>309</v>
      </c>
      <c r="Y2212" t="str">
        <f>IFERROR(VLOOKUP(ROWS($Y$2:Y2212),$Z$2:$AA$3007,2,0),"")</f>
        <v/>
      </c>
      <c r="Z2212" s="91">
        <f>IF(ISNUMBER(SEARCH(PROF_SEARCH_ECO_PREC,AA2212)),MAX($Z$1:Z2211)+1,0)</f>
        <v>0</v>
      </c>
      <c r="AA2212" t="s">
        <v>4138</v>
      </c>
      <c r="AB2212">
        <v>309</v>
      </c>
    </row>
    <row r="2213" spans="16:28">
      <c r="P2213" t="str">
        <f>IFERROR(VLOOKUP(ROWS($P$2:P2213),$Q$2:$R$3007,2,0),"")</f>
        <v/>
      </c>
      <c r="Q2213" s="91">
        <f>IF(ISNUMBER(SEARCH(ETUD_SHEARCH_ECO_PREC,R2213)),MAX($Q$1:Q2212)+1,0)</f>
        <v>0</v>
      </c>
      <c r="R2213" t="s">
        <v>3765</v>
      </c>
      <c r="S2213">
        <v>8138</v>
      </c>
      <c r="Y2213" t="str">
        <f>IFERROR(VLOOKUP(ROWS($Y$2:Y2213),$Z$2:$AA$3007,2,0),"")</f>
        <v/>
      </c>
      <c r="Z2213" s="91">
        <f>IF(ISNUMBER(SEARCH(PROF_SEARCH_ECO_PREC,AA2213)),MAX($Z$1:Z2212)+1,0)</f>
        <v>0</v>
      </c>
      <c r="AA2213" t="s">
        <v>3765</v>
      </c>
      <c r="AB2213">
        <v>8138</v>
      </c>
    </row>
    <row r="2214" spans="16:28">
      <c r="P2214" t="str">
        <f>IFERROR(VLOOKUP(ROWS($P$2:P2214),$Q$2:$R$3007,2,0),"")</f>
        <v/>
      </c>
      <c r="Q2214" s="91">
        <f>IF(ISNUMBER(SEARCH(ETUD_SHEARCH_ECO_PREC,R2214)),MAX($Q$1:Q2213)+1,0)</f>
        <v>0</v>
      </c>
      <c r="R2214" t="s">
        <v>5299</v>
      </c>
      <c r="S2214">
        <v>7797</v>
      </c>
      <c r="Y2214" t="str">
        <f>IFERROR(VLOOKUP(ROWS($Y$2:Y2214),$Z$2:$AA$3007,2,0),"")</f>
        <v/>
      </c>
      <c r="Z2214" s="91">
        <f>IF(ISNUMBER(SEARCH(PROF_SEARCH_ECO_PREC,AA2214)),MAX($Z$1:Z2213)+1,0)</f>
        <v>0</v>
      </c>
      <c r="AA2214" t="s">
        <v>5299</v>
      </c>
      <c r="AB2214">
        <v>7797</v>
      </c>
    </row>
    <row r="2215" spans="16:28">
      <c r="P2215" t="str">
        <f>IFERROR(VLOOKUP(ROWS($P$2:P2215),$Q$2:$R$3007,2,0),"")</f>
        <v/>
      </c>
      <c r="Q2215" s="91">
        <f>IF(ISNUMBER(SEARCH(ETUD_SHEARCH_ECO_PREC,R2215)),MAX($Q$1:Q2214)+1,0)</f>
        <v>0</v>
      </c>
      <c r="R2215" t="s">
        <v>4783</v>
      </c>
      <c r="S2215">
        <v>5497</v>
      </c>
      <c r="Y2215" t="str">
        <f>IFERROR(VLOOKUP(ROWS($Y$2:Y2215),$Z$2:$AA$3007,2,0),"")</f>
        <v/>
      </c>
      <c r="Z2215" s="91">
        <f>IF(ISNUMBER(SEARCH(PROF_SEARCH_ECO_PREC,AA2215)),MAX($Z$1:Z2214)+1,0)</f>
        <v>0</v>
      </c>
      <c r="AA2215" t="s">
        <v>4783</v>
      </c>
      <c r="AB2215">
        <v>5497</v>
      </c>
    </row>
    <row r="2216" spans="16:28">
      <c r="P2216" t="str">
        <f>IFERROR(VLOOKUP(ROWS($P$2:P2216),$Q$2:$R$3007,2,0),"")</f>
        <v/>
      </c>
      <c r="Q2216" s="91">
        <f>IF(ISNUMBER(SEARCH(ETUD_SHEARCH_ECO_PREC,R2216)),MAX($Q$1:Q2215)+1,0)</f>
        <v>0</v>
      </c>
      <c r="R2216" t="s">
        <v>4654</v>
      </c>
      <c r="S2216">
        <v>9536</v>
      </c>
      <c r="Y2216" t="str">
        <f>IFERROR(VLOOKUP(ROWS($Y$2:Y2216),$Z$2:$AA$3007,2,0),"")</f>
        <v/>
      </c>
      <c r="Z2216" s="91">
        <f>IF(ISNUMBER(SEARCH(PROF_SEARCH_ECO_PREC,AA2216)),MAX($Z$1:Z2215)+1,0)</f>
        <v>0</v>
      </c>
      <c r="AA2216" t="s">
        <v>4654</v>
      </c>
      <c r="AB2216">
        <v>9536</v>
      </c>
    </row>
    <row r="2217" spans="16:28">
      <c r="P2217" t="str">
        <f>IFERROR(VLOOKUP(ROWS($P$2:P2217),$Q$2:$R$3007,2,0),"")</f>
        <v/>
      </c>
      <c r="Q2217" s="91">
        <f>IF(ISNUMBER(SEARCH(ETUD_SHEARCH_ECO_PREC,R2217)),MAX($Q$1:Q2216)+1,0)</f>
        <v>0</v>
      </c>
      <c r="R2217" t="s">
        <v>4198</v>
      </c>
      <c r="S2217">
        <v>8566</v>
      </c>
      <c r="Y2217" t="str">
        <f>IFERROR(VLOOKUP(ROWS($Y$2:Y2217),$Z$2:$AA$3007,2,0),"")</f>
        <v/>
      </c>
      <c r="Z2217" s="91">
        <f>IF(ISNUMBER(SEARCH(PROF_SEARCH_ECO_PREC,AA2217)),MAX($Z$1:Z2216)+1,0)</f>
        <v>0</v>
      </c>
      <c r="AA2217" t="s">
        <v>4198</v>
      </c>
      <c r="AB2217">
        <v>8566</v>
      </c>
    </row>
    <row r="2218" spans="16:28">
      <c r="P2218" t="str">
        <f>IFERROR(VLOOKUP(ROWS($P$2:P2218),$Q$2:$R$3007,2,0),"")</f>
        <v/>
      </c>
      <c r="Q2218" s="91">
        <f>IF(ISNUMBER(SEARCH(ETUD_SHEARCH_ECO_PREC,R2218)),MAX($Q$1:Q2217)+1,0)</f>
        <v>0</v>
      </c>
      <c r="R2218" t="s">
        <v>3732</v>
      </c>
      <c r="S2218">
        <v>8547</v>
      </c>
      <c r="Y2218" t="str">
        <f>IFERROR(VLOOKUP(ROWS($Y$2:Y2218),$Z$2:$AA$3007,2,0),"")</f>
        <v/>
      </c>
      <c r="Z2218" s="91">
        <f>IF(ISNUMBER(SEARCH(PROF_SEARCH_ECO_PREC,AA2218)),MAX($Z$1:Z2217)+1,0)</f>
        <v>0</v>
      </c>
      <c r="AA2218" t="s">
        <v>3732</v>
      </c>
      <c r="AB2218">
        <v>8547</v>
      </c>
    </row>
    <row r="2219" spans="16:28">
      <c r="P2219" t="str">
        <f>IFERROR(VLOOKUP(ROWS($P$2:P2219),$Q$2:$R$3007,2,0),"")</f>
        <v/>
      </c>
      <c r="Q2219" s="91">
        <f>IF(ISNUMBER(SEARCH(ETUD_SHEARCH_ECO_PREC,R2219)),MAX($Q$1:Q2218)+1,0)</f>
        <v>0</v>
      </c>
      <c r="R2219" t="s">
        <v>4102</v>
      </c>
      <c r="S2219">
        <v>7535</v>
      </c>
      <c r="Y2219" t="str">
        <f>IFERROR(VLOOKUP(ROWS($Y$2:Y2219),$Z$2:$AA$3007,2,0),"")</f>
        <v/>
      </c>
      <c r="Z2219" s="91">
        <f>IF(ISNUMBER(SEARCH(PROF_SEARCH_ECO_PREC,AA2219)),MAX($Z$1:Z2218)+1,0)</f>
        <v>0</v>
      </c>
      <c r="AA2219" t="s">
        <v>4102</v>
      </c>
      <c r="AB2219">
        <v>7535</v>
      </c>
    </row>
    <row r="2220" spans="16:28">
      <c r="P2220" t="str">
        <f>IFERROR(VLOOKUP(ROWS($P$2:P2220),$Q$2:$R$3007,2,0),"")</f>
        <v/>
      </c>
      <c r="Q2220" s="91">
        <f>IF(ISNUMBER(SEARCH(ETUD_SHEARCH_ECO_PREC,R2220)),MAX($Q$1:Q2219)+1,0)</f>
        <v>0</v>
      </c>
      <c r="R2220" t="s">
        <v>3990</v>
      </c>
      <c r="S2220">
        <v>244</v>
      </c>
      <c r="Y2220" t="str">
        <f>IFERROR(VLOOKUP(ROWS($Y$2:Y2220),$Z$2:$AA$3007,2,0),"")</f>
        <v/>
      </c>
      <c r="Z2220" s="91">
        <f>IF(ISNUMBER(SEARCH(PROF_SEARCH_ECO_PREC,AA2220)),MAX($Z$1:Z2219)+1,0)</f>
        <v>0</v>
      </c>
      <c r="AA2220" t="s">
        <v>3990</v>
      </c>
      <c r="AB2220">
        <v>244</v>
      </c>
    </row>
    <row r="2221" spans="16:28">
      <c r="P2221" t="str">
        <f>IFERROR(VLOOKUP(ROWS($P$2:P2221),$Q$2:$R$3007,2,0),"")</f>
        <v/>
      </c>
      <c r="Q2221" s="91">
        <f>IF(ISNUMBER(SEARCH(ETUD_SHEARCH_ECO_PREC,R2221)),MAX($Q$1:Q2220)+1,0)</f>
        <v>0</v>
      </c>
      <c r="R2221" t="s">
        <v>3970</v>
      </c>
      <c r="S2221">
        <v>8247</v>
      </c>
      <c r="Y2221" t="str">
        <f>IFERROR(VLOOKUP(ROWS($Y$2:Y2221),$Z$2:$AA$3007,2,0),"")</f>
        <v/>
      </c>
      <c r="Z2221" s="91">
        <f>IF(ISNUMBER(SEARCH(PROF_SEARCH_ECO_PREC,AA2221)),MAX($Z$1:Z2220)+1,0)</f>
        <v>0</v>
      </c>
      <c r="AA2221" t="s">
        <v>3970</v>
      </c>
      <c r="AB2221">
        <v>8247</v>
      </c>
    </row>
    <row r="2222" spans="16:28">
      <c r="P2222" t="str">
        <f>IFERROR(VLOOKUP(ROWS($P$2:P2222),$Q$2:$R$3007,2,0),"")</f>
        <v/>
      </c>
      <c r="Q2222" s="91">
        <f>IF(ISNUMBER(SEARCH(ETUD_SHEARCH_ECO_PREC,R2222)),MAX($Q$1:Q2221)+1,0)</f>
        <v>0</v>
      </c>
      <c r="R2222" t="s">
        <v>4424</v>
      </c>
      <c r="S2222">
        <v>5496</v>
      </c>
      <c r="Y2222" t="str">
        <f>IFERROR(VLOOKUP(ROWS($Y$2:Y2222),$Z$2:$AA$3007,2,0),"")</f>
        <v/>
      </c>
      <c r="Z2222" s="91">
        <f>IF(ISNUMBER(SEARCH(PROF_SEARCH_ECO_PREC,AA2222)),MAX($Z$1:Z2221)+1,0)</f>
        <v>0</v>
      </c>
      <c r="AA2222" t="s">
        <v>4424</v>
      </c>
      <c r="AB2222">
        <v>5496</v>
      </c>
    </row>
    <row r="2223" spans="16:28">
      <c r="P2223" t="str">
        <f>IFERROR(VLOOKUP(ROWS($P$2:P2223),$Q$2:$R$3007,2,0),"")</f>
        <v/>
      </c>
      <c r="Q2223" s="91">
        <f>IF(ISNUMBER(SEARCH(ETUD_SHEARCH_ECO_PREC,R2223)),MAX($Q$1:Q2222)+1,0)</f>
        <v>0</v>
      </c>
      <c r="R2223" t="s">
        <v>4245</v>
      </c>
      <c r="S2223">
        <v>375</v>
      </c>
      <c r="Y2223" t="str">
        <f>IFERROR(VLOOKUP(ROWS($Y$2:Y2223),$Z$2:$AA$3007,2,0),"")</f>
        <v/>
      </c>
      <c r="Z2223" s="91">
        <f>IF(ISNUMBER(SEARCH(PROF_SEARCH_ECO_PREC,AA2223)),MAX($Z$1:Z2222)+1,0)</f>
        <v>0</v>
      </c>
      <c r="AA2223" t="s">
        <v>4245</v>
      </c>
      <c r="AB2223">
        <v>375</v>
      </c>
    </row>
    <row r="2224" spans="16:28">
      <c r="P2224" t="str">
        <f>IFERROR(VLOOKUP(ROWS($P$2:P2224),$Q$2:$R$3007,2,0),"")</f>
        <v/>
      </c>
      <c r="Q2224" s="91">
        <f>IF(ISNUMBER(SEARCH(ETUD_SHEARCH_ECO_PREC,R2224)),MAX($Q$1:Q2223)+1,0)</f>
        <v>0</v>
      </c>
      <c r="R2224" t="s">
        <v>3511</v>
      </c>
      <c r="S2224">
        <v>8587</v>
      </c>
      <c r="Y2224" t="str">
        <f>IFERROR(VLOOKUP(ROWS($Y$2:Y2224),$Z$2:$AA$3007,2,0),"")</f>
        <v/>
      </c>
      <c r="Z2224" s="91">
        <f>IF(ISNUMBER(SEARCH(PROF_SEARCH_ECO_PREC,AA2224)),MAX($Z$1:Z2223)+1,0)</f>
        <v>0</v>
      </c>
      <c r="AA2224" t="s">
        <v>3511</v>
      </c>
      <c r="AB2224">
        <v>8587</v>
      </c>
    </row>
    <row r="2225" spans="16:28">
      <c r="P2225" t="str">
        <f>IFERROR(VLOOKUP(ROWS($P$2:P2225),$Q$2:$R$3007,2,0),"")</f>
        <v/>
      </c>
      <c r="Q2225" s="91">
        <f>IF(ISNUMBER(SEARCH(ETUD_SHEARCH_ECO_PREC,R2225)),MAX($Q$1:Q2224)+1,0)</f>
        <v>0</v>
      </c>
      <c r="R2225" t="s">
        <v>3326</v>
      </c>
      <c r="S2225">
        <v>1556</v>
      </c>
      <c r="Y2225" t="str">
        <f>IFERROR(VLOOKUP(ROWS($Y$2:Y2225),$Z$2:$AA$3007,2,0),"")</f>
        <v/>
      </c>
      <c r="Z2225" s="91">
        <f>IF(ISNUMBER(SEARCH(PROF_SEARCH_ECO_PREC,AA2225)),MAX($Z$1:Z2224)+1,0)</f>
        <v>0</v>
      </c>
      <c r="AA2225" t="s">
        <v>3326</v>
      </c>
      <c r="AB2225">
        <v>1556</v>
      </c>
    </row>
    <row r="2226" spans="16:28">
      <c r="P2226" t="str">
        <f>IFERROR(VLOOKUP(ROWS($P$2:P2226),$Q$2:$R$3007,2,0),"")</f>
        <v/>
      </c>
      <c r="Q2226" s="91">
        <f>IF(ISNUMBER(SEARCH(ETUD_SHEARCH_ECO_PREC,R2226)),MAX($Q$1:Q2225)+1,0)</f>
        <v>0</v>
      </c>
      <c r="R2226" t="s">
        <v>3325</v>
      </c>
      <c r="S2226">
        <v>71</v>
      </c>
      <c r="Y2226" t="str">
        <f>IFERROR(VLOOKUP(ROWS($Y$2:Y2226),$Z$2:$AA$3007,2,0),"")</f>
        <v/>
      </c>
      <c r="Z2226" s="91">
        <f>IF(ISNUMBER(SEARCH(PROF_SEARCH_ECO_PREC,AA2226)),MAX($Z$1:Z2225)+1,0)</f>
        <v>0</v>
      </c>
      <c r="AA2226" t="s">
        <v>3325</v>
      </c>
      <c r="AB2226">
        <v>71</v>
      </c>
    </row>
    <row r="2227" spans="16:28">
      <c r="P2227" t="str">
        <f>IFERROR(VLOOKUP(ROWS($P$2:P2227),$Q$2:$R$3007,2,0),"")</f>
        <v/>
      </c>
      <c r="Q2227" s="91">
        <f>IF(ISNUMBER(SEARCH(ETUD_SHEARCH_ECO_PREC,R2227)),MAX($Q$1:Q2226)+1,0)</f>
        <v>0</v>
      </c>
      <c r="R2227" t="s">
        <v>5939</v>
      </c>
      <c r="S2227">
        <v>1301</v>
      </c>
      <c r="Y2227" t="str">
        <f>IFERROR(VLOOKUP(ROWS($Y$2:Y2227),$Z$2:$AA$3007,2,0),"")</f>
        <v/>
      </c>
      <c r="Z2227" s="91">
        <f>IF(ISNUMBER(SEARCH(PROF_SEARCH_ECO_PREC,AA2227)),MAX($Z$1:Z2226)+1,0)</f>
        <v>0</v>
      </c>
      <c r="AA2227" t="s">
        <v>5939</v>
      </c>
      <c r="AB2227">
        <v>1301</v>
      </c>
    </row>
    <row r="2228" spans="16:28">
      <c r="P2228" t="str">
        <f>IFERROR(VLOOKUP(ROWS($P$2:P2228),$Q$2:$R$3007,2,0),"")</f>
        <v/>
      </c>
      <c r="Q2228" s="91">
        <f>IF(ISNUMBER(SEARCH(ETUD_SHEARCH_ECO_PREC,R2228)),MAX($Q$1:Q2227)+1,0)</f>
        <v>0</v>
      </c>
      <c r="R2228" t="s">
        <v>5850</v>
      </c>
      <c r="S2228">
        <v>1144</v>
      </c>
      <c r="Y2228" t="str">
        <f>IFERROR(VLOOKUP(ROWS($Y$2:Y2228),$Z$2:$AA$3007,2,0),"")</f>
        <v/>
      </c>
      <c r="Z2228" s="91">
        <f>IF(ISNUMBER(SEARCH(PROF_SEARCH_ECO_PREC,AA2228)),MAX($Z$1:Z2227)+1,0)</f>
        <v>0</v>
      </c>
      <c r="AA2228" t="s">
        <v>5850</v>
      </c>
      <c r="AB2228">
        <v>1144</v>
      </c>
    </row>
    <row r="2229" spans="16:28">
      <c r="P2229" t="str">
        <f>IFERROR(VLOOKUP(ROWS($P$2:P2229),$Q$2:$R$3007,2,0),"")</f>
        <v/>
      </c>
      <c r="Q2229" s="91">
        <f>IF(ISNUMBER(SEARCH(ETUD_SHEARCH_ECO_PREC,R2229)),MAX($Q$1:Q2228)+1,0)</f>
        <v>0</v>
      </c>
      <c r="R2229" t="s">
        <v>3890</v>
      </c>
      <c r="S2229">
        <v>200</v>
      </c>
      <c r="Y2229" t="str">
        <f>IFERROR(VLOOKUP(ROWS($Y$2:Y2229),$Z$2:$AA$3007,2,0),"")</f>
        <v/>
      </c>
      <c r="Z2229" s="91">
        <f>IF(ISNUMBER(SEARCH(PROF_SEARCH_ECO_PREC,AA2229)),MAX($Z$1:Z2228)+1,0)</f>
        <v>0</v>
      </c>
      <c r="AA2229" t="s">
        <v>3890</v>
      </c>
      <c r="AB2229">
        <v>200</v>
      </c>
    </row>
    <row r="2230" spans="16:28">
      <c r="P2230" t="str">
        <f>IFERROR(VLOOKUP(ROWS($P$2:P2230),$Q$2:$R$3007,2,0),"")</f>
        <v/>
      </c>
      <c r="Q2230" s="91">
        <f>IF(ISNUMBER(SEARCH(ETUD_SHEARCH_ECO_PREC,R2230)),MAX($Q$1:Q2229)+1,0)</f>
        <v>0</v>
      </c>
      <c r="R2230" t="s">
        <v>4874</v>
      </c>
      <c r="S2230">
        <v>7670</v>
      </c>
      <c r="Y2230" t="str">
        <f>IFERROR(VLOOKUP(ROWS($Y$2:Y2230),$Z$2:$AA$3007,2,0),"")</f>
        <v/>
      </c>
      <c r="Z2230" s="91">
        <f>IF(ISNUMBER(SEARCH(PROF_SEARCH_ECO_PREC,AA2230)),MAX($Z$1:Z2229)+1,0)</f>
        <v>0</v>
      </c>
      <c r="AA2230" t="s">
        <v>4874</v>
      </c>
      <c r="AB2230">
        <v>7670</v>
      </c>
    </row>
    <row r="2231" spans="16:28">
      <c r="P2231" t="str">
        <f>IFERROR(VLOOKUP(ROWS($P$2:P2231),$Q$2:$R$3007,2,0),"")</f>
        <v/>
      </c>
      <c r="Q2231" s="91">
        <f>IF(ISNUMBER(SEARCH(ETUD_SHEARCH_ECO_PREC,R2231)),MAX($Q$1:Q2230)+1,0)</f>
        <v>0</v>
      </c>
      <c r="R2231" t="s">
        <v>5690</v>
      </c>
      <c r="S2231">
        <v>9580</v>
      </c>
      <c r="Y2231" t="str">
        <f>IFERROR(VLOOKUP(ROWS($Y$2:Y2231),$Z$2:$AA$3007,2,0),"")</f>
        <v/>
      </c>
      <c r="Z2231" s="91">
        <f>IF(ISNUMBER(SEARCH(PROF_SEARCH_ECO_PREC,AA2231)),MAX($Z$1:Z2230)+1,0)</f>
        <v>0</v>
      </c>
      <c r="AA2231" t="s">
        <v>5690</v>
      </c>
      <c r="AB2231">
        <v>9580</v>
      </c>
    </row>
    <row r="2232" spans="16:28">
      <c r="P2232" t="str">
        <f>IFERROR(VLOOKUP(ROWS($P$2:P2232),$Q$2:$R$3007,2,0),"")</f>
        <v/>
      </c>
      <c r="Q2232" s="91">
        <f>IF(ISNUMBER(SEARCH(ETUD_SHEARCH_ECO_PREC,R2232)),MAX($Q$1:Q2231)+1,0)</f>
        <v>0</v>
      </c>
      <c r="R2232" t="s">
        <v>4743</v>
      </c>
      <c r="S2232">
        <v>621</v>
      </c>
      <c r="Y2232" t="str">
        <f>IFERROR(VLOOKUP(ROWS($Y$2:Y2232),$Z$2:$AA$3007,2,0),"")</f>
        <v/>
      </c>
      <c r="Z2232" s="91">
        <f>IF(ISNUMBER(SEARCH(PROF_SEARCH_ECO_PREC,AA2232)),MAX($Z$1:Z2231)+1,0)</f>
        <v>0</v>
      </c>
      <c r="AA2232" t="s">
        <v>4743</v>
      </c>
      <c r="AB2232">
        <v>621</v>
      </c>
    </row>
    <row r="2233" spans="16:28">
      <c r="P2233" t="str">
        <f>IFERROR(VLOOKUP(ROWS($P$2:P2233),$Q$2:$R$3007,2,0),"")</f>
        <v/>
      </c>
      <c r="Q2233" s="91">
        <f>IF(ISNUMBER(SEARCH(ETUD_SHEARCH_ECO_PREC,R2233)),MAX($Q$1:Q2232)+1,0)</f>
        <v>0</v>
      </c>
      <c r="R2233" t="s">
        <v>4744</v>
      </c>
      <c r="S2233">
        <v>622</v>
      </c>
      <c r="Y2233" t="str">
        <f>IFERROR(VLOOKUP(ROWS($Y$2:Y2233),$Z$2:$AA$3007,2,0),"")</f>
        <v/>
      </c>
      <c r="Z2233" s="91">
        <f>IF(ISNUMBER(SEARCH(PROF_SEARCH_ECO_PREC,AA2233)),MAX($Z$1:Z2232)+1,0)</f>
        <v>0</v>
      </c>
      <c r="AA2233" t="s">
        <v>4744</v>
      </c>
      <c r="AB2233">
        <v>622</v>
      </c>
    </row>
    <row r="2234" spans="16:28">
      <c r="P2234" t="str">
        <f>IFERROR(VLOOKUP(ROWS($P$2:P2234),$Q$2:$R$3007,2,0),"")</f>
        <v/>
      </c>
      <c r="Q2234" s="91">
        <f>IF(ISNUMBER(SEARCH(ETUD_SHEARCH_ECO_PREC,R2234)),MAX($Q$1:Q2233)+1,0)</f>
        <v>0</v>
      </c>
      <c r="R2234" t="s">
        <v>4742</v>
      </c>
      <c r="S2234">
        <v>620</v>
      </c>
      <c r="Y2234" t="str">
        <f>IFERROR(VLOOKUP(ROWS($Y$2:Y2234),$Z$2:$AA$3007,2,0),"")</f>
        <v/>
      </c>
      <c r="Z2234" s="91">
        <f>IF(ISNUMBER(SEARCH(PROF_SEARCH_ECO_PREC,AA2234)),MAX($Z$1:Z2233)+1,0)</f>
        <v>0</v>
      </c>
      <c r="AA2234" t="s">
        <v>4742</v>
      </c>
      <c r="AB2234">
        <v>620</v>
      </c>
    </row>
    <row r="2235" spans="16:28">
      <c r="P2235" t="str">
        <f>IFERROR(VLOOKUP(ROWS($P$2:P2235),$Q$2:$R$3007,2,0),"")</f>
        <v/>
      </c>
      <c r="Q2235" s="91">
        <f>IF(ISNUMBER(SEARCH(ETUD_SHEARCH_ECO_PREC,R2235)),MAX($Q$1:Q2234)+1,0)</f>
        <v>0</v>
      </c>
      <c r="R2235" t="s">
        <v>3630</v>
      </c>
      <c r="S2235">
        <v>8552</v>
      </c>
      <c r="Y2235" t="str">
        <f>IFERROR(VLOOKUP(ROWS($Y$2:Y2235),$Z$2:$AA$3007,2,0),"")</f>
        <v/>
      </c>
      <c r="Z2235" s="91">
        <f>IF(ISNUMBER(SEARCH(PROF_SEARCH_ECO_PREC,AA2235)),MAX($Z$1:Z2234)+1,0)</f>
        <v>0</v>
      </c>
      <c r="AA2235" t="s">
        <v>3630</v>
      </c>
      <c r="AB2235">
        <v>8552</v>
      </c>
    </row>
    <row r="2236" spans="16:28">
      <c r="P2236" t="str">
        <f>IFERROR(VLOOKUP(ROWS($P$2:P2236),$Q$2:$R$3007,2,0),"")</f>
        <v/>
      </c>
      <c r="Q2236" s="91">
        <f>IF(ISNUMBER(SEARCH(ETUD_SHEARCH_ECO_PREC,R2236)),MAX($Q$1:Q2235)+1,0)</f>
        <v>0</v>
      </c>
      <c r="R2236" t="s">
        <v>5631</v>
      </c>
      <c r="S2236">
        <v>1096</v>
      </c>
      <c r="Y2236" t="str">
        <f>IFERROR(VLOOKUP(ROWS($Y$2:Y2236),$Z$2:$AA$3007,2,0),"")</f>
        <v/>
      </c>
      <c r="Z2236" s="91">
        <f>IF(ISNUMBER(SEARCH(PROF_SEARCH_ECO_PREC,AA2236)),MAX($Z$1:Z2235)+1,0)</f>
        <v>0</v>
      </c>
      <c r="AA2236" t="s">
        <v>5631</v>
      </c>
      <c r="AB2236">
        <v>1096</v>
      </c>
    </row>
    <row r="2237" spans="16:28">
      <c r="P2237" t="str">
        <f>IFERROR(VLOOKUP(ROWS($P$2:P2237),$Q$2:$R$3007,2,0),"")</f>
        <v/>
      </c>
      <c r="Q2237" s="91">
        <f>IF(ISNUMBER(SEARCH(ETUD_SHEARCH_ECO_PREC,R2237)),MAX($Q$1:Q2236)+1,0)</f>
        <v>0</v>
      </c>
      <c r="R2237" t="s">
        <v>5778</v>
      </c>
      <c r="S2237">
        <v>5393</v>
      </c>
      <c r="Y2237" t="str">
        <f>IFERROR(VLOOKUP(ROWS($Y$2:Y2237),$Z$2:$AA$3007,2,0),"")</f>
        <v/>
      </c>
      <c r="Z2237" s="91">
        <f>IF(ISNUMBER(SEARCH(PROF_SEARCH_ECO_PREC,AA2237)),MAX($Z$1:Z2236)+1,0)</f>
        <v>0</v>
      </c>
      <c r="AA2237" t="s">
        <v>5778</v>
      </c>
      <c r="AB2237">
        <v>5393</v>
      </c>
    </row>
    <row r="2238" spans="16:28">
      <c r="P2238" t="str">
        <f>IFERROR(VLOOKUP(ROWS($P$2:P2238),$Q$2:$R$3007,2,0),"")</f>
        <v/>
      </c>
      <c r="Q2238" s="91">
        <f>IF(ISNUMBER(SEARCH(ETUD_SHEARCH_ECO_PREC,R2238)),MAX($Q$1:Q2237)+1,0)</f>
        <v>0</v>
      </c>
      <c r="R2238" t="s">
        <v>5777</v>
      </c>
      <c r="S2238">
        <v>1265</v>
      </c>
      <c r="Y2238" t="str">
        <f>IFERROR(VLOOKUP(ROWS($Y$2:Y2238),$Z$2:$AA$3007,2,0),"")</f>
        <v/>
      </c>
      <c r="Z2238" s="91">
        <f>IF(ISNUMBER(SEARCH(PROF_SEARCH_ECO_PREC,AA2238)),MAX($Z$1:Z2237)+1,0)</f>
        <v>0</v>
      </c>
      <c r="AA2238" t="s">
        <v>5777</v>
      </c>
      <c r="AB2238">
        <v>1265</v>
      </c>
    </row>
    <row r="2239" spans="16:28">
      <c r="P2239" t="str">
        <f>IFERROR(VLOOKUP(ROWS($P$2:P2239),$Q$2:$R$3007,2,0),"")</f>
        <v/>
      </c>
      <c r="Q2239" s="91">
        <f>IF(ISNUMBER(SEARCH(ETUD_SHEARCH_ECO_PREC,R2239)),MAX($Q$1:Q2238)+1,0)</f>
        <v>0</v>
      </c>
      <c r="R2239" t="s">
        <v>5124</v>
      </c>
      <c r="S2239">
        <v>8162</v>
      </c>
      <c r="Y2239" t="str">
        <f>IFERROR(VLOOKUP(ROWS($Y$2:Y2239),$Z$2:$AA$3007,2,0),"")</f>
        <v/>
      </c>
      <c r="Z2239" s="91">
        <f>IF(ISNUMBER(SEARCH(PROF_SEARCH_ECO_PREC,AA2239)),MAX($Z$1:Z2238)+1,0)</f>
        <v>0</v>
      </c>
      <c r="AA2239" t="s">
        <v>5124</v>
      </c>
      <c r="AB2239">
        <v>8162</v>
      </c>
    </row>
    <row r="2240" spans="16:28">
      <c r="P2240" t="str">
        <f>IFERROR(VLOOKUP(ROWS($P$2:P2240),$Q$2:$R$3007,2,0),"")</f>
        <v/>
      </c>
      <c r="Q2240" s="91">
        <f>IF(ISNUMBER(SEARCH(ETUD_SHEARCH_ECO_PREC,R2240)),MAX($Q$1:Q2239)+1,0)</f>
        <v>0</v>
      </c>
      <c r="R2240" t="s">
        <v>5123</v>
      </c>
      <c r="S2240">
        <v>837</v>
      </c>
      <c r="Y2240" t="str">
        <f>IFERROR(VLOOKUP(ROWS($Y$2:Y2240),$Z$2:$AA$3007,2,0),"")</f>
        <v/>
      </c>
      <c r="Z2240" s="91">
        <f>IF(ISNUMBER(SEARCH(PROF_SEARCH_ECO_PREC,AA2240)),MAX($Z$1:Z2239)+1,0)</f>
        <v>0</v>
      </c>
      <c r="AA2240" t="s">
        <v>5123</v>
      </c>
      <c r="AB2240">
        <v>837</v>
      </c>
    </row>
    <row r="2241" spans="16:28">
      <c r="P2241" t="str">
        <f>IFERROR(VLOOKUP(ROWS($P$2:P2241),$Q$2:$R$3007,2,0),"")</f>
        <v/>
      </c>
      <c r="Q2241" s="91">
        <f>IF(ISNUMBER(SEARCH(ETUD_SHEARCH_ECO_PREC,R2241)),MAX($Q$1:Q2240)+1,0)</f>
        <v>0</v>
      </c>
      <c r="R2241" t="s">
        <v>5127</v>
      </c>
      <c r="S2241">
        <v>7756</v>
      </c>
      <c r="Y2241" t="str">
        <f>IFERROR(VLOOKUP(ROWS($Y$2:Y2241),$Z$2:$AA$3007,2,0),"")</f>
        <v/>
      </c>
      <c r="Z2241" s="91">
        <f>IF(ISNUMBER(SEARCH(PROF_SEARCH_ECO_PREC,AA2241)),MAX($Z$1:Z2240)+1,0)</f>
        <v>0</v>
      </c>
      <c r="AA2241" t="s">
        <v>5127</v>
      </c>
      <c r="AB2241">
        <v>7756</v>
      </c>
    </row>
    <row r="2242" spans="16:28">
      <c r="P2242" t="str">
        <f>IFERROR(VLOOKUP(ROWS($P$2:P2242),$Q$2:$R$3007,2,0),"")</f>
        <v/>
      </c>
      <c r="Q2242" s="91">
        <f>IF(ISNUMBER(SEARCH(ETUD_SHEARCH_ECO_PREC,R2242)),MAX($Q$1:Q2241)+1,0)</f>
        <v>0</v>
      </c>
      <c r="R2242" t="s">
        <v>4372</v>
      </c>
      <c r="S2242">
        <v>5174</v>
      </c>
      <c r="Y2242" t="str">
        <f>IFERROR(VLOOKUP(ROWS($Y$2:Y2242),$Z$2:$AA$3007,2,0),"")</f>
        <v/>
      </c>
      <c r="Z2242" s="91">
        <f>IF(ISNUMBER(SEARCH(PROF_SEARCH_ECO_PREC,AA2242)),MAX($Z$1:Z2241)+1,0)</f>
        <v>0</v>
      </c>
      <c r="AA2242" t="s">
        <v>4372</v>
      </c>
      <c r="AB2242">
        <v>5174</v>
      </c>
    </row>
    <row r="2243" spans="16:28">
      <c r="P2243" t="str">
        <f>IFERROR(VLOOKUP(ROWS($P$2:P2243),$Q$2:$R$3007,2,0),"")</f>
        <v/>
      </c>
      <c r="Q2243" s="91">
        <f>IF(ISNUMBER(SEARCH(ETUD_SHEARCH_ECO_PREC,R2243)),MAX($Q$1:Q2242)+1,0)</f>
        <v>0</v>
      </c>
      <c r="R2243" t="s">
        <v>4622</v>
      </c>
      <c r="S2243">
        <v>560</v>
      </c>
      <c r="Y2243" t="str">
        <f>IFERROR(VLOOKUP(ROWS($Y$2:Y2243),$Z$2:$AA$3007,2,0),"")</f>
        <v/>
      </c>
      <c r="Z2243" s="91">
        <f>IF(ISNUMBER(SEARCH(PROF_SEARCH_ECO_PREC,AA2243)),MAX($Z$1:Z2242)+1,0)</f>
        <v>0</v>
      </c>
      <c r="AA2243" t="s">
        <v>4622</v>
      </c>
      <c r="AB2243">
        <v>560</v>
      </c>
    </row>
    <row r="2244" spans="16:28">
      <c r="P2244" t="str">
        <f>IFERROR(VLOOKUP(ROWS($P$2:P2244),$Q$2:$R$3007,2,0),"")</f>
        <v/>
      </c>
      <c r="Q2244" s="91">
        <f>IF(ISNUMBER(SEARCH(ETUD_SHEARCH_ECO_PREC,R2244)),MAX($Q$1:Q2243)+1,0)</f>
        <v>0</v>
      </c>
      <c r="R2244" t="s">
        <v>4080</v>
      </c>
      <c r="S2244">
        <v>1485</v>
      </c>
      <c r="Y2244" t="str">
        <f>IFERROR(VLOOKUP(ROWS($Y$2:Y2244),$Z$2:$AA$3007,2,0),"")</f>
        <v/>
      </c>
      <c r="Z2244" s="91">
        <f>IF(ISNUMBER(SEARCH(PROF_SEARCH_ECO_PREC,AA2244)),MAX($Z$1:Z2243)+1,0)</f>
        <v>0</v>
      </c>
      <c r="AA2244" t="s">
        <v>4080</v>
      </c>
      <c r="AB2244">
        <v>1485</v>
      </c>
    </row>
    <row r="2245" spans="16:28">
      <c r="P2245" t="str">
        <f>IFERROR(VLOOKUP(ROWS($P$2:P2245),$Q$2:$R$3007,2,0),"")</f>
        <v/>
      </c>
      <c r="Q2245" s="91">
        <f>IF(ISNUMBER(SEARCH(ETUD_SHEARCH_ECO_PREC,R2245)),MAX($Q$1:Q2244)+1,0)</f>
        <v>0</v>
      </c>
      <c r="R2245" t="s">
        <v>4644</v>
      </c>
      <c r="S2245">
        <v>569</v>
      </c>
      <c r="Y2245" t="str">
        <f>IFERROR(VLOOKUP(ROWS($Y$2:Y2245),$Z$2:$AA$3007,2,0),"")</f>
        <v/>
      </c>
      <c r="Z2245" s="91">
        <f>IF(ISNUMBER(SEARCH(PROF_SEARCH_ECO_PREC,AA2245)),MAX($Z$1:Z2244)+1,0)</f>
        <v>0</v>
      </c>
      <c r="AA2245" t="s">
        <v>4644</v>
      </c>
      <c r="AB2245">
        <v>569</v>
      </c>
    </row>
    <row r="2246" spans="16:28">
      <c r="P2246" t="str">
        <f>IFERROR(VLOOKUP(ROWS($P$2:P2246),$Q$2:$R$3007,2,0),"")</f>
        <v/>
      </c>
      <c r="Q2246" s="91">
        <f>IF(ISNUMBER(SEARCH(ETUD_SHEARCH_ECO_PREC,R2246)),MAX($Q$1:Q2245)+1,0)</f>
        <v>0</v>
      </c>
      <c r="R2246" t="s">
        <v>5540</v>
      </c>
      <c r="S2246">
        <v>9562</v>
      </c>
      <c r="Y2246" t="str">
        <f>IFERROR(VLOOKUP(ROWS($Y$2:Y2246),$Z$2:$AA$3007,2,0),"")</f>
        <v/>
      </c>
      <c r="Z2246" s="91">
        <f>IF(ISNUMBER(SEARCH(PROF_SEARCH_ECO_PREC,AA2246)),MAX($Z$1:Z2245)+1,0)</f>
        <v>0</v>
      </c>
      <c r="AA2246" t="s">
        <v>5540</v>
      </c>
      <c r="AB2246">
        <v>9562</v>
      </c>
    </row>
    <row r="2247" spans="16:28">
      <c r="P2247" t="str">
        <f>IFERROR(VLOOKUP(ROWS($P$2:P2247),$Q$2:$R$3007,2,0),"")</f>
        <v/>
      </c>
      <c r="Q2247" s="91">
        <f>IF(ISNUMBER(SEARCH(ETUD_SHEARCH_ECO_PREC,R2247)),MAX($Q$1:Q2246)+1,0)</f>
        <v>0</v>
      </c>
      <c r="R2247" t="s">
        <v>3993</v>
      </c>
      <c r="S2247">
        <v>247</v>
      </c>
      <c r="Y2247" t="str">
        <f>IFERROR(VLOOKUP(ROWS($Y$2:Y2247),$Z$2:$AA$3007,2,0),"")</f>
        <v/>
      </c>
      <c r="Z2247" s="91">
        <f>IF(ISNUMBER(SEARCH(PROF_SEARCH_ECO_PREC,AA2247)),MAX($Z$1:Z2246)+1,0)</f>
        <v>0</v>
      </c>
      <c r="AA2247" t="s">
        <v>3993</v>
      </c>
      <c r="AB2247">
        <v>247</v>
      </c>
    </row>
    <row r="2248" spans="16:28">
      <c r="P2248" t="str">
        <f>IFERROR(VLOOKUP(ROWS($P$2:P2248),$Q$2:$R$3007,2,0),"")</f>
        <v/>
      </c>
      <c r="Q2248" s="91">
        <f>IF(ISNUMBER(SEARCH(ETUD_SHEARCH_ECO_PREC,R2248)),MAX($Q$1:Q2247)+1,0)</f>
        <v>0</v>
      </c>
      <c r="R2248" t="s">
        <v>5701</v>
      </c>
      <c r="S2248">
        <v>7933</v>
      </c>
      <c r="Y2248" t="str">
        <f>IFERROR(VLOOKUP(ROWS($Y$2:Y2248),$Z$2:$AA$3007,2,0),"")</f>
        <v/>
      </c>
      <c r="Z2248" s="91">
        <f>IF(ISNUMBER(SEARCH(PROF_SEARCH_ECO_PREC,AA2248)),MAX($Z$1:Z2247)+1,0)</f>
        <v>0</v>
      </c>
      <c r="AA2248" t="s">
        <v>5701</v>
      </c>
      <c r="AB2248">
        <v>7933</v>
      </c>
    </row>
    <row r="2249" spans="16:28">
      <c r="P2249" t="str">
        <f>IFERROR(VLOOKUP(ROWS($P$2:P2249),$Q$2:$R$3007,2,0),"")</f>
        <v/>
      </c>
      <c r="Q2249" s="91">
        <f>IF(ISNUMBER(SEARCH(ETUD_SHEARCH_ECO_PREC,R2249)),MAX($Q$1:Q2248)+1,0)</f>
        <v>0</v>
      </c>
      <c r="R2249" t="s">
        <v>4811</v>
      </c>
      <c r="S2249">
        <v>654</v>
      </c>
      <c r="Y2249" t="str">
        <f>IFERROR(VLOOKUP(ROWS($Y$2:Y2249),$Z$2:$AA$3007,2,0),"")</f>
        <v/>
      </c>
      <c r="Z2249" s="91">
        <f>IF(ISNUMBER(SEARCH(PROF_SEARCH_ECO_PREC,AA2249)),MAX($Z$1:Z2248)+1,0)</f>
        <v>0</v>
      </c>
      <c r="AA2249" t="s">
        <v>4811</v>
      </c>
      <c r="AB2249">
        <v>654</v>
      </c>
    </row>
    <row r="2250" spans="16:28">
      <c r="P2250" t="str">
        <f>IFERROR(VLOOKUP(ROWS($P$2:P2250),$Q$2:$R$3007,2,0),"")</f>
        <v/>
      </c>
      <c r="Q2250" s="91">
        <f>IF(ISNUMBER(SEARCH(ETUD_SHEARCH_ECO_PREC,R2250)),MAX($Q$1:Q2249)+1,0)</f>
        <v>0</v>
      </c>
      <c r="R2250" t="s">
        <v>4454</v>
      </c>
      <c r="S2250">
        <v>487</v>
      </c>
      <c r="Y2250" t="str">
        <f>IFERROR(VLOOKUP(ROWS($Y$2:Y2250),$Z$2:$AA$3007,2,0),"")</f>
        <v/>
      </c>
      <c r="Z2250" s="91">
        <f>IF(ISNUMBER(SEARCH(PROF_SEARCH_ECO_PREC,AA2250)),MAX($Z$1:Z2249)+1,0)</f>
        <v>0</v>
      </c>
      <c r="AA2250" t="s">
        <v>4454</v>
      </c>
      <c r="AB2250">
        <v>487</v>
      </c>
    </row>
    <row r="2251" spans="16:28">
      <c r="P2251" t="str">
        <f>IFERROR(VLOOKUP(ROWS($P$2:P2251),$Q$2:$R$3007,2,0),"")</f>
        <v/>
      </c>
      <c r="Q2251" s="91">
        <f>IF(ISNUMBER(SEARCH(ETUD_SHEARCH_ECO_PREC,R2251)),MAX($Q$1:Q2250)+1,0)</f>
        <v>0</v>
      </c>
      <c r="R2251" t="s">
        <v>4444</v>
      </c>
      <c r="S2251">
        <v>480</v>
      </c>
      <c r="Y2251" t="str">
        <f>IFERROR(VLOOKUP(ROWS($Y$2:Y2251),$Z$2:$AA$3007,2,0),"")</f>
        <v/>
      </c>
      <c r="Z2251" s="91">
        <f>IF(ISNUMBER(SEARCH(PROF_SEARCH_ECO_PREC,AA2251)),MAX($Z$1:Z2250)+1,0)</f>
        <v>0</v>
      </c>
      <c r="AA2251" t="s">
        <v>4444</v>
      </c>
      <c r="AB2251">
        <v>480</v>
      </c>
    </row>
    <row r="2252" spans="16:28">
      <c r="P2252" t="str">
        <f>IFERROR(VLOOKUP(ROWS($P$2:P2252),$Q$2:$R$3007,2,0),"")</f>
        <v/>
      </c>
      <c r="Q2252" s="91">
        <f>IF(ISNUMBER(SEARCH(ETUD_SHEARCH_ECO_PREC,R2252)),MAX($Q$1:Q2251)+1,0)</f>
        <v>0</v>
      </c>
      <c r="R2252" t="s">
        <v>5446</v>
      </c>
      <c r="S2252">
        <v>8470</v>
      </c>
      <c r="Y2252" t="str">
        <f>IFERROR(VLOOKUP(ROWS($Y$2:Y2252),$Z$2:$AA$3007,2,0),"")</f>
        <v/>
      </c>
      <c r="Z2252" s="91">
        <f>IF(ISNUMBER(SEARCH(PROF_SEARCH_ECO_PREC,AA2252)),MAX($Z$1:Z2251)+1,0)</f>
        <v>0</v>
      </c>
      <c r="AA2252" t="s">
        <v>5446</v>
      </c>
      <c r="AB2252">
        <v>8470</v>
      </c>
    </row>
    <row r="2253" spans="16:28">
      <c r="P2253" t="str">
        <f>IFERROR(VLOOKUP(ROWS($P$2:P2253),$Q$2:$R$3007,2,0),"")</f>
        <v/>
      </c>
      <c r="Q2253" s="91">
        <f>IF(ISNUMBER(SEARCH(ETUD_SHEARCH_ECO_PREC,R2253)),MAX($Q$1:Q2252)+1,0)</f>
        <v>0</v>
      </c>
      <c r="R2253" t="s">
        <v>3975</v>
      </c>
      <c r="S2253">
        <v>237</v>
      </c>
      <c r="Y2253" t="str">
        <f>IFERROR(VLOOKUP(ROWS($Y$2:Y2253),$Z$2:$AA$3007,2,0),"")</f>
        <v/>
      </c>
      <c r="Z2253" s="91">
        <f>IF(ISNUMBER(SEARCH(PROF_SEARCH_ECO_PREC,AA2253)),MAX($Z$1:Z2252)+1,0)</f>
        <v>0</v>
      </c>
      <c r="AA2253" t="s">
        <v>3975</v>
      </c>
      <c r="AB2253">
        <v>237</v>
      </c>
    </row>
    <row r="2254" spans="16:28">
      <c r="P2254" t="str">
        <f>IFERROR(VLOOKUP(ROWS($P$2:P2254),$Q$2:$R$3007,2,0),"")</f>
        <v/>
      </c>
      <c r="Q2254" s="91">
        <f>IF(ISNUMBER(SEARCH(ETUD_SHEARCH_ECO_PREC,R2254)),MAX($Q$1:Q2253)+1,0)</f>
        <v>0</v>
      </c>
      <c r="R2254" t="s">
        <v>3620</v>
      </c>
      <c r="S2254">
        <v>7344</v>
      </c>
      <c r="Y2254" t="str">
        <f>IFERROR(VLOOKUP(ROWS($Y$2:Y2254),$Z$2:$AA$3007,2,0),"")</f>
        <v/>
      </c>
      <c r="Z2254" s="91">
        <f>IF(ISNUMBER(SEARCH(PROF_SEARCH_ECO_PREC,AA2254)),MAX($Z$1:Z2253)+1,0)</f>
        <v>0</v>
      </c>
      <c r="AA2254" t="s">
        <v>3620</v>
      </c>
      <c r="AB2254">
        <v>7344</v>
      </c>
    </row>
    <row r="2255" spans="16:28">
      <c r="P2255" t="str">
        <f>IFERROR(VLOOKUP(ROWS($P$2:P2255),$Q$2:$R$3007,2,0),"")</f>
        <v/>
      </c>
      <c r="Q2255" s="91">
        <f>IF(ISNUMBER(SEARCH(ETUD_SHEARCH_ECO_PREC,R2255)),MAX($Q$1:Q2254)+1,0)</f>
        <v>0</v>
      </c>
      <c r="R2255" t="s">
        <v>3300</v>
      </c>
      <c r="S2255">
        <v>7148</v>
      </c>
      <c r="Y2255" t="str">
        <f>IFERROR(VLOOKUP(ROWS($Y$2:Y2255),$Z$2:$AA$3007,2,0),"")</f>
        <v/>
      </c>
      <c r="Z2255" s="91">
        <f>IF(ISNUMBER(SEARCH(PROF_SEARCH_ECO_PREC,AA2255)),MAX($Z$1:Z2254)+1,0)</f>
        <v>0</v>
      </c>
      <c r="AA2255" t="s">
        <v>3300</v>
      </c>
      <c r="AB2255">
        <v>7148</v>
      </c>
    </row>
    <row r="2256" spans="16:28">
      <c r="P2256" t="str">
        <f>IFERROR(VLOOKUP(ROWS($P$2:P2256),$Q$2:$R$3007,2,0),"")</f>
        <v/>
      </c>
      <c r="Q2256" s="91">
        <f>IF(ISNUMBER(SEARCH(ETUD_SHEARCH_ECO_PREC,R2256)),MAX($Q$1:Q2255)+1,0)</f>
        <v>0</v>
      </c>
      <c r="R2256" t="s">
        <v>3539</v>
      </c>
      <c r="S2256">
        <v>8551</v>
      </c>
      <c r="Y2256" t="str">
        <f>IFERROR(VLOOKUP(ROWS($Y$2:Y2256),$Z$2:$AA$3007,2,0),"")</f>
        <v/>
      </c>
      <c r="Z2256" s="91">
        <f>IF(ISNUMBER(SEARCH(PROF_SEARCH_ECO_PREC,AA2256)),MAX($Z$1:Z2255)+1,0)</f>
        <v>0</v>
      </c>
      <c r="AA2256" t="s">
        <v>3539</v>
      </c>
      <c r="AB2256">
        <v>8551</v>
      </c>
    </row>
    <row r="2257" spans="16:28">
      <c r="P2257" t="str">
        <f>IFERROR(VLOOKUP(ROWS($P$2:P2257),$Q$2:$R$3007,2,0),"")</f>
        <v/>
      </c>
      <c r="Q2257" s="91">
        <f>IF(ISNUMBER(SEARCH(ETUD_SHEARCH_ECO_PREC,R2257)),MAX($Q$1:Q2256)+1,0)</f>
        <v>0</v>
      </c>
      <c r="R2257" t="s">
        <v>5937</v>
      </c>
      <c r="S2257">
        <v>1298</v>
      </c>
      <c r="Y2257" t="str">
        <f>IFERROR(VLOOKUP(ROWS($Y$2:Y2257),$Z$2:$AA$3007,2,0),"")</f>
        <v/>
      </c>
      <c r="Z2257" s="91">
        <f>IF(ISNUMBER(SEARCH(PROF_SEARCH_ECO_PREC,AA2257)),MAX($Z$1:Z2256)+1,0)</f>
        <v>0</v>
      </c>
      <c r="AA2257" t="s">
        <v>5937</v>
      </c>
      <c r="AB2257">
        <v>1298</v>
      </c>
    </row>
    <row r="2258" spans="16:28">
      <c r="P2258" t="str">
        <f>IFERROR(VLOOKUP(ROWS($P$2:P2258),$Q$2:$R$3007,2,0),"")</f>
        <v/>
      </c>
      <c r="Q2258" s="91">
        <f>IF(ISNUMBER(SEARCH(ETUD_SHEARCH_ECO_PREC,R2258)),MAX($Q$1:Q2257)+1,0)</f>
        <v>0</v>
      </c>
      <c r="R2258" t="s">
        <v>3914</v>
      </c>
      <c r="S2258">
        <v>7459</v>
      </c>
      <c r="Y2258" t="str">
        <f>IFERROR(VLOOKUP(ROWS($Y$2:Y2258),$Z$2:$AA$3007,2,0),"")</f>
        <v/>
      </c>
      <c r="Z2258" s="91">
        <f>IF(ISNUMBER(SEARCH(PROF_SEARCH_ECO_PREC,AA2258)),MAX($Z$1:Z2257)+1,0)</f>
        <v>0</v>
      </c>
      <c r="AA2258" t="s">
        <v>3914</v>
      </c>
      <c r="AB2258">
        <v>7459</v>
      </c>
    </row>
    <row r="2259" spans="16:28">
      <c r="P2259" t="str">
        <f>IFERROR(VLOOKUP(ROWS($P$2:P2259),$Q$2:$R$3007,2,0),"")</f>
        <v/>
      </c>
      <c r="Q2259" s="91">
        <f>IF(ISNUMBER(SEARCH(ETUD_SHEARCH_ECO_PREC,R2259)),MAX($Q$1:Q2258)+1,0)</f>
        <v>0</v>
      </c>
      <c r="R2259" t="s">
        <v>3304</v>
      </c>
      <c r="S2259">
        <v>5032</v>
      </c>
      <c r="Y2259" t="str">
        <f>IFERROR(VLOOKUP(ROWS($Y$2:Y2259),$Z$2:$AA$3007,2,0),"")</f>
        <v/>
      </c>
      <c r="Z2259" s="91">
        <f>IF(ISNUMBER(SEARCH(PROF_SEARCH_ECO_PREC,AA2259)),MAX($Z$1:Z2258)+1,0)</f>
        <v>0</v>
      </c>
      <c r="AA2259" t="s">
        <v>3304</v>
      </c>
      <c r="AB2259">
        <v>5032</v>
      </c>
    </row>
    <row r="2260" spans="16:28">
      <c r="P2260" t="str">
        <f>IFERROR(VLOOKUP(ROWS($P$2:P2260),$Q$2:$R$3007,2,0),"")</f>
        <v/>
      </c>
      <c r="Q2260" s="91">
        <f>IF(ISNUMBER(SEARCH(ETUD_SHEARCH_ECO_PREC,R2260)),MAX($Q$1:Q2259)+1,0)</f>
        <v>0</v>
      </c>
      <c r="R2260" t="s">
        <v>5455</v>
      </c>
      <c r="S2260">
        <v>1014</v>
      </c>
      <c r="Y2260" t="str">
        <f>IFERROR(VLOOKUP(ROWS($Y$2:Y2260),$Z$2:$AA$3007,2,0),"")</f>
        <v/>
      </c>
      <c r="Z2260" s="91">
        <f>IF(ISNUMBER(SEARCH(PROF_SEARCH_ECO_PREC,AA2260)),MAX($Z$1:Z2259)+1,0)</f>
        <v>0</v>
      </c>
      <c r="AA2260" t="s">
        <v>5455</v>
      </c>
      <c r="AB2260">
        <v>1014</v>
      </c>
    </row>
    <row r="2261" spans="16:28">
      <c r="P2261" t="str">
        <f>IFERROR(VLOOKUP(ROWS($P$2:P2261),$Q$2:$R$3007,2,0),"")</f>
        <v/>
      </c>
      <c r="Q2261" s="91">
        <f>IF(ISNUMBER(SEARCH(ETUD_SHEARCH_ECO_PREC,R2261)),MAX($Q$1:Q2260)+1,0)</f>
        <v>0</v>
      </c>
      <c r="R2261" t="s">
        <v>5588</v>
      </c>
      <c r="S2261">
        <v>1079</v>
      </c>
      <c r="Y2261" t="str">
        <f>IFERROR(VLOOKUP(ROWS($Y$2:Y2261),$Z$2:$AA$3007,2,0),"")</f>
        <v/>
      </c>
      <c r="Z2261" s="91">
        <f>IF(ISNUMBER(SEARCH(PROF_SEARCH_ECO_PREC,AA2261)),MAX($Z$1:Z2260)+1,0)</f>
        <v>0</v>
      </c>
      <c r="AA2261" t="s">
        <v>5588</v>
      </c>
      <c r="AB2261">
        <v>1079</v>
      </c>
    </row>
    <row r="2262" spans="16:28">
      <c r="P2262" t="str">
        <f>IFERROR(VLOOKUP(ROWS($P$2:P2262),$Q$2:$R$3007,2,0),"")</f>
        <v/>
      </c>
      <c r="Q2262" s="91">
        <f>IF(ISNUMBER(SEARCH(ETUD_SHEARCH_ECO_PREC,R2262)),MAX($Q$1:Q2261)+1,0)</f>
        <v>0</v>
      </c>
      <c r="R2262" t="s">
        <v>4728</v>
      </c>
      <c r="S2262">
        <v>614</v>
      </c>
      <c r="Y2262" t="str">
        <f>IFERROR(VLOOKUP(ROWS($Y$2:Y2262),$Z$2:$AA$3007,2,0),"")</f>
        <v/>
      </c>
      <c r="Z2262" s="91">
        <f>IF(ISNUMBER(SEARCH(PROF_SEARCH_ECO_PREC,AA2262)),MAX($Z$1:Z2261)+1,0)</f>
        <v>0</v>
      </c>
      <c r="AA2262" t="s">
        <v>4728</v>
      </c>
      <c r="AB2262">
        <v>614</v>
      </c>
    </row>
    <row r="2263" spans="16:28">
      <c r="P2263" t="str">
        <f>IFERROR(VLOOKUP(ROWS($P$2:P2263),$Q$2:$R$3007,2,0),"")</f>
        <v/>
      </c>
      <c r="Q2263" s="91">
        <f>IF(ISNUMBER(SEARCH(ETUD_SHEARCH_ECO_PREC,R2263)),MAX($Q$1:Q2262)+1,0)</f>
        <v>0</v>
      </c>
      <c r="R2263" t="s">
        <v>5668</v>
      </c>
      <c r="S2263">
        <v>9571</v>
      </c>
      <c r="Y2263" t="str">
        <f>IFERROR(VLOOKUP(ROWS($Y$2:Y2263),$Z$2:$AA$3007,2,0),"")</f>
        <v/>
      </c>
      <c r="Z2263" s="91">
        <f>IF(ISNUMBER(SEARCH(PROF_SEARCH_ECO_PREC,AA2263)),MAX($Z$1:Z2262)+1,0)</f>
        <v>0</v>
      </c>
      <c r="AA2263" t="s">
        <v>5668</v>
      </c>
      <c r="AB2263">
        <v>9571</v>
      </c>
    </row>
    <row r="2264" spans="16:28">
      <c r="P2264" t="str">
        <f>IFERROR(VLOOKUP(ROWS($P$2:P2264),$Q$2:$R$3007,2,0),"")</f>
        <v/>
      </c>
      <c r="Q2264" s="91">
        <f>IF(ISNUMBER(SEARCH(ETUD_SHEARCH_ECO_PREC,R2264)),MAX($Q$1:Q2263)+1,0)</f>
        <v>0</v>
      </c>
      <c r="R2264" t="s">
        <v>4170</v>
      </c>
      <c r="S2264">
        <v>8007</v>
      </c>
      <c r="Y2264" t="str">
        <f>IFERROR(VLOOKUP(ROWS($Y$2:Y2264),$Z$2:$AA$3007,2,0),"")</f>
        <v/>
      </c>
      <c r="Z2264" s="91">
        <f>IF(ISNUMBER(SEARCH(PROF_SEARCH_ECO_PREC,AA2264)),MAX($Z$1:Z2263)+1,0)</f>
        <v>0</v>
      </c>
      <c r="AA2264" t="s">
        <v>4170</v>
      </c>
      <c r="AB2264">
        <v>8007</v>
      </c>
    </row>
    <row r="2265" spans="16:28">
      <c r="P2265" t="str">
        <f>IFERROR(VLOOKUP(ROWS($P$2:P2265),$Q$2:$R$3007,2,0),"")</f>
        <v/>
      </c>
      <c r="Q2265" s="91">
        <f>IF(ISNUMBER(SEARCH(ETUD_SHEARCH_ECO_PREC,R2265)),MAX($Q$1:Q2264)+1,0)</f>
        <v>0</v>
      </c>
      <c r="R2265" t="s">
        <v>5402</v>
      </c>
      <c r="S2265">
        <v>990</v>
      </c>
      <c r="Y2265" t="str">
        <f>IFERROR(VLOOKUP(ROWS($Y$2:Y2265),$Z$2:$AA$3007,2,0),"")</f>
        <v/>
      </c>
      <c r="Z2265" s="91">
        <f>IF(ISNUMBER(SEARCH(PROF_SEARCH_ECO_PREC,AA2265)),MAX($Z$1:Z2264)+1,0)</f>
        <v>0</v>
      </c>
      <c r="AA2265" t="s">
        <v>5402</v>
      </c>
      <c r="AB2265">
        <v>990</v>
      </c>
    </row>
    <row r="2266" spans="16:28">
      <c r="P2266" t="str">
        <f>IFERROR(VLOOKUP(ROWS($P$2:P2266),$Q$2:$R$3007,2,0),"")</f>
        <v/>
      </c>
      <c r="Q2266" s="91">
        <f>IF(ISNUMBER(SEARCH(ETUD_SHEARCH_ECO_PREC,R2266)),MAX($Q$1:Q2265)+1,0)</f>
        <v>0</v>
      </c>
      <c r="R2266" t="s">
        <v>3735</v>
      </c>
      <c r="S2266">
        <v>8467</v>
      </c>
      <c r="Y2266" t="str">
        <f>IFERROR(VLOOKUP(ROWS($Y$2:Y2266),$Z$2:$AA$3007,2,0),"")</f>
        <v/>
      </c>
      <c r="Z2266" s="91">
        <f>IF(ISNUMBER(SEARCH(PROF_SEARCH_ECO_PREC,AA2266)),MAX($Z$1:Z2265)+1,0)</f>
        <v>0</v>
      </c>
      <c r="AA2266" t="s">
        <v>3735</v>
      </c>
      <c r="AB2266">
        <v>8467</v>
      </c>
    </row>
    <row r="2267" spans="16:28">
      <c r="P2267" t="str">
        <f>IFERROR(VLOOKUP(ROWS($P$2:P2267),$Q$2:$R$3007,2,0),"")</f>
        <v/>
      </c>
      <c r="Q2267" s="91">
        <f>IF(ISNUMBER(SEARCH(ETUD_SHEARCH_ECO_PREC,R2267)),MAX($Q$1:Q2266)+1,0)</f>
        <v>0</v>
      </c>
      <c r="R2267" t="s">
        <v>4195</v>
      </c>
      <c r="S2267">
        <v>348</v>
      </c>
      <c r="Y2267" t="str">
        <f>IFERROR(VLOOKUP(ROWS($Y$2:Y2267),$Z$2:$AA$3007,2,0),"")</f>
        <v/>
      </c>
      <c r="Z2267" s="91">
        <f>IF(ISNUMBER(SEARCH(PROF_SEARCH_ECO_PREC,AA2267)),MAX($Z$1:Z2266)+1,0)</f>
        <v>0</v>
      </c>
      <c r="AA2267" t="s">
        <v>4195</v>
      </c>
      <c r="AB2267">
        <v>348</v>
      </c>
    </row>
    <row r="2268" spans="16:28">
      <c r="P2268" t="str">
        <f>IFERROR(VLOOKUP(ROWS($P$2:P2268),$Q$2:$R$3007,2,0),"")</f>
        <v/>
      </c>
      <c r="Q2268" s="91">
        <f>IF(ISNUMBER(SEARCH(ETUD_SHEARCH_ECO_PREC,R2268)),MAX($Q$1:Q2267)+1,0)</f>
        <v>0</v>
      </c>
      <c r="R2268" t="s">
        <v>3098</v>
      </c>
      <c r="S2268">
        <v>5002</v>
      </c>
      <c r="Y2268" t="str">
        <f>IFERROR(VLOOKUP(ROWS($Y$2:Y2268),$Z$2:$AA$3007,2,0),"")</f>
        <v/>
      </c>
      <c r="Z2268" s="91">
        <f>IF(ISNUMBER(SEARCH(PROF_SEARCH_ECO_PREC,AA2268)),MAX($Z$1:Z2267)+1,0)</f>
        <v>0</v>
      </c>
      <c r="AA2268" t="s">
        <v>3098</v>
      </c>
      <c r="AB2268">
        <v>5002</v>
      </c>
    </row>
    <row r="2269" spans="16:28">
      <c r="P2269" t="str">
        <f>IFERROR(VLOOKUP(ROWS($P$2:P2269),$Q$2:$R$3007,2,0),"")</f>
        <v/>
      </c>
      <c r="Q2269" s="91">
        <f>IF(ISNUMBER(SEARCH(ETUD_SHEARCH_ECO_PREC,R2269)),MAX($Q$1:Q2268)+1,0)</f>
        <v>0</v>
      </c>
      <c r="R2269" t="s">
        <v>4419</v>
      </c>
      <c r="S2269">
        <v>457</v>
      </c>
      <c r="Y2269" t="str">
        <f>IFERROR(VLOOKUP(ROWS($Y$2:Y2269),$Z$2:$AA$3007,2,0),"")</f>
        <v/>
      </c>
      <c r="Z2269" s="91">
        <f>IF(ISNUMBER(SEARCH(PROF_SEARCH_ECO_PREC,AA2269)),MAX($Z$1:Z2268)+1,0)</f>
        <v>0</v>
      </c>
      <c r="AA2269" t="s">
        <v>4419</v>
      </c>
      <c r="AB2269">
        <v>457</v>
      </c>
    </row>
    <row r="2270" spans="16:28">
      <c r="P2270" t="str">
        <f>IFERROR(VLOOKUP(ROWS($P$2:P2270),$Q$2:$R$3007,2,0),"")</f>
        <v/>
      </c>
      <c r="Q2270" s="91">
        <f>IF(ISNUMBER(SEARCH(ETUD_SHEARCH_ECO_PREC,R2270)),MAX($Q$1:Q2269)+1,0)</f>
        <v>0</v>
      </c>
      <c r="R2270" t="s">
        <v>3106</v>
      </c>
      <c r="S2270">
        <v>10</v>
      </c>
      <c r="Y2270" t="str">
        <f>IFERROR(VLOOKUP(ROWS($Y$2:Y2270),$Z$2:$AA$3007,2,0),"")</f>
        <v/>
      </c>
      <c r="Z2270" s="91">
        <f>IF(ISNUMBER(SEARCH(PROF_SEARCH_ECO_PREC,AA2270)),MAX($Z$1:Z2269)+1,0)</f>
        <v>0</v>
      </c>
      <c r="AA2270" t="s">
        <v>3106</v>
      </c>
      <c r="AB2270">
        <v>10</v>
      </c>
    </row>
    <row r="2271" spans="16:28">
      <c r="P2271" t="str">
        <f>IFERROR(VLOOKUP(ROWS($P$2:P2271),$Q$2:$R$3007,2,0),"")</f>
        <v/>
      </c>
      <c r="Q2271" s="91">
        <f>IF(ISNUMBER(SEARCH(ETUD_SHEARCH_ECO_PREC,R2271)),MAX($Q$1:Q2270)+1,0)</f>
        <v>0</v>
      </c>
      <c r="R2271" t="s">
        <v>4882</v>
      </c>
      <c r="S2271">
        <v>692</v>
      </c>
      <c r="Y2271" t="str">
        <f>IFERROR(VLOOKUP(ROWS($Y$2:Y2271),$Z$2:$AA$3007,2,0),"")</f>
        <v/>
      </c>
      <c r="Z2271" s="91">
        <f>IF(ISNUMBER(SEARCH(PROF_SEARCH_ECO_PREC,AA2271)),MAX($Z$1:Z2270)+1,0)</f>
        <v>0</v>
      </c>
      <c r="AA2271" t="s">
        <v>4882</v>
      </c>
      <c r="AB2271">
        <v>692</v>
      </c>
    </row>
    <row r="2272" spans="16:28">
      <c r="P2272" t="str">
        <f>IFERROR(VLOOKUP(ROWS($P$2:P2272),$Q$2:$R$3007,2,0),"")</f>
        <v/>
      </c>
      <c r="Q2272" s="91">
        <f>IF(ISNUMBER(SEARCH(ETUD_SHEARCH_ECO_PREC,R2272)),MAX($Q$1:Q2271)+1,0)</f>
        <v>0</v>
      </c>
      <c r="R2272" t="s">
        <v>4570</v>
      </c>
      <c r="S2272">
        <v>544</v>
      </c>
      <c r="Y2272" t="str">
        <f>IFERROR(VLOOKUP(ROWS($Y$2:Y2272),$Z$2:$AA$3007,2,0),"")</f>
        <v/>
      </c>
      <c r="Z2272" s="91">
        <f>IF(ISNUMBER(SEARCH(PROF_SEARCH_ECO_PREC,AA2272)),MAX($Z$1:Z2271)+1,0)</f>
        <v>0</v>
      </c>
      <c r="AA2272" t="s">
        <v>4570</v>
      </c>
      <c r="AB2272">
        <v>544</v>
      </c>
    </row>
    <row r="2273" spans="16:28">
      <c r="P2273" t="str">
        <f>IFERROR(VLOOKUP(ROWS($P$2:P2273),$Q$2:$R$3007,2,0),"")</f>
        <v/>
      </c>
      <c r="Q2273" s="91">
        <f>IF(ISNUMBER(SEARCH(ETUD_SHEARCH_ECO_PREC,R2273)),MAX($Q$1:Q2272)+1,0)</f>
        <v>0</v>
      </c>
      <c r="R2273" t="s">
        <v>3831</v>
      </c>
      <c r="S2273">
        <v>7427</v>
      </c>
      <c r="Y2273" t="str">
        <f>IFERROR(VLOOKUP(ROWS($Y$2:Y2273),$Z$2:$AA$3007,2,0),"")</f>
        <v/>
      </c>
      <c r="Z2273" s="91">
        <f>IF(ISNUMBER(SEARCH(PROF_SEARCH_ECO_PREC,AA2273)),MAX($Z$1:Z2272)+1,0)</f>
        <v>0</v>
      </c>
      <c r="AA2273" t="s">
        <v>3831</v>
      </c>
      <c r="AB2273">
        <v>7427</v>
      </c>
    </row>
    <row r="2274" spans="16:28">
      <c r="P2274" t="str">
        <f>IFERROR(VLOOKUP(ROWS($P$2:P2274),$Q$2:$R$3007,2,0),"")</f>
        <v/>
      </c>
      <c r="Q2274" s="91">
        <f>IF(ISNUMBER(SEARCH(ETUD_SHEARCH_ECO_PREC,R2274)),MAX($Q$1:Q2273)+1,0)</f>
        <v>0</v>
      </c>
      <c r="R2274" t="s">
        <v>4554</v>
      </c>
      <c r="S2274">
        <v>535</v>
      </c>
      <c r="Y2274" t="str">
        <f>IFERROR(VLOOKUP(ROWS($Y$2:Y2274),$Z$2:$AA$3007,2,0),"")</f>
        <v/>
      </c>
      <c r="Z2274" s="91">
        <f>IF(ISNUMBER(SEARCH(PROF_SEARCH_ECO_PREC,AA2274)),MAX($Z$1:Z2273)+1,0)</f>
        <v>0</v>
      </c>
      <c r="AA2274" t="s">
        <v>4554</v>
      </c>
      <c r="AB2274">
        <v>535</v>
      </c>
    </row>
    <row r="2275" spans="16:28">
      <c r="P2275" t="str">
        <f>IFERROR(VLOOKUP(ROWS($P$2:P2275),$Q$2:$R$3007,2,0),"")</f>
        <v/>
      </c>
      <c r="Q2275" s="91">
        <f>IF(ISNUMBER(SEARCH(ETUD_SHEARCH_ECO_PREC,R2275)),MAX($Q$1:Q2274)+1,0)</f>
        <v>0</v>
      </c>
      <c r="R2275" t="s">
        <v>5962</v>
      </c>
      <c r="S2275">
        <v>1312</v>
      </c>
      <c r="Y2275" t="str">
        <f>IFERROR(VLOOKUP(ROWS($Y$2:Y2275),$Z$2:$AA$3007,2,0),"")</f>
        <v/>
      </c>
      <c r="Z2275" s="91">
        <f>IF(ISNUMBER(SEARCH(PROF_SEARCH_ECO_PREC,AA2275)),MAX($Z$1:Z2274)+1,0)</f>
        <v>0</v>
      </c>
      <c r="AA2275" t="s">
        <v>5962</v>
      </c>
      <c r="AB2275">
        <v>1312</v>
      </c>
    </row>
    <row r="2276" spans="16:28">
      <c r="P2276" t="str">
        <f>IFERROR(VLOOKUP(ROWS($P$2:P2276),$Q$2:$R$3007,2,0),"")</f>
        <v/>
      </c>
      <c r="Q2276" s="91">
        <f>IF(ISNUMBER(SEARCH(ETUD_SHEARCH_ECO_PREC,R2276)),MAX($Q$1:Q2275)+1,0)</f>
        <v>0</v>
      </c>
      <c r="R2276" t="s">
        <v>4448</v>
      </c>
      <c r="S2276">
        <v>482</v>
      </c>
      <c r="Y2276" t="str">
        <f>IFERROR(VLOOKUP(ROWS($Y$2:Y2276),$Z$2:$AA$3007,2,0),"")</f>
        <v/>
      </c>
      <c r="Z2276" s="91">
        <f>IF(ISNUMBER(SEARCH(PROF_SEARCH_ECO_PREC,AA2276)),MAX($Z$1:Z2275)+1,0)</f>
        <v>0</v>
      </c>
      <c r="AA2276" t="s">
        <v>4448</v>
      </c>
      <c r="AB2276">
        <v>482</v>
      </c>
    </row>
    <row r="2277" spans="16:28">
      <c r="P2277" t="str">
        <f>IFERROR(VLOOKUP(ROWS($P$2:P2277),$Q$2:$R$3007,2,0),"")</f>
        <v/>
      </c>
      <c r="Q2277" s="91">
        <f>IF(ISNUMBER(SEARCH(ETUD_SHEARCH_ECO_PREC,R2277)),MAX($Q$1:Q2276)+1,0)</f>
        <v>0</v>
      </c>
      <c r="R2277" t="s">
        <v>4449</v>
      </c>
      <c r="S2277">
        <v>483</v>
      </c>
      <c r="Y2277" t="str">
        <f>IFERROR(VLOOKUP(ROWS($Y$2:Y2277),$Z$2:$AA$3007,2,0),"")</f>
        <v/>
      </c>
      <c r="Z2277" s="91">
        <f>IF(ISNUMBER(SEARCH(PROF_SEARCH_ECO_PREC,AA2277)),MAX($Z$1:Z2276)+1,0)</f>
        <v>0</v>
      </c>
      <c r="AA2277" t="s">
        <v>4449</v>
      </c>
      <c r="AB2277">
        <v>483</v>
      </c>
    </row>
    <row r="2278" spans="16:28">
      <c r="P2278" t="str">
        <f>IFERROR(VLOOKUP(ROWS($P$2:P2278),$Q$2:$R$3007,2,0),"")</f>
        <v/>
      </c>
      <c r="Q2278" s="91">
        <f>IF(ISNUMBER(SEARCH(ETUD_SHEARCH_ECO_PREC,R2278)),MAX($Q$1:Q2277)+1,0)</f>
        <v>0</v>
      </c>
      <c r="R2278" t="s">
        <v>4502</v>
      </c>
      <c r="S2278">
        <v>1402</v>
      </c>
      <c r="Y2278" t="str">
        <f>IFERROR(VLOOKUP(ROWS($Y$2:Y2278),$Z$2:$AA$3007,2,0),"")</f>
        <v/>
      </c>
      <c r="Z2278" s="91">
        <f>IF(ISNUMBER(SEARCH(PROF_SEARCH_ECO_PREC,AA2278)),MAX($Z$1:Z2277)+1,0)</f>
        <v>0</v>
      </c>
      <c r="AA2278" t="s">
        <v>4502</v>
      </c>
      <c r="AB2278">
        <v>1402</v>
      </c>
    </row>
    <row r="2279" spans="16:28">
      <c r="P2279" t="str">
        <f>IFERROR(VLOOKUP(ROWS($P$2:P2279),$Q$2:$R$3007,2,0),"")</f>
        <v/>
      </c>
      <c r="Q2279" s="91">
        <f>IF(ISNUMBER(SEARCH(ETUD_SHEARCH_ECO_PREC,R2279)),MAX($Q$1:Q2278)+1,0)</f>
        <v>0</v>
      </c>
      <c r="R2279" t="s">
        <v>4821</v>
      </c>
      <c r="S2279">
        <v>659</v>
      </c>
      <c r="Y2279" t="str">
        <f>IFERROR(VLOOKUP(ROWS($Y$2:Y2279),$Z$2:$AA$3007,2,0),"")</f>
        <v/>
      </c>
      <c r="Z2279" s="91">
        <f>IF(ISNUMBER(SEARCH(PROF_SEARCH_ECO_PREC,AA2279)),MAX($Z$1:Z2278)+1,0)</f>
        <v>0</v>
      </c>
      <c r="AA2279" t="s">
        <v>4821</v>
      </c>
      <c r="AB2279">
        <v>659</v>
      </c>
    </row>
    <row r="2280" spans="16:28">
      <c r="P2280" t="str">
        <f>IFERROR(VLOOKUP(ROWS($P$2:P2280),$Q$2:$R$3007,2,0),"")</f>
        <v/>
      </c>
      <c r="Q2280" s="91">
        <f>IF(ISNUMBER(SEARCH(ETUD_SHEARCH_ECO_PREC,R2280)),MAX($Q$1:Q2279)+1,0)</f>
        <v>0</v>
      </c>
      <c r="R2280" t="s">
        <v>4931</v>
      </c>
      <c r="S2280">
        <v>731</v>
      </c>
      <c r="Y2280" t="str">
        <f>IFERROR(VLOOKUP(ROWS($Y$2:Y2280),$Z$2:$AA$3007,2,0),"")</f>
        <v/>
      </c>
      <c r="Z2280" s="91">
        <f>IF(ISNUMBER(SEARCH(PROF_SEARCH_ECO_PREC,AA2280)),MAX($Z$1:Z2279)+1,0)</f>
        <v>0</v>
      </c>
      <c r="AA2280" t="s">
        <v>4931</v>
      </c>
      <c r="AB2280">
        <v>731</v>
      </c>
    </row>
    <row r="2281" spans="16:28">
      <c r="P2281" t="str">
        <f>IFERROR(VLOOKUP(ROWS($P$2:P2281),$Q$2:$R$3007,2,0),"")</f>
        <v/>
      </c>
      <c r="Q2281" s="91">
        <f>IF(ISNUMBER(SEARCH(ETUD_SHEARCH_ECO_PREC,R2281)),MAX($Q$1:Q2280)+1,0)</f>
        <v>0</v>
      </c>
      <c r="R2281" t="s">
        <v>5570</v>
      </c>
      <c r="S2281">
        <v>1066</v>
      </c>
      <c r="Y2281" t="str">
        <f>IFERROR(VLOOKUP(ROWS($Y$2:Y2281),$Z$2:$AA$3007,2,0),"")</f>
        <v/>
      </c>
      <c r="Z2281" s="91">
        <f>IF(ISNUMBER(SEARCH(PROF_SEARCH_ECO_PREC,AA2281)),MAX($Z$1:Z2280)+1,0)</f>
        <v>0</v>
      </c>
      <c r="AA2281" t="s">
        <v>5570</v>
      </c>
      <c r="AB2281">
        <v>1066</v>
      </c>
    </row>
    <row r="2282" spans="16:28">
      <c r="P2282" t="str">
        <f>IFERROR(VLOOKUP(ROWS($P$2:P2282),$Q$2:$R$3007,2,0),"")</f>
        <v/>
      </c>
      <c r="Q2282" s="91">
        <f>IF(ISNUMBER(SEARCH(ETUD_SHEARCH_ECO_PREC,R2282)),MAX($Q$1:Q2281)+1,0)</f>
        <v>0</v>
      </c>
      <c r="R2282" t="s">
        <v>4918</v>
      </c>
      <c r="S2282">
        <v>715</v>
      </c>
      <c r="Y2282" t="str">
        <f>IFERROR(VLOOKUP(ROWS($Y$2:Y2282),$Z$2:$AA$3007,2,0),"")</f>
        <v/>
      </c>
      <c r="Z2282" s="91">
        <f>IF(ISNUMBER(SEARCH(PROF_SEARCH_ECO_PREC,AA2282)),MAX($Z$1:Z2281)+1,0)</f>
        <v>0</v>
      </c>
      <c r="AA2282" t="s">
        <v>4918</v>
      </c>
      <c r="AB2282">
        <v>715</v>
      </c>
    </row>
    <row r="2283" spans="16:28">
      <c r="P2283" t="str">
        <f>IFERROR(VLOOKUP(ROWS($P$2:P2283),$Q$2:$R$3007,2,0),"")</f>
        <v/>
      </c>
      <c r="Q2283" s="91">
        <f>IF(ISNUMBER(SEARCH(ETUD_SHEARCH_ECO_PREC,R2283)),MAX($Q$1:Q2282)+1,0)</f>
        <v>0</v>
      </c>
      <c r="R2283" t="s">
        <v>4985</v>
      </c>
      <c r="S2283">
        <v>784</v>
      </c>
      <c r="Y2283" t="str">
        <f>IFERROR(VLOOKUP(ROWS($Y$2:Y2283),$Z$2:$AA$3007,2,0),"")</f>
        <v/>
      </c>
      <c r="Z2283" s="91">
        <f>IF(ISNUMBER(SEARCH(PROF_SEARCH_ECO_PREC,AA2283)),MAX($Z$1:Z2282)+1,0)</f>
        <v>0</v>
      </c>
      <c r="AA2283" t="s">
        <v>4985</v>
      </c>
      <c r="AB2283">
        <v>784</v>
      </c>
    </row>
    <row r="2284" spans="16:28">
      <c r="P2284" t="str">
        <f>IFERROR(VLOOKUP(ROWS($P$2:P2284),$Q$2:$R$3007,2,0),"")</f>
        <v/>
      </c>
      <c r="Q2284" s="91">
        <f>IF(ISNUMBER(SEARCH(ETUD_SHEARCH_ECO_PREC,R2284)),MAX($Q$1:Q2283)+1,0)</f>
        <v>0</v>
      </c>
      <c r="R2284" t="s">
        <v>4114</v>
      </c>
      <c r="S2284">
        <v>298</v>
      </c>
      <c r="Y2284" t="str">
        <f>IFERROR(VLOOKUP(ROWS($Y$2:Y2284),$Z$2:$AA$3007,2,0),"")</f>
        <v/>
      </c>
      <c r="Z2284" s="91">
        <f>IF(ISNUMBER(SEARCH(PROF_SEARCH_ECO_PREC,AA2284)),MAX($Z$1:Z2283)+1,0)</f>
        <v>0</v>
      </c>
      <c r="AA2284" t="s">
        <v>4114</v>
      </c>
      <c r="AB2284">
        <v>298</v>
      </c>
    </row>
    <row r="2285" spans="16:28">
      <c r="P2285" t="str">
        <f>IFERROR(VLOOKUP(ROWS($P$2:P2285),$Q$2:$R$3007,2,0),"")</f>
        <v/>
      </c>
      <c r="Q2285" s="91">
        <f>IF(ISNUMBER(SEARCH(ETUD_SHEARCH_ECO_PREC,R2285)),MAX($Q$1:Q2284)+1,0)</f>
        <v>0</v>
      </c>
      <c r="R2285" t="s">
        <v>5472</v>
      </c>
      <c r="S2285">
        <v>1027</v>
      </c>
      <c r="Y2285" t="str">
        <f>IFERROR(VLOOKUP(ROWS($Y$2:Y2285),$Z$2:$AA$3007,2,0),"")</f>
        <v/>
      </c>
      <c r="Z2285" s="91">
        <f>IF(ISNUMBER(SEARCH(PROF_SEARCH_ECO_PREC,AA2285)),MAX($Z$1:Z2284)+1,0)</f>
        <v>0</v>
      </c>
      <c r="AA2285" t="s">
        <v>5472</v>
      </c>
      <c r="AB2285">
        <v>1027</v>
      </c>
    </row>
    <row r="2286" spans="16:28">
      <c r="P2286" t="str">
        <f>IFERROR(VLOOKUP(ROWS($P$2:P2286),$Q$2:$R$3007,2,0),"")</f>
        <v/>
      </c>
      <c r="Q2286" s="91">
        <f>IF(ISNUMBER(SEARCH(ETUD_SHEARCH_ECO_PREC,R2286)),MAX($Q$1:Q2285)+1,0)</f>
        <v>0</v>
      </c>
      <c r="R2286" t="s">
        <v>5935</v>
      </c>
      <c r="S2286">
        <v>1297</v>
      </c>
      <c r="Y2286" t="str">
        <f>IFERROR(VLOOKUP(ROWS($Y$2:Y2286),$Z$2:$AA$3007,2,0),"")</f>
        <v/>
      </c>
      <c r="Z2286" s="91">
        <f>IF(ISNUMBER(SEARCH(PROF_SEARCH_ECO_PREC,AA2286)),MAX($Z$1:Z2285)+1,0)</f>
        <v>0</v>
      </c>
      <c r="AA2286" t="s">
        <v>5935</v>
      </c>
      <c r="AB2286">
        <v>1297</v>
      </c>
    </row>
    <row r="2287" spans="16:28">
      <c r="P2287" t="str">
        <f>IFERROR(VLOOKUP(ROWS($P$2:P2287),$Q$2:$R$3007,2,0),"")</f>
        <v/>
      </c>
      <c r="Q2287" s="91">
        <f>IF(ISNUMBER(SEARCH(ETUD_SHEARCH_ECO_PREC,R2287)),MAX($Q$1:Q2286)+1,0)</f>
        <v>0</v>
      </c>
      <c r="R2287" t="s">
        <v>5837</v>
      </c>
      <c r="S2287">
        <v>1137</v>
      </c>
      <c r="Y2287" t="str">
        <f>IFERROR(VLOOKUP(ROWS($Y$2:Y2287),$Z$2:$AA$3007,2,0),"")</f>
        <v/>
      </c>
      <c r="Z2287" s="91">
        <f>IF(ISNUMBER(SEARCH(PROF_SEARCH_ECO_PREC,AA2287)),MAX($Z$1:Z2286)+1,0)</f>
        <v>0</v>
      </c>
      <c r="AA2287" t="s">
        <v>5837</v>
      </c>
      <c r="AB2287">
        <v>1137</v>
      </c>
    </row>
    <row r="2288" spans="16:28">
      <c r="P2288" t="str">
        <f>IFERROR(VLOOKUP(ROWS($P$2:P2288),$Q$2:$R$3007,2,0),"")</f>
        <v/>
      </c>
      <c r="Q2288" s="91">
        <f>IF(ISNUMBER(SEARCH(ETUD_SHEARCH_ECO_PREC,R2288)),MAX($Q$1:Q2287)+1,0)</f>
        <v>0</v>
      </c>
      <c r="R2288" t="s">
        <v>4871</v>
      </c>
      <c r="S2288">
        <v>683</v>
      </c>
      <c r="Y2288" t="str">
        <f>IFERROR(VLOOKUP(ROWS($Y$2:Y2288),$Z$2:$AA$3007,2,0),"")</f>
        <v/>
      </c>
      <c r="Z2288" s="91">
        <f>IF(ISNUMBER(SEARCH(PROF_SEARCH_ECO_PREC,AA2288)),MAX($Z$1:Z2287)+1,0)</f>
        <v>0</v>
      </c>
      <c r="AA2288" t="s">
        <v>4871</v>
      </c>
      <c r="AB2288">
        <v>683</v>
      </c>
    </row>
    <row r="2289" spans="16:28">
      <c r="P2289" t="str">
        <f>IFERROR(VLOOKUP(ROWS($P$2:P2289),$Q$2:$R$3007,2,0),"")</f>
        <v/>
      </c>
      <c r="Q2289" s="91">
        <f>IF(ISNUMBER(SEARCH(ETUD_SHEARCH_ECO_PREC,R2289)),MAX($Q$1:Q2288)+1,0)</f>
        <v>0</v>
      </c>
      <c r="R2289" t="s">
        <v>3979</v>
      </c>
      <c r="S2289">
        <v>239</v>
      </c>
      <c r="Y2289" t="str">
        <f>IFERROR(VLOOKUP(ROWS($Y$2:Y2289),$Z$2:$AA$3007,2,0),"")</f>
        <v/>
      </c>
      <c r="Z2289" s="91">
        <f>IF(ISNUMBER(SEARCH(PROF_SEARCH_ECO_PREC,AA2289)),MAX($Z$1:Z2288)+1,0)</f>
        <v>0</v>
      </c>
      <c r="AA2289" t="s">
        <v>3979</v>
      </c>
      <c r="AB2289">
        <v>239</v>
      </c>
    </row>
    <row r="2290" spans="16:28">
      <c r="P2290" t="str">
        <f>IFERROR(VLOOKUP(ROWS($P$2:P2290),$Q$2:$R$3007,2,0),"")</f>
        <v/>
      </c>
      <c r="Q2290" s="91">
        <f>IF(ISNUMBER(SEARCH(ETUD_SHEARCH_ECO_PREC,R2290)),MAX($Q$1:Q2289)+1,0)</f>
        <v>0</v>
      </c>
      <c r="R2290" t="s">
        <v>3517</v>
      </c>
      <c r="S2290">
        <v>109</v>
      </c>
      <c r="Y2290" t="str">
        <f>IFERROR(VLOOKUP(ROWS($Y$2:Y2290),$Z$2:$AA$3007,2,0),"")</f>
        <v/>
      </c>
      <c r="Z2290" s="91">
        <f>IF(ISNUMBER(SEARCH(PROF_SEARCH_ECO_PREC,AA2290)),MAX($Z$1:Z2289)+1,0)</f>
        <v>0</v>
      </c>
      <c r="AA2290" t="s">
        <v>3517</v>
      </c>
      <c r="AB2290">
        <v>109</v>
      </c>
    </row>
    <row r="2291" spans="16:28">
      <c r="P2291" t="str">
        <f>IFERROR(VLOOKUP(ROWS($P$2:P2291),$Q$2:$R$3007,2,0),"")</f>
        <v/>
      </c>
      <c r="Q2291" s="91">
        <f>IF(ISNUMBER(SEARCH(ETUD_SHEARCH_ECO_PREC,R2291)),MAX($Q$1:Q2290)+1,0)</f>
        <v>0</v>
      </c>
      <c r="R2291" t="s">
        <v>5912</v>
      </c>
      <c r="S2291">
        <v>1163</v>
      </c>
      <c r="Y2291" t="str">
        <f>IFERROR(VLOOKUP(ROWS($Y$2:Y2291),$Z$2:$AA$3007,2,0),"")</f>
        <v/>
      </c>
      <c r="Z2291" s="91">
        <f>IF(ISNUMBER(SEARCH(PROF_SEARCH_ECO_PREC,AA2291)),MAX($Z$1:Z2290)+1,0)</f>
        <v>0</v>
      </c>
      <c r="AA2291" t="s">
        <v>5912</v>
      </c>
      <c r="AB2291">
        <v>1163</v>
      </c>
    </row>
    <row r="2292" spans="16:28">
      <c r="P2292" t="str">
        <f>IFERROR(VLOOKUP(ROWS($P$2:P2292),$Q$2:$R$3007,2,0),"")</f>
        <v/>
      </c>
      <c r="Q2292" s="91">
        <f>IF(ISNUMBER(SEARCH(ETUD_SHEARCH_ECO_PREC,R2292)),MAX($Q$1:Q2291)+1,0)</f>
        <v>0</v>
      </c>
      <c r="R2292" t="s">
        <v>4972</v>
      </c>
      <c r="S2292">
        <v>761</v>
      </c>
      <c r="Y2292" t="str">
        <f>IFERROR(VLOOKUP(ROWS($Y$2:Y2292),$Z$2:$AA$3007,2,0),"")</f>
        <v/>
      </c>
      <c r="Z2292" s="91">
        <f>IF(ISNUMBER(SEARCH(PROF_SEARCH_ECO_PREC,AA2292)),MAX($Z$1:Z2291)+1,0)</f>
        <v>0</v>
      </c>
      <c r="AA2292" t="s">
        <v>4972</v>
      </c>
      <c r="AB2292">
        <v>761</v>
      </c>
    </row>
    <row r="2293" spans="16:28">
      <c r="P2293" t="str">
        <f>IFERROR(VLOOKUP(ROWS($P$2:P2293),$Q$2:$R$3007,2,0),"")</f>
        <v/>
      </c>
      <c r="Q2293" s="91">
        <f>IF(ISNUMBER(SEARCH(ETUD_SHEARCH_ECO_PREC,R2293)),MAX($Q$1:Q2292)+1,0)</f>
        <v>0</v>
      </c>
      <c r="R2293" t="s">
        <v>4926</v>
      </c>
      <c r="S2293">
        <v>724</v>
      </c>
      <c r="Y2293" t="str">
        <f>IFERROR(VLOOKUP(ROWS($Y$2:Y2293),$Z$2:$AA$3007,2,0),"")</f>
        <v/>
      </c>
      <c r="Z2293" s="91">
        <f>IF(ISNUMBER(SEARCH(PROF_SEARCH_ECO_PREC,AA2293)),MAX($Z$1:Z2292)+1,0)</f>
        <v>0</v>
      </c>
      <c r="AA2293" t="s">
        <v>4926</v>
      </c>
      <c r="AB2293">
        <v>724</v>
      </c>
    </row>
    <row r="2294" spans="16:28">
      <c r="P2294" t="str">
        <f>IFERROR(VLOOKUP(ROWS($P$2:P2294),$Q$2:$R$3007,2,0),"")</f>
        <v/>
      </c>
      <c r="Q2294" s="91">
        <f>IF(ISNUMBER(SEARCH(ETUD_SHEARCH_ECO_PREC,R2294)),MAX($Q$1:Q2293)+1,0)</f>
        <v>0</v>
      </c>
      <c r="R2294" t="s">
        <v>4927</v>
      </c>
      <c r="S2294">
        <v>725</v>
      </c>
      <c r="Y2294" t="str">
        <f>IFERROR(VLOOKUP(ROWS($Y$2:Y2294),$Z$2:$AA$3007,2,0),"")</f>
        <v/>
      </c>
      <c r="Z2294" s="91">
        <f>IF(ISNUMBER(SEARCH(PROF_SEARCH_ECO_PREC,AA2294)),MAX($Z$1:Z2293)+1,0)</f>
        <v>0</v>
      </c>
      <c r="AA2294" t="s">
        <v>4927</v>
      </c>
      <c r="AB2294">
        <v>725</v>
      </c>
    </row>
    <row r="2295" spans="16:28">
      <c r="P2295" t="str">
        <f>IFERROR(VLOOKUP(ROWS($P$2:P2295),$Q$2:$R$3007,2,0),"")</f>
        <v/>
      </c>
      <c r="Q2295" s="91">
        <f>IF(ISNUMBER(SEARCH(ETUD_SHEARCH_ECO_PREC,R2295)),MAX($Q$1:Q2294)+1,0)</f>
        <v>0</v>
      </c>
      <c r="R2295" t="s">
        <v>4120</v>
      </c>
      <c r="S2295">
        <v>302</v>
      </c>
      <c r="Y2295" t="str">
        <f>IFERROR(VLOOKUP(ROWS($Y$2:Y2295),$Z$2:$AA$3007,2,0),"")</f>
        <v/>
      </c>
      <c r="Z2295" s="91">
        <f>IF(ISNUMBER(SEARCH(PROF_SEARCH_ECO_PREC,AA2295)),MAX($Z$1:Z2294)+1,0)</f>
        <v>0</v>
      </c>
      <c r="AA2295" t="s">
        <v>4120</v>
      </c>
      <c r="AB2295">
        <v>302</v>
      </c>
    </row>
    <row r="2296" spans="16:28">
      <c r="P2296" t="str">
        <f>IFERROR(VLOOKUP(ROWS($P$2:P2296),$Q$2:$R$3007,2,0),"")</f>
        <v/>
      </c>
      <c r="Q2296" s="91">
        <f>IF(ISNUMBER(SEARCH(ETUD_SHEARCH_ECO_PREC,R2296)),MAX($Q$1:Q2295)+1,0)</f>
        <v>0</v>
      </c>
      <c r="R2296" t="s">
        <v>5828</v>
      </c>
      <c r="S2296">
        <v>1134</v>
      </c>
      <c r="Y2296" t="str">
        <f>IFERROR(VLOOKUP(ROWS($Y$2:Y2296),$Z$2:$AA$3007,2,0),"")</f>
        <v/>
      </c>
      <c r="Z2296" s="91">
        <f>IF(ISNUMBER(SEARCH(PROF_SEARCH_ECO_PREC,AA2296)),MAX($Z$1:Z2295)+1,0)</f>
        <v>0</v>
      </c>
      <c r="AA2296" t="s">
        <v>5828</v>
      </c>
      <c r="AB2296">
        <v>1134</v>
      </c>
    </row>
    <row r="2297" spans="16:28">
      <c r="P2297" t="str">
        <f>IFERROR(VLOOKUP(ROWS($P$2:P2297),$Q$2:$R$3007,2,0),"")</f>
        <v/>
      </c>
      <c r="Q2297" s="91">
        <f>IF(ISNUMBER(SEARCH(ETUD_SHEARCH_ECO_PREC,R2297)),MAX($Q$1:Q2296)+1,0)</f>
        <v>0</v>
      </c>
      <c r="R2297" t="s">
        <v>6045</v>
      </c>
      <c r="S2297">
        <v>1200</v>
      </c>
      <c r="Y2297" t="str">
        <f>IFERROR(VLOOKUP(ROWS($Y$2:Y2297),$Z$2:$AA$3007,2,0),"")</f>
        <v/>
      </c>
      <c r="Z2297" s="91">
        <f>IF(ISNUMBER(SEARCH(PROF_SEARCH_ECO_PREC,AA2297)),MAX($Z$1:Z2296)+1,0)</f>
        <v>0</v>
      </c>
      <c r="AA2297" t="s">
        <v>6045</v>
      </c>
      <c r="AB2297">
        <v>1200</v>
      </c>
    </row>
    <row r="2298" spans="16:28">
      <c r="P2298" t="str">
        <f>IFERROR(VLOOKUP(ROWS($P$2:P2298),$Q$2:$R$3007,2,0),"")</f>
        <v/>
      </c>
      <c r="Q2298" s="91">
        <f>IF(ISNUMBER(SEARCH(ETUD_SHEARCH_ECO_PREC,R2298)),MAX($Q$1:Q2297)+1,0)</f>
        <v>0</v>
      </c>
      <c r="R2298" t="s">
        <v>4073</v>
      </c>
      <c r="S2298">
        <v>286</v>
      </c>
      <c r="Y2298" t="str">
        <f>IFERROR(VLOOKUP(ROWS($Y$2:Y2298),$Z$2:$AA$3007,2,0),"")</f>
        <v/>
      </c>
      <c r="Z2298" s="91">
        <f>IF(ISNUMBER(SEARCH(PROF_SEARCH_ECO_PREC,AA2298)),MAX($Z$1:Z2297)+1,0)</f>
        <v>0</v>
      </c>
      <c r="AA2298" t="s">
        <v>4073</v>
      </c>
      <c r="AB2298">
        <v>286</v>
      </c>
    </row>
    <row r="2299" spans="16:28">
      <c r="P2299" t="str">
        <f>IFERROR(VLOOKUP(ROWS($P$2:P2299),$Q$2:$R$3007,2,0),"")</f>
        <v/>
      </c>
      <c r="Q2299" s="91">
        <f>IF(ISNUMBER(SEARCH(ETUD_SHEARCH_ECO_PREC,R2299)),MAX($Q$1:Q2298)+1,0)</f>
        <v>0</v>
      </c>
      <c r="R2299" t="s">
        <v>5572</v>
      </c>
      <c r="S2299">
        <v>1068</v>
      </c>
      <c r="Y2299" t="str">
        <f>IFERROR(VLOOKUP(ROWS($Y$2:Y2299),$Z$2:$AA$3007,2,0),"")</f>
        <v/>
      </c>
      <c r="Z2299" s="91">
        <f>IF(ISNUMBER(SEARCH(PROF_SEARCH_ECO_PREC,AA2299)),MAX($Z$1:Z2298)+1,0)</f>
        <v>0</v>
      </c>
      <c r="AA2299" t="s">
        <v>5572</v>
      </c>
      <c r="AB2299">
        <v>1068</v>
      </c>
    </row>
    <row r="2300" spans="16:28">
      <c r="P2300" t="str">
        <f>IFERROR(VLOOKUP(ROWS($P$2:P2300),$Q$2:$R$3007,2,0),"")</f>
        <v/>
      </c>
      <c r="Q2300" s="91">
        <f>IF(ISNUMBER(SEARCH(ETUD_SHEARCH_ECO_PREC,R2300)),MAX($Q$1:Q2299)+1,0)</f>
        <v>0</v>
      </c>
      <c r="R2300" t="s">
        <v>5407</v>
      </c>
      <c r="S2300">
        <v>992</v>
      </c>
      <c r="Y2300" t="str">
        <f>IFERROR(VLOOKUP(ROWS($Y$2:Y2300),$Z$2:$AA$3007,2,0),"")</f>
        <v/>
      </c>
      <c r="Z2300" s="91">
        <f>IF(ISNUMBER(SEARCH(PROF_SEARCH_ECO_PREC,AA2300)),MAX($Z$1:Z2299)+1,0)</f>
        <v>0</v>
      </c>
      <c r="AA2300" t="s">
        <v>5407</v>
      </c>
      <c r="AB2300">
        <v>992</v>
      </c>
    </row>
    <row r="2301" spans="16:28">
      <c r="P2301" t="str">
        <f>IFERROR(VLOOKUP(ROWS($P$2:P2301),$Q$2:$R$3007,2,0),"")</f>
        <v/>
      </c>
      <c r="Q2301" s="91">
        <f>IF(ISNUMBER(SEARCH(ETUD_SHEARCH_ECO_PREC,R2301)),MAX($Q$1:Q2300)+1,0)</f>
        <v>0</v>
      </c>
      <c r="R2301" t="s">
        <v>4932</v>
      </c>
      <c r="S2301">
        <v>736</v>
      </c>
      <c r="Y2301" t="str">
        <f>IFERROR(VLOOKUP(ROWS($Y$2:Y2301),$Z$2:$AA$3007,2,0),"")</f>
        <v/>
      </c>
      <c r="Z2301" s="91">
        <f>IF(ISNUMBER(SEARCH(PROF_SEARCH_ECO_PREC,AA2301)),MAX($Z$1:Z2300)+1,0)</f>
        <v>0</v>
      </c>
      <c r="AA2301" t="s">
        <v>4932</v>
      </c>
      <c r="AB2301">
        <v>736</v>
      </c>
    </row>
    <row r="2302" spans="16:28">
      <c r="P2302" t="str">
        <f>IFERROR(VLOOKUP(ROWS($P$2:P2302),$Q$2:$R$3007,2,0),"")</f>
        <v/>
      </c>
      <c r="Q2302" s="91">
        <f>IF(ISNUMBER(SEARCH(ETUD_SHEARCH_ECO_PREC,R2302)),MAX($Q$1:Q2301)+1,0)</f>
        <v>0</v>
      </c>
      <c r="R2302" t="s">
        <v>4875</v>
      </c>
      <c r="S2302">
        <v>684</v>
      </c>
      <c r="Y2302" t="str">
        <f>IFERROR(VLOOKUP(ROWS($Y$2:Y2302),$Z$2:$AA$3007,2,0),"")</f>
        <v/>
      </c>
      <c r="Z2302" s="91">
        <f>IF(ISNUMBER(SEARCH(PROF_SEARCH_ECO_PREC,AA2302)),MAX($Z$1:Z2301)+1,0)</f>
        <v>0</v>
      </c>
      <c r="AA2302" t="s">
        <v>4875</v>
      </c>
      <c r="AB2302">
        <v>684</v>
      </c>
    </row>
    <row r="2303" spans="16:28">
      <c r="P2303" t="str">
        <f>IFERROR(VLOOKUP(ROWS($P$2:P2303),$Q$2:$R$3007,2,0),"")</f>
        <v/>
      </c>
      <c r="Q2303" s="91">
        <f>IF(ISNUMBER(SEARCH(ETUD_SHEARCH_ECO_PREC,R2303)),MAX($Q$1:Q2302)+1,0)</f>
        <v>0</v>
      </c>
      <c r="R2303" t="s">
        <v>3512</v>
      </c>
      <c r="S2303">
        <v>8518</v>
      </c>
      <c r="Y2303" t="str">
        <f>IFERROR(VLOOKUP(ROWS($Y$2:Y2303),$Z$2:$AA$3007,2,0),"")</f>
        <v/>
      </c>
      <c r="Z2303" s="91">
        <f>IF(ISNUMBER(SEARCH(PROF_SEARCH_ECO_PREC,AA2303)),MAX($Z$1:Z2302)+1,0)</f>
        <v>0</v>
      </c>
      <c r="AA2303" t="s">
        <v>3512</v>
      </c>
      <c r="AB2303">
        <v>8518</v>
      </c>
    </row>
    <row r="2304" spans="16:28">
      <c r="P2304" t="str">
        <f>IFERROR(VLOOKUP(ROWS($P$2:P2304),$Q$2:$R$3007,2,0),"")</f>
        <v/>
      </c>
      <c r="Q2304" s="91">
        <f>IF(ISNUMBER(SEARCH(ETUD_SHEARCH_ECO_PREC,R2304)),MAX($Q$1:Q2303)+1,0)</f>
        <v>0</v>
      </c>
      <c r="R2304" t="s">
        <v>3727</v>
      </c>
      <c r="S2304">
        <v>8600</v>
      </c>
      <c r="Y2304" t="str">
        <f>IFERROR(VLOOKUP(ROWS($Y$2:Y2304),$Z$2:$AA$3007,2,0),"")</f>
        <v/>
      </c>
      <c r="Z2304" s="91">
        <f>IF(ISNUMBER(SEARCH(PROF_SEARCH_ECO_PREC,AA2304)),MAX($Z$1:Z2303)+1,0)</f>
        <v>0</v>
      </c>
      <c r="AA2304" t="s">
        <v>3727</v>
      </c>
      <c r="AB2304">
        <v>8600</v>
      </c>
    </row>
    <row r="2305" spans="16:28">
      <c r="P2305" t="str">
        <f>IFERROR(VLOOKUP(ROWS($P$2:P2305),$Q$2:$R$3007,2,0),"")</f>
        <v/>
      </c>
      <c r="Q2305" s="91">
        <f>IF(ISNUMBER(SEARCH(ETUD_SHEARCH_ECO_PREC,R2305)),MAX($Q$1:Q2304)+1,0)</f>
        <v>0</v>
      </c>
      <c r="R2305" t="s">
        <v>4148</v>
      </c>
      <c r="S2305">
        <v>312</v>
      </c>
      <c r="Y2305" t="str">
        <f>IFERROR(VLOOKUP(ROWS($Y$2:Y2305),$Z$2:$AA$3007,2,0),"")</f>
        <v/>
      </c>
      <c r="Z2305" s="91">
        <f>IF(ISNUMBER(SEARCH(PROF_SEARCH_ECO_PREC,AA2305)),MAX($Z$1:Z2304)+1,0)</f>
        <v>0</v>
      </c>
      <c r="AA2305" t="s">
        <v>4148</v>
      </c>
      <c r="AB2305">
        <v>312</v>
      </c>
    </row>
    <row r="2306" spans="16:28">
      <c r="P2306" t="str">
        <f>IFERROR(VLOOKUP(ROWS($P$2:P2306),$Q$2:$R$3007,2,0),"")</f>
        <v/>
      </c>
      <c r="Q2306" s="91">
        <f>IF(ISNUMBER(SEARCH(ETUD_SHEARCH_ECO_PREC,R2306)),MAX($Q$1:Q2305)+1,0)</f>
        <v>0</v>
      </c>
      <c r="R2306" t="s">
        <v>3718</v>
      </c>
      <c r="S2306">
        <v>8613</v>
      </c>
      <c r="Y2306" t="str">
        <f>IFERROR(VLOOKUP(ROWS($Y$2:Y2306),$Z$2:$AA$3007,2,0),"")</f>
        <v/>
      </c>
      <c r="Z2306" s="91">
        <f>IF(ISNUMBER(SEARCH(PROF_SEARCH_ECO_PREC,AA2306)),MAX($Z$1:Z2305)+1,0)</f>
        <v>0</v>
      </c>
      <c r="AA2306" t="s">
        <v>3718</v>
      </c>
      <c r="AB2306">
        <v>8613</v>
      </c>
    </row>
    <row r="2307" spans="16:28">
      <c r="P2307" t="str">
        <f>IFERROR(VLOOKUP(ROWS($P$2:P2307),$Q$2:$R$3007,2,0),"")</f>
        <v/>
      </c>
      <c r="Q2307" s="91">
        <f>IF(ISNUMBER(SEARCH(ETUD_SHEARCH_ECO_PREC,R2307)),MAX($Q$1:Q2306)+1,0)</f>
        <v>0</v>
      </c>
      <c r="R2307" t="s">
        <v>4204</v>
      </c>
      <c r="S2307">
        <v>8146</v>
      </c>
      <c r="Y2307" t="str">
        <f>IFERROR(VLOOKUP(ROWS($Y$2:Y2307),$Z$2:$AA$3007,2,0),"")</f>
        <v/>
      </c>
      <c r="Z2307" s="91">
        <f>IF(ISNUMBER(SEARCH(PROF_SEARCH_ECO_PREC,AA2307)),MAX($Z$1:Z2306)+1,0)</f>
        <v>0</v>
      </c>
      <c r="AA2307" t="s">
        <v>4204</v>
      </c>
      <c r="AB2307">
        <v>8146</v>
      </c>
    </row>
    <row r="2308" spans="16:28">
      <c r="P2308" t="str">
        <f>IFERROR(VLOOKUP(ROWS($P$2:P2308),$Q$2:$R$3007,2,0),"")</f>
        <v/>
      </c>
      <c r="Q2308" s="91">
        <f>IF(ISNUMBER(SEARCH(ETUD_SHEARCH_ECO_PREC,R2308)),MAX($Q$1:Q2307)+1,0)</f>
        <v>0</v>
      </c>
      <c r="R2308" t="s">
        <v>5650</v>
      </c>
      <c r="S2308">
        <v>1107</v>
      </c>
      <c r="Y2308" t="str">
        <f>IFERROR(VLOOKUP(ROWS($Y$2:Y2308),$Z$2:$AA$3007,2,0),"")</f>
        <v/>
      </c>
      <c r="Z2308" s="91">
        <f>IF(ISNUMBER(SEARCH(PROF_SEARCH_ECO_PREC,AA2308)),MAX($Z$1:Z2307)+1,0)</f>
        <v>0</v>
      </c>
      <c r="AA2308" t="s">
        <v>5650</v>
      </c>
      <c r="AB2308">
        <v>1107</v>
      </c>
    </row>
    <row r="2309" spans="16:28">
      <c r="P2309" t="str">
        <f>IFERROR(VLOOKUP(ROWS($P$2:P2309),$Q$2:$R$3007,2,0),"")</f>
        <v/>
      </c>
      <c r="Q2309" s="91">
        <f>IF(ISNUMBER(SEARCH(ETUD_SHEARCH_ECO_PREC,R2309)),MAX($Q$1:Q2308)+1,0)</f>
        <v>0</v>
      </c>
      <c r="R2309" t="s">
        <v>5633</v>
      </c>
      <c r="S2309">
        <v>1097</v>
      </c>
      <c r="Y2309" t="str">
        <f>IFERROR(VLOOKUP(ROWS($Y$2:Y2309),$Z$2:$AA$3007,2,0),"")</f>
        <v/>
      </c>
      <c r="Z2309" s="91">
        <f>IF(ISNUMBER(SEARCH(PROF_SEARCH_ECO_PREC,AA2309)),MAX($Z$1:Z2308)+1,0)</f>
        <v>0</v>
      </c>
      <c r="AA2309" t="s">
        <v>5633</v>
      </c>
      <c r="AB2309">
        <v>1097</v>
      </c>
    </row>
    <row r="2310" spans="16:28">
      <c r="P2310" t="str">
        <f>IFERROR(VLOOKUP(ROWS($P$2:P2310),$Q$2:$R$3007,2,0),"")</f>
        <v/>
      </c>
      <c r="Q2310" s="91">
        <f>IF(ISNUMBER(SEARCH(ETUD_SHEARCH_ECO_PREC,R2310)),MAX($Q$1:Q2309)+1,0)</f>
        <v>0</v>
      </c>
      <c r="R2310" t="s">
        <v>4979</v>
      </c>
      <c r="S2310">
        <v>768</v>
      </c>
      <c r="Y2310" t="str">
        <f>IFERROR(VLOOKUP(ROWS($Y$2:Y2310),$Z$2:$AA$3007,2,0),"")</f>
        <v/>
      </c>
      <c r="Z2310" s="91">
        <f>IF(ISNUMBER(SEARCH(PROF_SEARCH_ECO_PREC,AA2310)),MAX($Z$1:Z2309)+1,0)</f>
        <v>0</v>
      </c>
      <c r="AA2310" t="s">
        <v>4979</v>
      </c>
      <c r="AB2310">
        <v>768</v>
      </c>
    </row>
    <row r="2311" spans="16:28">
      <c r="P2311" t="str">
        <f>IFERROR(VLOOKUP(ROWS($P$2:P2311),$Q$2:$R$3007,2,0),"")</f>
        <v/>
      </c>
      <c r="Q2311" s="91">
        <f>IF(ISNUMBER(SEARCH(ETUD_SHEARCH_ECO_PREC,R2311)),MAX($Q$1:Q2310)+1,0)</f>
        <v>0</v>
      </c>
      <c r="R2311" t="s">
        <v>4923</v>
      </c>
      <c r="S2311">
        <v>720</v>
      </c>
      <c r="Y2311" t="str">
        <f>IFERROR(VLOOKUP(ROWS($Y$2:Y2311),$Z$2:$AA$3007,2,0),"")</f>
        <v/>
      </c>
      <c r="Z2311" s="91">
        <f>IF(ISNUMBER(SEARCH(PROF_SEARCH_ECO_PREC,AA2311)),MAX($Z$1:Z2310)+1,0)</f>
        <v>0</v>
      </c>
      <c r="AA2311" t="s">
        <v>4923</v>
      </c>
      <c r="AB2311">
        <v>720</v>
      </c>
    </row>
    <row r="2312" spans="16:28">
      <c r="P2312" t="str">
        <f>IFERROR(VLOOKUP(ROWS($P$2:P2312),$Q$2:$R$3007,2,0),"")</f>
        <v/>
      </c>
      <c r="Q2312" s="91">
        <f>IF(ISNUMBER(SEARCH(ETUD_SHEARCH_ECO_PREC,R2312)),MAX($Q$1:Q2311)+1,0)</f>
        <v>0</v>
      </c>
      <c r="R2312" t="s">
        <v>4924</v>
      </c>
      <c r="S2312">
        <v>721</v>
      </c>
      <c r="Y2312" t="str">
        <f>IFERROR(VLOOKUP(ROWS($Y$2:Y2312),$Z$2:$AA$3007,2,0),"")</f>
        <v/>
      </c>
      <c r="Z2312" s="91">
        <f>IF(ISNUMBER(SEARCH(PROF_SEARCH_ECO_PREC,AA2312)),MAX($Z$1:Z2311)+1,0)</f>
        <v>0</v>
      </c>
      <c r="AA2312" t="s">
        <v>4924</v>
      </c>
      <c r="AB2312">
        <v>721</v>
      </c>
    </row>
    <row r="2313" spans="16:28">
      <c r="P2313" t="str">
        <f>IFERROR(VLOOKUP(ROWS($P$2:P2313),$Q$2:$R$3007,2,0),"")</f>
        <v/>
      </c>
      <c r="Q2313" s="91">
        <f>IF(ISNUMBER(SEARCH(ETUD_SHEARCH_ECO_PREC,R2313)),MAX($Q$1:Q2312)+1,0)</f>
        <v>0</v>
      </c>
      <c r="R2313" t="s">
        <v>4379</v>
      </c>
      <c r="S2313">
        <v>9523</v>
      </c>
      <c r="Y2313" t="str">
        <f>IFERROR(VLOOKUP(ROWS($Y$2:Y2313),$Z$2:$AA$3007,2,0),"")</f>
        <v/>
      </c>
      <c r="Z2313" s="91">
        <f>IF(ISNUMBER(SEARCH(PROF_SEARCH_ECO_PREC,AA2313)),MAX($Z$1:Z2312)+1,0)</f>
        <v>0</v>
      </c>
      <c r="AA2313" t="s">
        <v>4379</v>
      </c>
      <c r="AB2313">
        <v>9523</v>
      </c>
    </row>
    <row r="2314" spans="16:28">
      <c r="P2314" t="str">
        <f>IFERROR(VLOOKUP(ROWS($P$2:P2314),$Q$2:$R$3007,2,0),"")</f>
        <v/>
      </c>
      <c r="Q2314" s="91">
        <f>IF(ISNUMBER(SEARCH(ETUD_SHEARCH_ECO_PREC,R2314)),MAX($Q$1:Q2313)+1,0)</f>
        <v>0</v>
      </c>
      <c r="R2314" t="s">
        <v>5487</v>
      </c>
      <c r="S2314">
        <v>1040</v>
      </c>
      <c r="Y2314" t="str">
        <f>IFERROR(VLOOKUP(ROWS($Y$2:Y2314),$Z$2:$AA$3007,2,0),"")</f>
        <v/>
      </c>
      <c r="Z2314" s="91">
        <f>IF(ISNUMBER(SEARCH(PROF_SEARCH_ECO_PREC,AA2314)),MAX($Z$1:Z2313)+1,0)</f>
        <v>0</v>
      </c>
      <c r="AA2314" t="s">
        <v>5487</v>
      </c>
      <c r="AB2314">
        <v>1040</v>
      </c>
    </row>
    <row r="2315" spans="16:28">
      <c r="P2315" t="str">
        <f>IFERROR(VLOOKUP(ROWS($P$2:P2315),$Q$2:$R$3007,2,0),"")</f>
        <v/>
      </c>
      <c r="Q2315" s="91">
        <f>IF(ISNUMBER(SEARCH(ETUD_SHEARCH_ECO_PREC,R2315)),MAX($Q$1:Q2314)+1,0)</f>
        <v>0</v>
      </c>
      <c r="R2315" t="s">
        <v>4627</v>
      </c>
      <c r="S2315">
        <v>8507</v>
      </c>
      <c r="Y2315" t="str">
        <f>IFERROR(VLOOKUP(ROWS($Y$2:Y2315),$Z$2:$AA$3007,2,0),"")</f>
        <v/>
      </c>
      <c r="Z2315" s="91">
        <f>IF(ISNUMBER(SEARCH(PROF_SEARCH_ECO_PREC,AA2315)),MAX($Z$1:Z2314)+1,0)</f>
        <v>0</v>
      </c>
      <c r="AA2315" t="s">
        <v>4627</v>
      </c>
      <c r="AB2315">
        <v>8507</v>
      </c>
    </row>
    <row r="2316" spans="16:28">
      <c r="P2316" t="str">
        <f>IFERROR(VLOOKUP(ROWS($P$2:P2316),$Q$2:$R$3007,2,0),"")</f>
        <v/>
      </c>
      <c r="Q2316" s="91">
        <f>IF(ISNUMBER(SEARCH(ETUD_SHEARCH_ECO_PREC,R2316)),MAX($Q$1:Q2315)+1,0)</f>
        <v>0</v>
      </c>
      <c r="R2316" t="s">
        <v>4496</v>
      </c>
      <c r="S2316">
        <v>8045</v>
      </c>
      <c r="Y2316" t="str">
        <f>IFERROR(VLOOKUP(ROWS($Y$2:Y2316),$Z$2:$AA$3007,2,0),"")</f>
        <v/>
      </c>
      <c r="Z2316" s="91">
        <f>IF(ISNUMBER(SEARCH(PROF_SEARCH_ECO_PREC,AA2316)),MAX($Z$1:Z2315)+1,0)</f>
        <v>0</v>
      </c>
      <c r="AA2316" t="s">
        <v>4496</v>
      </c>
      <c r="AB2316">
        <v>8045</v>
      </c>
    </row>
    <row r="2317" spans="16:28">
      <c r="P2317" t="str">
        <f>IFERROR(VLOOKUP(ROWS($P$2:P2317),$Q$2:$R$3007,2,0),"")</f>
        <v/>
      </c>
      <c r="Q2317" s="91">
        <f>IF(ISNUMBER(SEARCH(ETUD_SHEARCH_ECO_PREC,R2317)),MAX($Q$1:Q2316)+1,0)</f>
        <v>0</v>
      </c>
      <c r="R2317" t="s">
        <v>4390</v>
      </c>
      <c r="S2317">
        <v>8180</v>
      </c>
      <c r="Y2317" t="str">
        <f>IFERROR(VLOOKUP(ROWS($Y$2:Y2317),$Z$2:$AA$3007,2,0),"")</f>
        <v/>
      </c>
      <c r="Z2317" s="91">
        <f>IF(ISNUMBER(SEARCH(PROF_SEARCH_ECO_PREC,AA2317)),MAX($Z$1:Z2316)+1,0)</f>
        <v>0</v>
      </c>
      <c r="AA2317" t="s">
        <v>4390</v>
      </c>
      <c r="AB2317">
        <v>8180</v>
      </c>
    </row>
    <row r="2318" spans="16:28">
      <c r="P2318" t="str">
        <f>IFERROR(VLOOKUP(ROWS($P$2:P2318),$Q$2:$R$3007,2,0),"")</f>
        <v/>
      </c>
      <c r="Q2318" s="91">
        <f>IF(ISNUMBER(SEARCH(ETUD_SHEARCH_ECO_PREC,R2318)),MAX($Q$1:Q2317)+1,0)</f>
        <v>0</v>
      </c>
      <c r="R2318" t="s">
        <v>3438</v>
      </c>
      <c r="S2318">
        <v>8143</v>
      </c>
      <c r="Y2318" t="str">
        <f>IFERROR(VLOOKUP(ROWS($Y$2:Y2318),$Z$2:$AA$3007,2,0),"")</f>
        <v/>
      </c>
      <c r="Z2318" s="91">
        <f>IF(ISNUMBER(SEARCH(PROF_SEARCH_ECO_PREC,AA2318)),MAX($Z$1:Z2317)+1,0)</f>
        <v>0</v>
      </c>
      <c r="AA2318" t="s">
        <v>3438</v>
      </c>
      <c r="AB2318">
        <v>8143</v>
      </c>
    </row>
    <row r="2319" spans="16:28">
      <c r="P2319" t="str">
        <f>IFERROR(VLOOKUP(ROWS($P$2:P2319),$Q$2:$R$3007,2,0),"")</f>
        <v/>
      </c>
      <c r="Q2319" s="91">
        <f>IF(ISNUMBER(SEARCH(ETUD_SHEARCH_ECO_PREC,R2319)),MAX($Q$1:Q2318)+1,0)</f>
        <v>0</v>
      </c>
      <c r="R2319" t="s">
        <v>3501</v>
      </c>
      <c r="S2319">
        <v>8139</v>
      </c>
      <c r="Y2319" t="str">
        <f>IFERROR(VLOOKUP(ROWS($Y$2:Y2319),$Z$2:$AA$3007,2,0),"")</f>
        <v/>
      </c>
      <c r="Z2319" s="91">
        <f>IF(ISNUMBER(SEARCH(PROF_SEARCH_ECO_PREC,AA2319)),MAX($Z$1:Z2318)+1,0)</f>
        <v>0</v>
      </c>
      <c r="AA2319" t="s">
        <v>3501</v>
      </c>
      <c r="AB2319">
        <v>8139</v>
      </c>
    </row>
    <row r="2320" spans="16:28">
      <c r="P2320" t="str">
        <f>IFERROR(VLOOKUP(ROWS($P$2:P2320),$Q$2:$R$3007,2,0),"")</f>
        <v/>
      </c>
      <c r="Q2320" s="91">
        <f>IF(ISNUMBER(SEARCH(ETUD_SHEARCH_ECO_PREC,R2320)),MAX($Q$1:Q2319)+1,0)</f>
        <v>0</v>
      </c>
      <c r="R2320" t="s">
        <v>4184</v>
      </c>
      <c r="S2320">
        <v>7549</v>
      </c>
      <c r="Y2320" t="str">
        <f>IFERROR(VLOOKUP(ROWS($Y$2:Y2320),$Z$2:$AA$3007,2,0),"")</f>
        <v/>
      </c>
      <c r="Z2320" s="91">
        <f>IF(ISNUMBER(SEARCH(PROF_SEARCH_ECO_PREC,AA2320)),MAX($Z$1:Z2319)+1,0)</f>
        <v>0</v>
      </c>
      <c r="AA2320" t="s">
        <v>4184</v>
      </c>
      <c r="AB2320">
        <v>7549</v>
      </c>
    </row>
    <row r="2321" spans="16:28">
      <c r="P2321" t="str">
        <f>IFERROR(VLOOKUP(ROWS($P$2:P2321),$Q$2:$R$3007,2,0),"")</f>
        <v/>
      </c>
      <c r="Q2321" s="91">
        <f>IF(ISNUMBER(SEARCH(ETUD_SHEARCH_ECO_PREC,R2321)),MAX($Q$1:Q2320)+1,0)</f>
        <v>0</v>
      </c>
      <c r="R2321" t="s">
        <v>4792</v>
      </c>
      <c r="S2321">
        <v>8538</v>
      </c>
      <c r="Y2321" t="str">
        <f>IFERROR(VLOOKUP(ROWS($Y$2:Y2321),$Z$2:$AA$3007,2,0),"")</f>
        <v/>
      </c>
      <c r="Z2321" s="91">
        <f>IF(ISNUMBER(SEARCH(PROF_SEARCH_ECO_PREC,AA2321)),MAX($Z$1:Z2320)+1,0)</f>
        <v>0</v>
      </c>
      <c r="AA2321" t="s">
        <v>4792</v>
      </c>
      <c r="AB2321">
        <v>8538</v>
      </c>
    </row>
    <row r="2322" spans="16:28">
      <c r="P2322" t="str">
        <f>IFERROR(VLOOKUP(ROWS($P$2:P2322),$Q$2:$R$3007,2,0),"")</f>
        <v/>
      </c>
      <c r="Q2322" s="91">
        <f>IF(ISNUMBER(SEARCH(ETUD_SHEARCH_ECO_PREC,R2322)),MAX($Q$1:Q2321)+1,0)</f>
        <v>0</v>
      </c>
      <c r="R2322" t="s">
        <v>4055</v>
      </c>
      <c r="S2322">
        <v>8544</v>
      </c>
      <c r="Y2322" t="str">
        <f>IFERROR(VLOOKUP(ROWS($Y$2:Y2322),$Z$2:$AA$3007,2,0),"")</f>
        <v/>
      </c>
      <c r="Z2322" s="91">
        <f>IF(ISNUMBER(SEARCH(PROF_SEARCH_ECO_PREC,AA2322)),MAX($Z$1:Z2321)+1,0)</f>
        <v>0</v>
      </c>
      <c r="AA2322" t="s">
        <v>4055</v>
      </c>
      <c r="AB2322">
        <v>8544</v>
      </c>
    </row>
    <row r="2323" spans="16:28">
      <c r="P2323" t="str">
        <f>IFERROR(VLOOKUP(ROWS($P$2:P2323),$Q$2:$R$3007,2,0),"")</f>
        <v/>
      </c>
      <c r="Q2323" s="91">
        <f>IF(ISNUMBER(SEARCH(ETUD_SHEARCH_ECO_PREC,R2323)),MAX($Q$1:Q2322)+1,0)</f>
        <v>0</v>
      </c>
      <c r="R2323" t="s">
        <v>4029</v>
      </c>
      <c r="S2323">
        <v>261</v>
      </c>
      <c r="Y2323" t="str">
        <f>IFERROR(VLOOKUP(ROWS($Y$2:Y2323),$Z$2:$AA$3007,2,0),"")</f>
        <v/>
      </c>
      <c r="Z2323" s="91">
        <f>IF(ISNUMBER(SEARCH(PROF_SEARCH_ECO_PREC,AA2323)),MAX($Z$1:Z2322)+1,0)</f>
        <v>0</v>
      </c>
      <c r="AA2323" t="s">
        <v>4029</v>
      </c>
      <c r="AB2323">
        <v>261</v>
      </c>
    </row>
    <row r="2324" spans="16:28">
      <c r="P2324" t="str">
        <f>IFERROR(VLOOKUP(ROWS($P$2:P2324),$Q$2:$R$3007,2,0),"")</f>
        <v/>
      </c>
      <c r="Q2324" s="91">
        <f>IF(ISNUMBER(SEARCH(ETUD_SHEARCH_ECO_PREC,R2324)),MAX($Q$1:Q2323)+1,0)</f>
        <v>0</v>
      </c>
      <c r="R2324" t="s">
        <v>3297</v>
      </c>
      <c r="S2324">
        <v>5485</v>
      </c>
      <c r="Y2324" t="str">
        <f>IFERROR(VLOOKUP(ROWS($Y$2:Y2324),$Z$2:$AA$3007,2,0),"")</f>
        <v/>
      </c>
      <c r="Z2324" s="91">
        <f>IF(ISNUMBER(SEARCH(PROF_SEARCH_ECO_PREC,AA2324)),MAX($Z$1:Z2323)+1,0)</f>
        <v>0</v>
      </c>
      <c r="AA2324" t="s">
        <v>3297</v>
      </c>
      <c r="AB2324">
        <v>5485</v>
      </c>
    </row>
    <row r="2325" spans="16:28">
      <c r="P2325" t="str">
        <f>IFERROR(VLOOKUP(ROWS($P$2:P2325),$Q$2:$R$3007,2,0),"")</f>
        <v/>
      </c>
      <c r="Q2325" s="91">
        <f>IF(ISNUMBER(SEARCH(ETUD_SHEARCH_ECO_PREC,R2325)),MAX($Q$1:Q2324)+1,0)</f>
        <v>0</v>
      </c>
      <c r="R2325" t="s">
        <v>3688</v>
      </c>
      <c r="S2325">
        <v>8631</v>
      </c>
      <c r="Y2325" t="str">
        <f>IFERROR(VLOOKUP(ROWS($Y$2:Y2325),$Z$2:$AA$3007,2,0),"")</f>
        <v/>
      </c>
      <c r="Z2325" s="91">
        <f>IF(ISNUMBER(SEARCH(PROF_SEARCH_ECO_PREC,AA2325)),MAX($Z$1:Z2324)+1,0)</f>
        <v>0</v>
      </c>
      <c r="AA2325" t="s">
        <v>3688</v>
      </c>
      <c r="AB2325">
        <v>8631</v>
      </c>
    </row>
    <row r="2326" spans="16:28">
      <c r="P2326" t="str">
        <f>IFERROR(VLOOKUP(ROWS($P$2:P2326),$Q$2:$R$3007,2,0),"")</f>
        <v/>
      </c>
      <c r="Q2326" s="91">
        <f>IF(ISNUMBER(SEARCH(ETUD_SHEARCH_ECO_PREC,R2326)),MAX($Q$1:Q2325)+1,0)</f>
        <v>0</v>
      </c>
      <c r="R2326" t="s">
        <v>3767</v>
      </c>
      <c r="S2326">
        <v>8135</v>
      </c>
      <c r="Y2326" t="str">
        <f>IFERROR(VLOOKUP(ROWS($Y$2:Y2326),$Z$2:$AA$3007,2,0),"")</f>
        <v/>
      </c>
      <c r="Z2326" s="91">
        <f>IF(ISNUMBER(SEARCH(PROF_SEARCH_ECO_PREC,AA2326)),MAX($Z$1:Z2325)+1,0)</f>
        <v>0</v>
      </c>
      <c r="AA2326" t="s">
        <v>3767</v>
      </c>
      <c r="AB2326">
        <v>8135</v>
      </c>
    </row>
    <row r="2327" spans="16:28">
      <c r="P2327" t="str">
        <f>IFERROR(VLOOKUP(ROWS($P$2:P2327),$Q$2:$R$3007,2,0),"")</f>
        <v/>
      </c>
      <c r="Q2327" s="91">
        <f>IF(ISNUMBER(SEARCH(ETUD_SHEARCH_ECO_PREC,R2327)),MAX($Q$1:Q2326)+1,0)</f>
        <v>0</v>
      </c>
      <c r="R2327" t="s">
        <v>4095</v>
      </c>
      <c r="S2327">
        <v>8005</v>
      </c>
      <c r="Y2327" t="str">
        <f>IFERROR(VLOOKUP(ROWS($Y$2:Y2327),$Z$2:$AA$3007,2,0),"")</f>
        <v/>
      </c>
      <c r="Z2327" s="91">
        <f>IF(ISNUMBER(SEARCH(PROF_SEARCH_ECO_PREC,AA2327)),MAX($Z$1:Z2326)+1,0)</f>
        <v>0</v>
      </c>
      <c r="AA2327" t="s">
        <v>4095</v>
      </c>
      <c r="AB2327">
        <v>8005</v>
      </c>
    </row>
    <row r="2328" spans="16:28">
      <c r="P2328" t="str">
        <f>IFERROR(VLOOKUP(ROWS($P$2:P2328),$Q$2:$R$3007,2,0),"")</f>
        <v/>
      </c>
      <c r="Q2328" s="91">
        <f>IF(ISNUMBER(SEARCH(ETUD_SHEARCH_ECO_PREC,R2328)),MAX($Q$1:Q2327)+1,0)</f>
        <v>0</v>
      </c>
      <c r="R2328" t="s">
        <v>3781</v>
      </c>
      <c r="S2328">
        <v>8517</v>
      </c>
      <c r="Y2328" t="str">
        <f>IFERROR(VLOOKUP(ROWS($Y$2:Y2328),$Z$2:$AA$3007,2,0),"")</f>
        <v/>
      </c>
      <c r="Z2328" s="91">
        <f>IF(ISNUMBER(SEARCH(PROF_SEARCH_ECO_PREC,AA2328)),MAX($Z$1:Z2327)+1,0)</f>
        <v>0</v>
      </c>
      <c r="AA2328" t="s">
        <v>3781</v>
      </c>
      <c r="AB2328">
        <v>8517</v>
      </c>
    </row>
    <row r="2329" spans="16:28">
      <c r="P2329" t="str">
        <f>IFERROR(VLOOKUP(ROWS($P$2:P2329),$Q$2:$R$3007,2,0),"")</f>
        <v/>
      </c>
      <c r="Q2329" s="91">
        <f>IF(ISNUMBER(SEARCH(ETUD_SHEARCH_ECO_PREC,R2329)),MAX($Q$1:Q2328)+1,0)</f>
        <v>0</v>
      </c>
      <c r="R2329" t="s">
        <v>3769</v>
      </c>
      <c r="S2329">
        <v>8326</v>
      </c>
      <c r="Y2329" t="str">
        <f>IFERROR(VLOOKUP(ROWS($Y$2:Y2329),$Z$2:$AA$3007,2,0),"")</f>
        <v/>
      </c>
      <c r="Z2329" s="91">
        <f>IF(ISNUMBER(SEARCH(PROF_SEARCH_ECO_PREC,AA2329)),MAX($Z$1:Z2328)+1,0)</f>
        <v>0</v>
      </c>
      <c r="AA2329" t="s">
        <v>3769</v>
      </c>
      <c r="AB2329">
        <v>8326</v>
      </c>
    </row>
    <row r="2330" spans="16:28">
      <c r="P2330" t="str">
        <f>IFERROR(VLOOKUP(ROWS($P$2:P2330),$Q$2:$R$3007,2,0),"")</f>
        <v/>
      </c>
      <c r="Q2330" s="91">
        <f>IF(ISNUMBER(SEARCH(ETUD_SHEARCH_ECO_PREC,R2330)),MAX($Q$1:Q2329)+1,0)</f>
        <v>0</v>
      </c>
      <c r="R2330" t="s">
        <v>4134</v>
      </c>
      <c r="S2330">
        <v>7542</v>
      </c>
      <c r="Y2330" t="str">
        <f>IFERROR(VLOOKUP(ROWS($Y$2:Y2330),$Z$2:$AA$3007,2,0),"")</f>
        <v/>
      </c>
      <c r="Z2330" s="91">
        <f>IF(ISNUMBER(SEARCH(PROF_SEARCH_ECO_PREC,AA2330)),MAX($Z$1:Z2329)+1,0)</f>
        <v>0</v>
      </c>
      <c r="AA2330" t="s">
        <v>4134</v>
      </c>
      <c r="AB2330">
        <v>7542</v>
      </c>
    </row>
    <row r="2331" spans="16:28">
      <c r="P2331" t="str">
        <f>IFERROR(VLOOKUP(ROWS($P$2:P2331),$Q$2:$R$3007,2,0),"")</f>
        <v/>
      </c>
      <c r="Q2331" s="91">
        <f>IF(ISNUMBER(SEARCH(ETUD_SHEARCH_ECO_PREC,R2331)),MAX($Q$1:Q2330)+1,0)</f>
        <v>0</v>
      </c>
      <c r="R2331" t="s">
        <v>3178</v>
      </c>
      <c r="S2331">
        <v>7057</v>
      </c>
      <c r="Y2331" t="str">
        <f>IFERROR(VLOOKUP(ROWS($Y$2:Y2331),$Z$2:$AA$3007,2,0),"")</f>
        <v/>
      </c>
      <c r="Z2331" s="91">
        <f>IF(ISNUMBER(SEARCH(PROF_SEARCH_ECO_PREC,AA2331)),MAX($Z$1:Z2330)+1,0)</f>
        <v>0</v>
      </c>
      <c r="AA2331" t="s">
        <v>3178</v>
      </c>
      <c r="AB2331">
        <v>7057</v>
      </c>
    </row>
    <row r="2332" spans="16:28">
      <c r="P2332" t="str">
        <f>IFERROR(VLOOKUP(ROWS($P$2:P2332),$Q$2:$R$3007,2,0),"")</f>
        <v/>
      </c>
      <c r="Q2332" s="91">
        <f>IF(ISNUMBER(SEARCH(ETUD_SHEARCH_ECO_PREC,R2332)),MAX($Q$1:Q2331)+1,0)</f>
        <v>0</v>
      </c>
      <c r="R2332" t="s">
        <v>4118</v>
      </c>
      <c r="S2332">
        <v>8270</v>
      </c>
      <c r="Y2332" t="str">
        <f>IFERROR(VLOOKUP(ROWS($Y$2:Y2332),$Z$2:$AA$3007,2,0),"")</f>
        <v/>
      </c>
      <c r="Z2332" s="91">
        <f>IF(ISNUMBER(SEARCH(PROF_SEARCH_ECO_PREC,AA2332)),MAX($Z$1:Z2331)+1,0)</f>
        <v>0</v>
      </c>
      <c r="AA2332" t="s">
        <v>4118</v>
      </c>
      <c r="AB2332">
        <v>8270</v>
      </c>
    </row>
    <row r="2333" spans="16:28">
      <c r="P2333" t="str">
        <f>IFERROR(VLOOKUP(ROWS($P$2:P2333),$Q$2:$R$3007,2,0),"")</f>
        <v/>
      </c>
      <c r="Q2333" s="91">
        <f>IF(ISNUMBER(SEARCH(ETUD_SHEARCH_ECO_PREC,R2333)),MAX($Q$1:Q2332)+1,0)</f>
        <v>0</v>
      </c>
      <c r="R2333" t="s">
        <v>5398</v>
      </c>
      <c r="S2333">
        <v>988</v>
      </c>
      <c r="Y2333" t="str">
        <f>IFERROR(VLOOKUP(ROWS($Y$2:Y2333),$Z$2:$AA$3007,2,0),"")</f>
        <v/>
      </c>
      <c r="Z2333" s="91">
        <f>IF(ISNUMBER(SEARCH(PROF_SEARCH_ECO_PREC,AA2333)),MAX($Z$1:Z2332)+1,0)</f>
        <v>0</v>
      </c>
      <c r="AA2333" t="s">
        <v>5398</v>
      </c>
      <c r="AB2333">
        <v>988</v>
      </c>
    </row>
    <row r="2334" spans="16:28">
      <c r="P2334" t="str">
        <f>IFERROR(VLOOKUP(ROWS($P$2:P2334),$Q$2:$R$3007,2,0),"")</f>
        <v/>
      </c>
      <c r="Q2334" s="91">
        <f>IF(ISNUMBER(SEARCH(ETUD_SHEARCH_ECO_PREC,R2334)),MAX($Q$1:Q2333)+1,0)</f>
        <v>0</v>
      </c>
      <c r="R2334" t="s">
        <v>3177</v>
      </c>
      <c r="S2334">
        <v>7056</v>
      </c>
      <c r="Y2334" t="str">
        <f>IFERROR(VLOOKUP(ROWS($Y$2:Y2334),$Z$2:$AA$3007,2,0),"")</f>
        <v/>
      </c>
      <c r="Z2334" s="91">
        <f>IF(ISNUMBER(SEARCH(PROF_SEARCH_ECO_PREC,AA2334)),MAX($Z$1:Z2333)+1,0)</f>
        <v>0</v>
      </c>
      <c r="AA2334" t="s">
        <v>3177</v>
      </c>
      <c r="AB2334">
        <v>7056</v>
      </c>
    </row>
    <row r="2335" spans="16:28">
      <c r="P2335" t="str">
        <f>IFERROR(VLOOKUP(ROWS($P$2:P2335),$Q$2:$R$3007,2,0),"")</f>
        <v/>
      </c>
      <c r="Q2335" s="91">
        <f>IF(ISNUMBER(SEARCH(ETUD_SHEARCH_ECO_PREC,R2335)),MAX($Q$1:Q2334)+1,0)</f>
        <v>0</v>
      </c>
      <c r="R2335" t="s">
        <v>5653</v>
      </c>
      <c r="S2335">
        <v>1109</v>
      </c>
      <c r="Y2335" t="str">
        <f>IFERROR(VLOOKUP(ROWS($Y$2:Y2335),$Z$2:$AA$3007,2,0),"")</f>
        <v/>
      </c>
      <c r="Z2335" s="91">
        <f>IF(ISNUMBER(SEARCH(PROF_SEARCH_ECO_PREC,AA2335)),MAX($Z$1:Z2334)+1,0)</f>
        <v>0</v>
      </c>
      <c r="AA2335" t="s">
        <v>5653</v>
      </c>
      <c r="AB2335">
        <v>1109</v>
      </c>
    </row>
    <row r="2336" spans="16:28">
      <c r="P2336" t="str">
        <f>IFERROR(VLOOKUP(ROWS($P$2:P2336),$Q$2:$R$3007,2,0),"")</f>
        <v/>
      </c>
      <c r="Q2336" s="91">
        <f>IF(ISNUMBER(SEARCH(ETUD_SHEARCH_ECO_PREC,R2336)),MAX($Q$1:Q2335)+1,0)</f>
        <v>0</v>
      </c>
      <c r="R2336" t="s">
        <v>3136</v>
      </c>
      <c r="S2336">
        <v>7038</v>
      </c>
      <c r="Y2336" t="str">
        <f>IFERROR(VLOOKUP(ROWS($Y$2:Y2336),$Z$2:$AA$3007,2,0),"")</f>
        <v/>
      </c>
      <c r="Z2336" s="91">
        <f>IF(ISNUMBER(SEARCH(PROF_SEARCH_ECO_PREC,AA2336)),MAX($Z$1:Z2335)+1,0)</f>
        <v>0</v>
      </c>
      <c r="AA2336" t="s">
        <v>3136</v>
      </c>
      <c r="AB2336">
        <v>7038</v>
      </c>
    </row>
    <row r="2337" spans="16:28">
      <c r="P2337" t="str">
        <f>IFERROR(VLOOKUP(ROWS($P$2:P2337),$Q$2:$R$3007,2,0),"")</f>
        <v/>
      </c>
      <c r="Q2337" s="91">
        <f>IF(ISNUMBER(SEARCH(ETUD_SHEARCH_ECO_PREC,R2337)),MAX($Q$1:Q2336)+1,0)</f>
        <v>0</v>
      </c>
      <c r="R2337" t="s">
        <v>5881</v>
      </c>
      <c r="S2337">
        <v>7892</v>
      </c>
      <c r="Y2337" t="str">
        <f>IFERROR(VLOOKUP(ROWS($Y$2:Y2337),$Z$2:$AA$3007,2,0),"")</f>
        <v/>
      </c>
      <c r="Z2337" s="91">
        <f>IF(ISNUMBER(SEARCH(PROF_SEARCH_ECO_PREC,AA2337)),MAX($Z$1:Z2336)+1,0)</f>
        <v>0</v>
      </c>
      <c r="AA2337" t="s">
        <v>5881</v>
      </c>
      <c r="AB2337">
        <v>7892</v>
      </c>
    </row>
    <row r="2338" spans="16:28">
      <c r="P2338" t="str">
        <f>IFERROR(VLOOKUP(ROWS($P$2:P2338),$Q$2:$R$3007,2,0),"")</f>
        <v/>
      </c>
      <c r="Q2338" s="91">
        <f>IF(ISNUMBER(SEARCH(ETUD_SHEARCH_ECO_PREC,R2338)),MAX($Q$1:Q2337)+1,0)</f>
        <v>0</v>
      </c>
      <c r="R2338" t="s">
        <v>5135</v>
      </c>
      <c r="S2338">
        <v>8576</v>
      </c>
      <c r="Y2338" t="str">
        <f>IFERROR(VLOOKUP(ROWS($Y$2:Y2338),$Z$2:$AA$3007,2,0),"")</f>
        <v/>
      </c>
      <c r="Z2338" s="91">
        <f>IF(ISNUMBER(SEARCH(PROF_SEARCH_ECO_PREC,AA2338)),MAX($Z$1:Z2337)+1,0)</f>
        <v>0</v>
      </c>
      <c r="AA2338" t="s">
        <v>5135</v>
      </c>
      <c r="AB2338">
        <v>8576</v>
      </c>
    </row>
    <row r="2339" spans="16:28">
      <c r="P2339" t="str">
        <f>IFERROR(VLOOKUP(ROWS($P$2:P2339),$Q$2:$R$3007,2,0),"")</f>
        <v/>
      </c>
      <c r="Q2339" s="91">
        <f>IF(ISNUMBER(SEARCH(ETUD_SHEARCH_ECO_PREC,R2339)),MAX($Q$1:Q2338)+1,0)</f>
        <v>0</v>
      </c>
      <c r="R2339" t="s">
        <v>5420</v>
      </c>
      <c r="S2339">
        <v>5319</v>
      </c>
      <c r="Y2339" t="str">
        <f>IFERROR(VLOOKUP(ROWS($Y$2:Y2339),$Z$2:$AA$3007,2,0),"")</f>
        <v/>
      </c>
      <c r="Z2339" s="91">
        <f>IF(ISNUMBER(SEARCH(PROF_SEARCH_ECO_PREC,AA2339)),MAX($Z$1:Z2338)+1,0)</f>
        <v>0</v>
      </c>
      <c r="AA2339" t="s">
        <v>5420</v>
      </c>
      <c r="AB2339">
        <v>5319</v>
      </c>
    </row>
    <row r="2340" spans="16:28">
      <c r="P2340" t="str">
        <f>IFERROR(VLOOKUP(ROWS($P$2:P2340),$Q$2:$R$3007,2,0),"")</f>
        <v/>
      </c>
      <c r="Q2340" s="91">
        <f>IF(ISNUMBER(SEARCH(ETUD_SHEARCH_ECO_PREC,R2340)),MAX($Q$1:Q2339)+1,0)</f>
        <v>0</v>
      </c>
      <c r="R2340" t="s">
        <v>5411</v>
      </c>
      <c r="S2340">
        <v>5318</v>
      </c>
      <c r="Y2340" t="str">
        <f>IFERROR(VLOOKUP(ROWS($Y$2:Y2340),$Z$2:$AA$3007,2,0),"")</f>
        <v/>
      </c>
      <c r="Z2340" s="91">
        <f>IF(ISNUMBER(SEARCH(PROF_SEARCH_ECO_PREC,AA2340)),MAX($Z$1:Z2339)+1,0)</f>
        <v>0</v>
      </c>
      <c r="AA2340" t="s">
        <v>5411</v>
      </c>
      <c r="AB2340">
        <v>5318</v>
      </c>
    </row>
    <row r="2341" spans="16:28">
      <c r="P2341" t="str">
        <f>IFERROR(VLOOKUP(ROWS($P$2:P2341),$Q$2:$R$3007,2,0),"")</f>
        <v/>
      </c>
      <c r="Q2341" s="91">
        <f>IF(ISNUMBER(SEARCH(ETUD_SHEARCH_ECO_PREC,R2341)),MAX($Q$1:Q2340)+1,0)</f>
        <v>0</v>
      </c>
      <c r="R2341" t="s">
        <v>5400</v>
      </c>
      <c r="S2341">
        <v>5316</v>
      </c>
      <c r="Y2341" t="str">
        <f>IFERROR(VLOOKUP(ROWS($Y$2:Y2341),$Z$2:$AA$3007,2,0),"")</f>
        <v/>
      </c>
      <c r="Z2341" s="91">
        <f>IF(ISNUMBER(SEARCH(PROF_SEARCH_ECO_PREC,AA2341)),MAX($Z$1:Z2340)+1,0)</f>
        <v>0</v>
      </c>
      <c r="AA2341" t="s">
        <v>5400</v>
      </c>
      <c r="AB2341">
        <v>5316</v>
      </c>
    </row>
    <row r="2342" spans="16:28">
      <c r="P2342" t="str">
        <f>IFERROR(VLOOKUP(ROWS($P$2:P2342),$Q$2:$R$3007,2,0),"")</f>
        <v/>
      </c>
      <c r="Q2342" s="91">
        <f>IF(ISNUMBER(SEARCH(ETUD_SHEARCH_ECO_PREC,R2342)),MAX($Q$1:Q2341)+1,0)</f>
        <v>0</v>
      </c>
      <c r="R2342" t="s">
        <v>5111</v>
      </c>
      <c r="S2342">
        <v>5252</v>
      </c>
      <c r="Y2342" t="str">
        <f>IFERROR(VLOOKUP(ROWS($Y$2:Y2342),$Z$2:$AA$3007,2,0),"")</f>
        <v/>
      </c>
      <c r="Z2342" s="91">
        <f>IF(ISNUMBER(SEARCH(PROF_SEARCH_ECO_PREC,AA2342)),MAX($Z$1:Z2341)+1,0)</f>
        <v>0</v>
      </c>
      <c r="AA2342" t="s">
        <v>5111</v>
      </c>
      <c r="AB2342">
        <v>5252</v>
      </c>
    </row>
    <row r="2343" spans="16:28">
      <c r="P2343" t="str">
        <f>IFERROR(VLOOKUP(ROWS($P$2:P2343),$Q$2:$R$3007,2,0),"")</f>
        <v/>
      </c>
      <c r="Q2343" s="91">
        <f>IF(ISNUMBER(SEARCH(ETUD_SHEARCH_ECO_PREC,R2343)),MAX($Q$1:Q2342)+1,0)</f>
        <v>0</v>
      </c>
      <c r="R2343" t="s">
        <v>4346</v>
      </c>
      <c r="S2343">
        <v>417</v>
      </c>
      <c r="Y2343" t="str">
        <f>IFERROR(VLOOKUP(ROWS($Y$2:Y2343),$Z$2:$AA$3007,2,0),"")</f>
        <v/>
      </c>
      <c r="Z2343" s="91">
        <f>IF(ISNUMBER(SEARCH(PROF_SEARCH_ECO_PREC,AA2343)),MAX($Z$1:Z2342)+1,0)</f>
        <v>0</v>
      </c>
      <c r="AA2343" t="s">
        <v>4346</v>
      </c>
      <c r="AB2343">
        <v>417</v>
      </c>
    </row>
    <row r="2344" spans="16:28">
      <c r="P2344" t="str">
        <f>IFERROR(VLOOKUP(ROWS($P$2:P2344),$Q$2:$R$3007,2,0),"")</f>
        <v/>
      </c>
      <c r="Q2344" s="91">
        <f>IF(ISNUMBER(SEARCH(ETUD_SHEARCH_ECO_PREC,R2344)),MAX($Q$1:Q2343)+1,0)</f>
        <v>0</v>
      </c>
      <c r="R2344" t="s">
        <v>4339</v>
      </c>
      <c r="S2344">
        <v>418</v>
      </c>
      <c r="Y2344" t="str">
        <f>IFERROR(VLOOKUP(ROWS($Y$2:Y2344),$Z$2:$AA$3007,2,0),"")</f>
        <v/>
      </c>
      <c r="Z2344" s="91">
        <f>IF(ISNUMBER(SEARCH(PROF_SEARCH_ECO_PREC,AA2344)),MAX($Z$1:Z2343)+1,0)</f>
        <v>0</v>
      </c>
      <c r="AA2344" t="s">
        <v>4339</v>
      </c>
      <c r="AB2344">
        <v>418</v>
      </c>
    </row>
    <row r="2345" spans="16:28">
      <c r="P2345" t="str">
        <f>IFERROR(VLOOKUP(ROWS($P$2:P2345),$Q$2:$R$3007,2,0),"")</f>
        <v/>
      </c>
      <c r="Q2345" s="91">
        <f>IF(ISNUMBER(SEARCH(ETUD_SHEARCH_ECO_PREC,R2345)),MAX($Q$1:Q2344)+1,0)</f>
        <v>0</v>
      </c>
      <c r="R2345" t="s">
        <v>4039</v>
      </c>
      <c r="S2345">
        <v>7508</v>
      </c>
      <c r="Y2345" t="str">
        <f>IFERROR(VLOOKUP(ROWS($Y$2:Y2345),$Z$2:$AA$3007,2,0),"")</f>
        <v/>
      </c>
      <c r="Z2345" s="91">
        <f>IF(ISNUMBER(SEARCH(PROF_SEARCH_ECO_PREC,AA2345)),MAX($Z$1:Z2344)+1,0)</f>
        <v>0</v>
      </c>
      <c r="AA2345" t="s">
        <v>4039</v>
      </c>
      <c r="AB2345">
        <v>7508</v>
      </c>
    </row>
    <row r="2346" spans="16:28">
      <c r="P2346" t="str">
        <f>IFERROR(VLOOKUP(ROWS($P$2:P2346),$Q$2:$R$3007,2,0),"")</f>
        <v/>
      </c>
      <c r="Q2346" s="91">
        <f>IF(ISNUMBER(SEARCH(ETUD_SHEARCH_ECO_PREC,R2346)),MAX($Q$1:Q2345)+1,0)</f>
        <v>0</v>
      </c>
      <c r="R2346" t="s">
        <v>3969</v>
      </c>
      <c r="S2346">
        <v>7486</v>
      </c>
      <c r="Y2346" t="str">
        <f>IFERROR(VLOOKUP(ROWS($Y$2:Y2346),$Z$2:$AA$3007,2,0),"")</f>
        <v/>
      </c>
      <c r="Z2346" s="91">
        <f>IF(ISNUMBER(SEARCH(PROF_SEARCH_ECO_PREC,AA2346)),MAX($Z$1:Z2345)+1,0)</f>
        <v>0</v>
      </c>
      <c r="AA2346" t="s">
        <v>3969</v>
      </c>
      <c r="AB2346">
        <v>7486</v>
      </c>
    </row>
    <row r="2347" spans="16:28">
      <c r="P2347" t="str">
        <f>IFERROR(VLOOKUP(ROWS($P$2:P2347),$Q$2:$R$3007,2,0),"")</f>
        <v/>
      </c>
      <c r="Q2347" s="91">
        <f>IF(ISNUMBER(SEARCH(ETUD_SHEARCH_ECO_PREC,R2347)),MAX($Q$1:Q2346)+1,0)</f>
        <v>0</v>
      </c>
      <c r="R2347" t="s">
        <v>3239</v>
      </c>
      <c r="S2347">
        <v>8049</v>
      </c>
      <c r="Y2347" t="str">
        <f>IFERROR(VLOOKUP(ROWS($Y$2:Y2347),$Z$2:$AA$3007,2,0),"")</f>
        <v/>
      </c>
      <c r="Z2347" s="91">
        <f>IF(ISNUMBER(SEARCH(PROF_SEARCH_ECO_PREC,AA2347)),MAX($Z$1:Z2346)+1,0)</f>
        <v>0</v>
      </c>
      <c r="AA2347" t="s">
        <v>3239</v>
      </c>
      <c r="AB2347">
        <v>8049</v>
      </c>
    </row>
    <row r="2348" spans="16:28">
      <c r="P2348" t="str">
        <f>IFERROR(VLOOKUP(ROWS($P$2:P2348),$Q$2:$R$3007,2,0),"")</f>
        <v/>
      </c>
      <c r="Q2348" s="91">
        <f>IF(ISNUMBER(SEARCH(ETUD_SHEARCH_ECO_PREC,R2348)),MAX($Q$1:Q2347)+1,0)</f>
        <v>0</v>
      </c>
      <c r="R2348" t="s">
        <v>3772</v>
      </c>
      <c r="S2348">
        <v>5571</v>
      </c>
      <c r="Y2348" t="str">
        <f>IFERROR(VLOOKUP(ROWS($Y$2:Y2348),$Z$2:$AA$3007,2,0),"")</f>
        <v/>
      </c>
      <c r="Z2348" s="91">
        <f>IF(ISNUMBER(SEARCH(PROF_SEARCH_ECO_PREC,AA2348)),MAX($Z$1:Z2347)+1,0)</f>
        <v>0</v>
      </c>
      <c r="AA2348" t="s">
        <v>3772</v>
      </c>
      <c r="AB2348">
        <v>5571</v>
      </c>
    </row>
    <row r="2349" spans="16:28">
      <c r="P2349" t="str">
        <f>IFERROR(VLOOKUP(ROWS($P$2:P2349),$Q$2:$R$3007,2,0),"")</f>
        <v/>
      </c>
      <c r="Q2349" s="91">
        <f>IF(ISNUMBER(SEARCH(ETUD_SHEARCH_ECO_PREC,R2349)),MAX($Q$1:Q2348)+1,0)</f>
        <v>0</v>
      </c>
      <c r="R2349" t="s">
        <v>3650</v>
      </c>
      <c r="S2349">
        <v>5518</v>
      </c>
      <c r="Y2349" t="str">
        <f>IFERROR(VLOOKUP(ROWS($Y$2:Y2349),$Z$2:$AA$3007,2,0),"")</f>
        <v/>
      </c>
      <c r="Z2349" s="91">
        <f>IF(ISNUMBER(SEARCH(PROF_SEARCH_ECO_PREC,AA2349)),MAX($Z$1:Z2348)+1,0)</f>
        <v>0</v>
      </c>
      <c r="AA2349" t="s">
        <v>3650</v>
      </c>
      <c r="AB2349">
        <v>5518</v>
      </c>
    </row>
    <row r="2350" spans="16:28">
      <c r="P2350" t="str">
        <f>IFERROR(VLOOKUP(ROWS($P$2:P2350),$Q$2:$R$3007,2,0),"")</f>
        <v/>
      </c>
      <c r="Q2350" s="91">
        <f>IF(ISNUMBER(SEARCH(ETUD_SHEARCH_ECO_PREC,R2350)),MAX($Q$1:Q2349)+1,0)</f>
        <v>0</v>
      </c>
      <c r="R2350" t="s">
        <v>3469</v>
      </c>
      <c r="S2350">
        <v>8417</v>
      </c>
      <c r="Y2350" t="str">
        <f>IFERROR(VLOOKUP(ROWS($Y$2:Y2350),$Z$2:$AA$3007,2,0),"")</f>
        <v/>
      </c>
      <c r="Z2350" s="91">
        <f>IF(ISNUMBER(SEARCH(PROF_SEARCH_ECO_PREC,AA2350)),MAX($Z$1:Z2349)+1,0)</f>
        <v>0</v>
      </c>
      <c r="AA2350" t="s">
        <v>3469</v>
      </c>
      <c r="AB2350">
        <v>8417</v>
      </c>
    </row>
    <row r="2351" spans="16:28">
      <c r="P2351" t="str">
        <f>IFERROR(VLOOKUP(ROWS($P$2:P2351),$Q$2:$R$3007,2,0),"")</f>
        <v/>
      </c>
      <c r="Q2351" s="91">
        <f>IF(ISNUMBER(SEARCH(ETUD_SHEARCH_ECO_PREC,R2351)),MAX($Q$1:Q2350)+1,0)</f>
        <v>0</v>
      </c>
      <c r="R2351" t="s">
        <v>5129</v>
      </c>
      <c r="S2351">
        <v>8663</v>
      </c>
      <c r="Y2351" t="str">
        <f>IFERROR(VLOOKUP(ROWS($Y$2:Y2351),$Z$2:$AA$3007,2,0),"")</f>
        <v/>
      </c>
      <c r="Z2351" s="91">
        <f>IF(ISNUMBER(SEARCH(PROF_SEARCH_ECO_PREC,AA2351)),MAX($Z$1:Z2350)+1,0)</f>
        <v>0</v>
      </c>
      <c r="AA2351" t="s">
        <v>5129</v>
      </c>
      <c r="AB2351">
        <v>8663</v>
      </c>
    </row>
    <row r="2352" spans="16:28">
      <c r="P2352" t="str">
        <f>IFERROR(VLOOKUP(ROWS($P$2:P2352),$Q$2:$R$3007,2,0),"")</f>
        <v/>
      </c>
      <c r="Q2352" s="91">
        <f>IF(ISNUMBER(SEARCH(ETUD_SHEARCH_ECO_PREC,R2352)),MAX($Q$1:Q2351)+1,0)</f>
        <v>0</v>
      </c>
      <c r="R2352" t="s">
        <v>5645</v>
      </c>
      <c r="S2352">
        <v>8333</v>
      </c>
      <c r="Y2352" t="str">
        <f>IFERROR(VLOOKUP(ROWS($Y$2:Y2352),$Z$2:$AA$3007,2,0),"")</f>
        <v/>
      </c>
      <c r="Z2352" s="91">
        <f>IF(ISNUMBER(SEARCH(PROF_SEARCH_ECO_PREC,AA2352)),MAX($Z$1:Z2351)+1,0)</f>
        <v>0</v>
      </c>
      <c r="AA2352" t="s">
        <v>5645</v>
      </c>
      <c r="AB2352">
        <v>8333</v>
      </c>
    </row>
    <row r="2353" spans="16:28">
      <c r="P2353" t="str">
        <f>IFERROR(VLOOKUP(ROWS($P$2:P2353),$Q$2:$R$3007,2,0),"")</f>
        <v/>
      </c>
      <c r="Q2353" s="91">
        <f>IF(ISNUMBER(SEARCH(ETUD_SHEARCH_ECO_PREC,R2353)),MAX($Q$1:Q2352)+1,0)</f>
        <v>0</v>
      </c>
      <c r="R2353" t="s">
        <v>4097</v>
      </c>
      <c r="S2353">
        <v>8043</v>
      </c>
      <c r="Y2353" t="str">
        <f>IFERROR(VLOOKUP(ROWS($Y$2:Y2353),$Z$2:$AA$3007,2,0),"")</f>
        <v/>
      </c>
      <c r="Z2353" s="91">
        <f>IF(ISNUMBER(SEARCH(PROF_SEARCH_ECO_PREC,AA2353)),MAX($Z$1:Z2352)+1,0)</f>
        <v>0</v>
      </c>
      <c r="AA2353" t="s">
        <v>4097</v>
      </c>
      <c r="AB2353">
        <v>8043</v>
      </c>
    </row>
    <row r="2354" spans="16:28">
      <c r="P2354" t="str">
        <f>IFERROR(VLOOKUP(ROWS($P$2:P2354),$Q$2:$R$3007,2,0),"")</f>
        <v/>
      </c>
      <c r="Q2354" s="91">
        <f>IF(ISNUMBER(SEARCH(ETUD_SHEARCH_ECO_PREC,R2354)),MAX($Q$1:Q2353)+1,0)</f>
        <v>0</v>
      </c>
      <c r="R2354" t="s">
        <v>5799</v>
      </c>
      <c r="S2354">
        <v>7952</v>
      </c>
      <c r="Y2354" t="str">
        <f>IFERROR(VLOOKUP(ROWS($Y$2:Y2354),$Z$2:$AA$3007,2,0),"")</f>
        <v/>
      </c>
      <c r="Z2354" s="91">
        <f>IF(ISNUMBER(SEARCH(PROF_SEARCH_ECO_PREC,AA2354)),MAX($Z$1:Z2353)+1,0)</f>
        <v>0</v>
      </c>
      <c r="AA2354" t="s">
        <v>5799</v>
      </c>
      <c r="AB2354">
        <v>7952</v>
      </c>
    </row>
    <row r="2355" spans="16:28">
      <c r="P2355" t="str">
        <f>IFERROR(VLOOKUP(ROWS($P$2:P2355),$Q$2:$R$3007,2,0),"")</f>
        <v/>
      </c>
      <c r="Q2355" s="91">
        <f>IF(ISNUMBER(SEARCH(ETUD_SHEARCH_ECO_PREC,R2355)),MAX($Q$1:Q2354)+1,0)</f>
        <v>0</v>
      </c>
      <c r="R2355" t="s">
        <v>4107</v>
      </c>
      <c r="S2355">
        <v>8655</v>
      </c>
      <c r="Y2355" t="str">
        <f>IFERROR(VLOOKUP(ROWS($Y$2:Y2355),$Z$2:$AA$3007,2,0),"")</f>
        <v/>
      </c>
      <c r="Z2355" s="91">
        <f>IF(ISNUMBER(SEARCH(PROF_SEARCH_ECO_PREC,AA2355)),MAX($Z$1:Z2354)+1,0)</f>
        <v>0</v>
      </c>
      <c r="AA2355" t="s">
        <v>4107</v>
      </c>
      <c r="AB2355">
        <v>8655</v>
      </c>
    </row>
    <row r="2356" spans="16:28">
      <c r="P2356" t="str">
        <f>IFERROR(VLOOKUP(ROWS($P$2:P2356),$Q$2:$R$3007,2,0),"")</f>
        <v/>
      </c>
      <c r="Q2356" s="91">
        <f>IF(ISNUMBER(SEARCH(ETUD_SHEARCH_ECO_PREC,R2356)),MAX($Q$1:Q2355)+1,0)</f>
        <v>0</v>
      </c>
      <c r="R2356" t="s">
        <v>4564</v>
      </c>
      <c r="S2356">
        <v>7620</v>
      </c>
      <c r="Y2356" t="str">
        <f>IFERROR(VLOOKUP(ROWS($Y$2:Y2356),$Z$2:$AA$3007,2,0),"")</f>
        <v/>
      </c>
      <c r="Z2356" s="91">
        <f>IF(ISNUMBER(SEARCH(PROF_SEARCH_ECO_PREC,AA2356)),MAX($Z$1:Z2355)+1,0)</f>
        <v>0</v>
      </c>
      <c r="AA2356" t="s">
        <v>4564</v>
      </c>
      <c r="AB2356">
        <v>7620</v>
      </c>
    </row>
    <row r="2357" spans="16:28">
      <c r="P2357" t="str">
        <f>IFERROR(VLOOKUP(ROWS($P$2:P2357),$Q$2:$R$3007,2,0),"")</f>
        <v/>
      </c>
      <c r="Q2357" s="91">
        <f>IF(ISNUMBER(SEARCH(ETUD_SHEARCH_ECO_PREC,R2357)),MAX($Q$1:Q2356)+1,0)</f>
        <v>0</v>
      </c>
      <c r="R2357" t="s">
        <v>3521</v>
      </c>
      <c r="S2357">
        <v>8104</v>
      </c>
      <c r="Y2357" t="str">
        <f>IFERROR(VLOOKUP(ROWS($Y$2:Y2357),$Z$2:$AA$3007,2,0),"")</f>
        <v/>
      </c>
      <c r="Z2357" s="91">
        <f>IF(ISNUMBER(SEARCH(PROF_SEARCH_ECO_PREC,AA2357)),MAX($Z$1:Z2356)+1,0)</f>
        <v>0</v>
      </c>
      <c r="AA2357" t="s">
        <v>3521</v>
      </c>
      <c r="AB2357">
        <v>8104</v>
      </c>
    </row>
    <row r="2358" spans="16:28">
      <c r="P2358" t="str">
        <f>IFERROR(VLOOKUP(ROWS($P$2:P2358),$Q$2:$R$3007,2,0),"")</f>
        <v/>
      </c>
      <c r="Q2358" s="91">
        <f>IF(ISNUMBER(SEARCH(ETUD_SHEARCH_ECO_PREC,R2358)),MAX($Q$1:Q2357)+1,0)</f>
        <v>0</v>
      </c>
      <c r="R2358" t="s">
        <v>5878</v>
      </c>
      <c r="S2358">
        <v>8480</v>
      </c>
      <c r="Y2358" t="str">
        <f>IFERROR(VLOOKUP(ROWS($Y$2:Y2358),$Z$2:$AA$3007,2,0),"")</f>
        <v/>
      </c>
      <c r="Z2358" s="91">
        <f>IF(ISNUMBER(SEARCH(PROF_SEARCH_ECO_PREC,AA2358)),MAX($Z$1:Z2357)+1,0)</f>
        <v>0</v>
      </c>
      <c r="AA2358" t="s">
        <v>5878</v>
      </c>
      <c r="AB2358">
        <v>8480</v>
      </c>
    </row>
    <row r="2359" spans="16:28">
      <c r="P2359" t="str">
        <f>IFERROR(VLOOKUP(ROWS($P$2:P2359),$Q$2:$R$3007,2,0),"")</f>
        <v/>
      </c>
      <c r="Q2359" s="91">
        <f>IF(ISNUMBER(SEARCH(ETUD_SHEARCH_ECO_PREC,R2359)),MAX($Q$1:Q2358)+1,0)</f>
        <v>0</v>
      </c>
      <c r="R2359" t="s">
        <v>4914</v>
      </c>
      <c r="S2359">
        <v>7683</v>
      </c>
      <c r="Y2359" t="str">
        <f>IFERROR(VLOOKUP(ROWS($Y$2:Y2359),$Z$2:$AA$3007,2,0),"")</f>
        <v/>
      </c>
      <c r="Z2359" s="91">
        <f>IF(ISNUMBER(SEARCH(PROF_SEARCH_ECO_PREC,AA2359)),MAX($Z$1:Z2358)+1,0)</f>
        <v>0</v>
      </c>
      <c r="AA2359" t="s">
        <v>4914</v>
      </c>
      <c r="AB2359">
        <v>7683</v>
      </c>
    </row>
    <row r="2360" spans="16:28">
      <c r="P2360" t="str">
        <f>IFERROR(VLOOKUP(ROWS($P$2:P2360),$Q$2:$R$3007,2,0),"")</f>
        <v/>
      </c>
      <c r="Q2360" s="91">
        <f>IF(ISNUMBER(SEARCH(ETUD_SHEARCH_ECO_PREC,R2360)),MAX($Q$1:Q2359)+1,0)</f>
        <v>0</v>
      </c>
      <c r="R2360" t="s">
        <v>3235</v>
      </c>
      <c r="S2360">
        <v>7092</v>
      </c>
      <c r="Y2360" t="str">
        <f>IFERROR(VLOOKUP(ROWS($Y$2:Y2360),$Z$2:$AA$3007,2,0),"")</f>
        <v/>
      </c>
      <c r="Z2360" s="91">
        <f>IF(ISNUMBER(SEARCH(PROF_SEARCH_ECO_PREC,AA2360)),MAX($Z$1:Z2359)+1,0)</f>
        <v>0</v>
      </c>
      <c r="AA2360" t="s">
        <v>3235</v>
      </c>
      <c r="AB2360">
        <v>7092</v>
      </c>
    </row>
    <row r="2361" spans="16:28">
      <c r="P2361" t="str">
        <f>IFERROR(VLOOKUP(ROWS($P$2:P2361),$Q$2:$R$3007,2,0),"")</f>
        <v/>
      </c>
      <c r="Q2361" s="91">
        <f>IF(ISNUMBER(SEARCH(ETUD_SHEARCH_ECO_PREC,R2361)),MAX($Q$1:Q2360)+1,0)</f>
        <v>0</v>
      </c>
      <c r="R2361" t="s">
        <v>5847</v>
      </c>
      <c r="S2361">
        <v>8527</v>
      </c>
      <c r="Y2361" t="str">
        <f>IFERROR(VLOOKUP(ROWS($Y$2:Y2361),$Z$2:$AA$3007,2,0),"")</f>
        <v/>
      </c>
      <c r="Z2361" s="91">
        <f>IF(ISNUMBER(SEARCH(PROF_SEARCH_ECO_PREC,AA2361)),MAX($Z$1:Z2360)+1,0)</f>
        <v>0</v>
      </c>
      <c r="AA2361" t="s">
        <v>5847</v>
      </c>
      <c r="AB2361">
        <v>8527</v>
      </c>
    </row>
    <row r="2362" spans="16:28">
      <c r="P2362" t="str">
        <f>IFERROR(VLOOKUP(ROWS($P$2:P2362),$Q$2:$R$3007,2,0),"")</f>
        <v/>
      </c>
      <c r="Q2362" s="91">
        <f>IF(ISNUMBER(SEARCH(ETUD_SHEARCH_ECO_PREC,R2362)),MAX($Q$1:Q2361)+1,0)</f>
        <v>0</v>
      </c>
      <c r="R2362" t="s">
        <v>3516</v>
      </c>
      <c r="S2362">
        <v>8406</v>
      </c>
      <c r="Y2362" t="str">
        <f>IFERROR(VLOOKUP(ROWS($Y$2:Y2362),$Z$2:$AA$3007,2,0),"")</f>
        <v/>
      </c>
      <c r="Z2362" s="91">
        <f>IF(ISNUMBER(SEARCH(PROF_SEARCH_ECO_PREC,AA2362)),MAX($Z$1:Z2361)+1,0)</f>
        <v>0</v>
      </c>
      <c r="AA2362" t="s">
        <v>3516</v>
      </c>
      <c r="AB2362">
        <v>8406</v>
      </c>
    </row>
    <row r="2363" spans="16:28">
      <c r="P2363" t="str">
        <f>IFERROR(VLOOKUP(ROWS($P$2:P2363),$Q$2:$R$3007,2,0),"")</f>
        <v/>
      </c>
      <c r="Q2363" s="91">
        <f>IF(ISNUMBER(SEARCH(ETUD_SHEARCH_ECO_PREC,R2363)),MAX($Q$1:Q2362)+1,0)</f>
        <v>0</v>
      </c>
      <c r="R2363" t="s">
        <v>3639</v>
      </c>
      <c r="S2363">
        <v>7353</v>
      </c>
      <c r="Y2363" t="str">
        <f>IFERROR(VLOOKUP(ROWS($Y$2:Y2363),$Z$2:$AA$3007,2,0),"")</f>
        <v/>
      </c>
      <c r="Z2363" s="91">
        <f>IF(ISNUMBER(SEARCH(PROF_SEARCH_ECO_PREC,AA2363)),MAX($Z$1:Z2362)+1,0)</f>
        <v>0</v>
      </c>
      <c r="AA2363" t="s">
        <v>3639</v>
      </c>
      <c r="AB2363">
        <v>7353</v>
      </c>
    </row>
    <row r="2364" spans="16:28">
      <c r="P2364" t="str">
        <f>IFERROR(VLOOKUP(ROWS($P$2:P2364),$Q$2:$R$3007,2,0),"")</f>
        <v/>
      </c>
      <c r="Q2364" s="91">
        <f>IF(ISNUMBER(SEARCH(ETUD_SHEARCH_ECO_PREC,R2364)),MAX($Q$1:Q2363)+1,0)</f>
        <v>0</v>
      </c>
      <c r="R2364" t="s">
        <v>3356</v>
      </c>
      <c r="S2364">
        <v>5702</v>
      </c>
      <c r="Y2364" t="str">
        <f>IFERROR(VLOOKUP(ROWS($Y$2:Y2364),$Z$2:$AA$3007,2,0),"")</f>
        <v/>
      </c>
      <c r="Z2364" s="91">
        <f>IF(ISNUMBER(SEARCH(PROF_SEARCH_ECO_PREC,AA2364)),MAX($Z$1:Z2363)+1,0)</f>
        <v>0</v>
      </c>
      <c r="AA2364" t="s">
        <v>3356</v>
      </c>
      <c r="AB2364">
        <v>5702</v>
      </c>
    </row>
    <row r="2365" spans="16:28">
      <c r="P2365" t="str">
        <f>IFERROR(VLOOKUP(ROWS($P$2:P2365),$Q$2:$R$3007,2,0),"")</f>
        <v/>
      </c>
      <c r="Q2365" s="91">
        <f>IF(ISNUMBER(SEARCH(ETUD_SHEARCH_ECO_PREC,R2365)),MAX($Q$1:Q2364)+1,0)</f>
        <v>0</v>
      </c>
      <c r="R2365" t="s">
        <v>3532</v>
      </c>
      <c r="S2365">
        <v>8348</v>
      </c>
      <c r="Y2365" t="str">
        <f>IFERROR(VLOOKUP(ROWS($Y$2:Y2365),$Z$2:$AA$3007,2,0),"")</f>
        <v/>
      </c>
      <c r="Z2365" s="91">
        <f>IF(ISNUMBER(SEARCH(PROF_SEARCH_ECO_PREC,AA2365)),MAX($Z$1:Z2364)+1,0)</f>
        <v>0</v>
      </c>
      <c r="AA2365" t="s">
        <v>3532</v>
      </c>
      <c r="AB2365">
        <v>8348</v>
      </c>
    </row>
    <row r="2366" spans="16:28">
      <c r="P2366" t="str">
        <f>IFERROR(VLOOKUP(ROWS($P$2:P2366),$Q$2:$R$3007,2,0),"")</f>
        <v/>
      </c>
      <c r="Q2366" s="91">
        <f>IF(ISNUMBER(SEARCH(ETUD_SHEARCH_ECO_PREC,R2366)),MAX($Q$1:Q2365)+1,0)</f>
        <v>0</v>
      </c>
      <c r="R2366" t="s">
        <v>3500</v>
      </c>
      <c r="S2366">
        <v>8105</v>
      </c>
      <c r="Y2366" t="str">
        <f>IFERROR(VLOOKUP(ROWS($Y$2:Y2366),$Z$2:$AA$3007,2,0),"")</f>
        <v/>
      </c>
      <c r="Z2366" s="91">
        <f>IF(ISNUMBER(SEARCH(PROF_SEARCH_ECO_PREC,AA2366)),MAX($Z$1:Z2365)+1,0)</f>
        <v>0</v>
      </c>
      <c r="AA2366" t="s">
        <v>3500</v>
      </c>
      <c r="AB2366">
        <v>8105</v>
      </c>
    </row>
    <row r="2367" spans="16:28">
      <c r="P2367" t="str">
        <f>IFERROR(VLOOKUP(ROWS($P$2:P2367),$Q$2:$R$3007,2,0),"")</f>
        <v/>
      </c>
      <c r="Q2367" s="91">
        <f>IF(ISNUMBER(SEARCH(ETUD_SHEARCH_ECO_PREC,R2367)),MAX($Q$1:Q2366)+1,0)</f>
        <v>0</v>
      </c>
      <c r="R2367" t="s">
        <v>3623</v>
      </c>
      <c r="S2367">
        <v>7347</v>
      </c>
      <c r="Y2367" t="str">
        <f>IFERROR(VLOOKUP(ROWS($Y$2:Y2367),$Z$2:$AA$3007,2,0),"")</f>
        <v/>
      </c>
      <c r="Z2367" s="91">
        <f>IF(ISNUMBER(SEARCH(PROF_SEARCH_ECO_PREC,AA2367)),MAX($Z$1:Z2366)+1,0)</f>
        <v>0</v>
      </c>
      <c r="AA2367" t="s">
        <v>3623</v>
      </c>
      <c r="AB2367">
        <v>7347</v>
      </c>
    </row>
    <row r="2368" spans="16:28">
      <c r="P2368" t="str">
        <f>IFERROR(VLOOKUP(ROWS($P$2:P2368),$Q$2:$R$3007,2,0),"")</f>
        <v/>
      </c>
      <c r="Q2368" s="91">
        <f>IF(ISNUMBER(SEARCH(ETUD_SHEARCH_ECO_PREC,R2368)),MAX($Q$1:Q2367)+1,0)</f>
        <v>0</v>
      </c>
      <c r="R2368" t="s">
        <v>5226</v>
      </c>
      <c r="S2368">
        <v>7773</v>
      </c>
      <c r="Y2368" t="str">
        <f>IFERROR(VLOOKUP(ROWS($Y$2:Y2368),$Z$2:$AA$3007,2,0),"")</f>
        <v/>
      </c>
      <c r="Z2368" s="91">
        <f>IF(ISNUMBER(SEARCH(PROF_SEARCH_ECO_PREC,AA2368)),MAX($Z$1:Z2367)+1,0)</f>
        <v>0</v>
      </c>
      <c r="AA2368" t="s">
        <v>5226</v>
      </c>
      <c r="AB2368">
        <v>7773</v>
      </c>
    </row>
    <row r="2369" spans="16:28">
      <c r="P2369" t="str">
        <f>IFERROR(VLOOKUP(ROWS($P$2:P2369),$Q$2:$R$3007,2,0),"")</f>
        <v/>
      </c>
      <c r="Q2369" s="91">
        <f>IF(ISNUMBER(SEARCH(ETUD_SHEARCH_ECO_PREC,R2369)),MAX($Q$1:Q2368)+1,0)</f>
        <v>0</v>
      </c>
      <c r="R2369" t="s">
        <v>5654</v>
      </c>
      <c r="S2369">
        <v>8635</v>
      </c>
      <c r="Y2369" t="str">
        <f>IFERROR(VLOOKUP(ROWS($Y$2:Y2369),$Z$2:$AA$3007,2,0),"")</f>
        <v/>
      </c>
      <c r="Z2369" s="91">
        <f>IF(ISNUMBER(SEARCH(PROF_SEARCH_ECO_PREC,AA2369)),MAX($Z$1:Z2368)+1,0)</f>
        <v>0</v>
      </c>
      <c r="AA2369" t="s">
        <v>5654</v>
      </c>
      <c r="AB2369">
        <v>8635</v>
      </c>
    </row>
    <row r="2370" spans="16:28">
      <c r="P2370" t="str">
        <f>IFERROR(VLOOKUP(ROWS($P$2:P2370),$Q$2:$R$3007,2,0),"")</f>
        <v/>
      </c>
      <c r="Q2370" s="91">
        <f>IF(ISNUMBER(SEARCH(ETUD_SHEARCH_ECO_PREC,R2370)),MAX($Q$1:Q2369)+1,0)</f>
        <v>0</v>
      </c>
      <c r="R2370" t="s">
        <v>3457</v>
      </c>
      <c r="S2370">
        <v>7264</v>
      </c>
      <c r="Y2370" t="str">
        <f>IFERROR(VLOOKUP(ROWS($Y$2:Y2370),$Z$2:$AA$3007,2,0),"")</f>
        <v/>
      </c>
      <c r="Z2370" s="91">
        <f>IF(ISNUMBER(SEARCH(PROF_SEARCH_ECO_PREC,AA2370)),MAX($Z$1:Z2369)+1,0)</f>
        <v>0</v>
      </c>
      <c r="AA2370" t="s">
        <v>3457</v>
      </c>
      <c r="AB2370">
        <v>7264</v>
      </c>
    </row>
    <row r="2371" spans="16:28">
      <c r="P2371" t="str">
        <f>IFERROR(VLOOKUP(ROWS($P$2:P2371),$Q$2:$R$3007,2,0),"")</f>
        <v/>
      </c>
      <c r="Q2371" s="91">
        <f>IF(ISNUMBER(SEARCH(ETUD_SHEARCH_ECO_PREC,R2371)),MAX($Q$1:Q2370)+1,0)</f>
        <v>0</v>
      </c>
      <c r="R2371" t="s">
        <v>4540</v>
      </c>
      <c r="S2371">
        <v>8537</v>
      </c>
      <c r="Y2371" t="str">
        <f>IFERROR(VLOOKUP(ROWS($Y$2:Y2371),$Z$2:$AA$3007,2,0),"")</f>
        <v/>
      </c>
      <c r="Z2371" s="91">
        <f>IF(ISNUMBER(SEARCH(PROF_SEARCH_ECO_PREC,AA2371)),MAX($Z$1:Z2370)+1,0)</f>
        <v>0</v>
      </c>
      <c r="AA2371" t="s">
        <v>4540</v>
      </c>
      <c r="AB2371">
        <v>8537</v>
      </c>
    </row>
    <row r="2372" spans="16:28">
      <c r="P2372" t="str">
        <f>IFERROR(VLOOKUP(ROWS($P$2:P2372),$Q$2:$R$3007,2,0),"")</f>
        <v/>
      </c>
      <c r="Q2372" s="91">
        <f>IF(ISNUMBER(SEARCH(ETUD_SHEARCH_ECO_PREC,R2372)),MAX($Q$1:Q2371)+1,0)</f>
        <v>0</v>
      </c>
      <c r="R2372" t="s">
        <v>3260</v>
      </c>
      <c r="S2372">
        <v>7120</v>
      </c>
      <c r="Y2372" t="str">
        <f>IFERROR(VLOOKUP(ROWS($Y$2:Y2372),$Z$2:$AA$3007,2,0),"")</f>
        <v/>
      </c>
      <c r="Z2372" s="91">
        <f>IF(ISNUMBER(SEARCH(PROF_SEARCH_ECO_PREC,AA2372)),MAX($Z$1:Z2371)+1,0)</f>
        <v>0</v>
      </c>
      <c r="AA2372" t="s">
        <v>3260</v>
      </c>
      <c r="AB2372">
        <v>7120</v>
      </c>
    </row>
    <row r="2373" spans="16:28">
      <c r="P2373" t="str">
        <f>IFERROR(VLOOKUP(ROWS($P$2:P2373),$Q$2:$R$3007,2,0),"")</f>
        <v/>
      </c>
      <c r="Q2373" s="91">
        <f>IF(ISNUMBER(SEARCH(ETUD_SHEARCH_ECO_PREC,R2373)),MAX($Q$1:Q2372)+1,0)</f>
        <v>0</v>
      </c>
      <c r="R2373" t="s">
        <v>3854</v>
      </c>
      <c r="S2373">
        <v>7436</v>
      </c>
      <c r="Y2373" t="str">
        <f>IFERROR(VLOOKUP(ROWS($Y$2:Y2373),$Z$2:$AA$3007,2,0),"")</f>
        <v/>
      </c>
      <c r="Z2373" s="91">
        <f>IF(ISNUMBER(SEARCH(PROF_SEARCH_ECO_PREC,AA2373)),MAX($Z$1:Z2372)+1,0)</f>
        <v>0</v>
      </c>
      <c r="AA2373" t="s">
        <v>3854</v>
      </c>
      <c r="AB2373">
        <v>7436</v>
      </c>
    </row>
    <row r="2374" spans="16:28">
      <c r="P2374" t="str">
        <f>IFERROR(VLOOKUP(ROWS($P$2:P2374),$Q$2:$R$3007,2,0),"")</f>
        <v/>
      </c>
      <c r="Q2374" s="91">
        <f>IF(ISNUMBER(SEARCH(ETUD_SHEARCH_ECO_PREC,R2374)),MAX($Q$1:Q2373)+1,0)</f>
        <v>0</v>
      </c>
      <c r="R2374" t="s">
        <v>3801</v>
      </c>
      <c r="S2374">
        <v>8289</v>
      </c>
      <c r="Y2374" t="str">
        <f>IFERROR(VLOOKUP(ROWS($Y$2:Y2374),$Z$2:$AA$3007,2,0),"")</f>
        <v/>
      </c>
      <c r="Z2374" s="91">
        <f>IF(ISNUMBER(SEARCH(PROF_SEARCH_ECO_PREC,AA2374)),MAX($Z$1:Z2373)+1,0)</f>
        <v>0</v>
      </c>
      <c r="AA2374" t="s">
        <v>3801</v>
      </c>
      <c r="AB2374">
        <v>8289</v>
      </c>
    </row>
    <row r="2375" spans="16:28">
      <c r="P2375" t="str">
        <f>IFERROR(VLOOKUP(ROWS($P$2:P2375),$Q$2:$R$3007,2,0),"")</f>
        <v/>
      </c>
      <c r="Q2375" s="91">
        <f>IF(ISNUMBER(SEARCH(ETUD_SHEARCH_ECO_PREC,R2375)),MAX($Q$1:Q2374)+1,0)</f>
        <v>0</v>
      </c>
      <c r="R2375" t="s">
        <v>5276</v>
      </c>
      <c r="S2375">
        <v>8031</v>
      </c>
      <c r="Y2375" t="str">
        <f>IFERROR(VLOOKUP(ROWS($Y$2:Y2375),$Z$2:$AA$3007,2,0),"")</f>
        <v/>
      </c>
      <c r="Z2375" s="91">
        <f>IF(ISNUMBER(SEARCH(PROF_SEARCH_ECO_PREC,AA2375)),MAX($Z$1:Z2374)+1,0)</f>
        <v>0</v>
      </c>
      <c r="AA2375" t="s">
        <v>5276</v>
      </c>
      <c r="AB2375">
        <v>8031</v>
      </c>
    </row>
    <row r="2376" spans="16:28">
      <c r="P2376" t="str">
        <f>IFERROR(VLOOKUP(ROWS($P$2:P2376),$Q$2:$R$3007,2,0),"")</f>
        <v/>
      </c>
      <c r="Q2376" s="91">
        <f>IF(ISNUMBER(SEARCH(ETUD_SHEARCH_ECO_PREC,R2376)),MAX($Q$1:Q2375)+1,0)</f>
        <v>0</v>
      </c>
      <c r="R2376" t="s">
        <v>5964</v>
      </c>
      <c r="S2376">
        <v>8502</v>
      </c>
      <c r="Y2376" t="str">
        <f>IFERROR(VLOOKUP(ROWS($Y$2:Y2376),$Z$2:$AA$3007,2,0),"")</f>
        <v/>
      </c>
      <c r="Z2376" s="91">
        <f>IF(ISNUMBER(SEARCH(PROF_SEARCH_ECO_PREC,AA2376)),MAX($Z$1:Z2375)+1,0)</f>
        <v>0</v>
      </c>
      <c r="AA2376" t="s">
        <v>5964</v>
      </c>
      <c r="AB2376">
        <v>8502</v>
      </c>
    </row>
    <row r="2377" spans="16:28">
      <c r="P2377" t="str">
        <f>IFERROR(VLOOKUP(ROWS($P$2:P2377),$Q$2:$R$3007,2,0),"")</f>
        <v/>
      </c>
      <c r="Q2377" s="91">
        <f>IF(ISNUMBER(SEARCH(ETUD_SHEARCH_ECO_PREC,R2377)),MAX($Q$1:Q2376)+1,0)</f>
        <v>0</v>
      </c>
      <c r="R2377" t="s">
        <v>3503</v>
      </c>
      <c r="S2377">
        <v>8315</v>
      </c>
      <c r="Y2377" t="str">
        <f>IFERROR(VLOOKUP(ROWS($Y$2:Y2377),$Z$2:$AA$3007,2,0),"")</f>
        <v/>
      </c>
      <c r="Z2377" s="91">
        <f>IF(ISNUMBER(SEARCH(PROF_SEARCH_ECO_PREC,AA2377)),MAX($Z$1:Z2376)+1,0)</f>
        <v>0</v>
      </c>
      <c r="AA2377" t="s">
        <v>3503</v>
      </c>
      <c r="AB2377">
        <v>8315</v>
      </c>
    </row>
    <row r="2378" spans="16:28">
      <c r="P2378" t="str">
        <f>IFERROR(VLOOKUP(ROWS($P$2:P2378),$Q$2:$R$3007,2,0),"")</f>
        <v/>
      </c>
      <c r="Q2378" s="91">
        <f>IF(ISNUMBER(SEARCH(ETUD_SHEARCH_ECO_PREC,R2378)),MAX($Q$1:Q2377)+1,0)</f>
        <v>0</v>
      </c>
      <c r="R2378" t="s">
        <v>3359</v>
      </c>
      <c r="S2378">
        <v>8248</v>
      </c>
      <c r="Y2378" t="str">
        <f>IFERROR(VLOOKUP(ROWS($Y$2:Y2378),$Z$2:$AA$3007,2,0),"")</f>
        <v/>
      </c>
      <c r="Z2378" s="91">
        <f>IF(ISNUMBER(SEARCH(PROF_SEARCH_ECO_PREC,AA2378)),MAX($Z$1:Z2377)+1,0)</f>
        <v>0</v>
      </c>
      <c r="AA2378" t="s">
        <v>3359</v>
      </c>
      <c r="AB2378">
        <v>8248</v>
      </c>
    </row>
    <row r="2379" spans="16:28">
      <c r="P2379" t="str">
        <f>IFERROR(VLOOKUP(ROWS($P$2:P2379),$Q$2:$R$3007,2,0),"")</f>
        <v/>
      </c>
      <c r="Q2379" s="91">
        <f>IF(ISNUMBER(SEARCH(ETUD_SHEARCH_ECO_PREC,R2379)),MAX($Q$1:Q2378)+1,0)</f>
        <v>0</v>
      </c>
      <c r="R2379" t="s">
        <v>4711</v>
      </c>
      <c r="S2379">
        <v>7967</v>
      </c>
      <c r="Y2379" t="str">
        <f>IFERROR(VLOOKUP(ROWS($Y$2:Y2379),$Z$2:$AA$3007,2,0),"")</f>
        <v/>
      </c>
      <c r="Z2379" s="91">
        <f>IF(ISNUMBER(SEARCH(PROF_SEARCH_ECO_PREC,AA2379)),MAX($Z$1:Z2378)+1,0)</f>
        <v>0</v>
      </c>
      <c r="AA2379" t="s">
        <v>4711</v>
      </c>
      <c r="AB2379">
        <v>7967</v>
      </c>
    </row>
    <row r="2380" spans="16:28">
      <c r="P2380" t="str">
        <f>IFERROR(VLOOKUP(ROWS($P$2:P2380),$Q$2:$R$3007,2,0),"")</f>
        <v/>
      </c>
      <c r="Q2380" s="91">
        <f>IF(ISNUMBER(SEARCH(ETUD_SHEARCH_ECO_PREC,R2380)),MAX($Q$1:Q2379)+1,0)</f>
        <v>0</v>
      </c>
      <c r="R2380" t="s">
        <v>3315</v>
      </c>
      <c r="S2380">
        <v>7162</v>
      </c>
      <c r="Y2380" t="str">
        <f>IFERROR(VLOOKUP(ROWS($Y$2:Y2380),$Z$2:$AA$3007,2,0),"")</f>
        <v/>
      </c>
      <c r="Z2380" s="91">
        <f>IF(ISNUMBER(SEARCH(PROF_SEARCH_ECO_PREC,AA2380)),MAX($Z$1:Z2379)+1,0)</f>
        <v>0</v>
      </c>
      <c r="AA2380" t="s">
        <v>3315</v>
      </c>
      <c r="AB2380">
        <v>7162</v>
      </c>
    </row>
    <row r="2381" spans="16:28">
      <c r="P2381" t="str">
        <f>IFERROR(VLOOKUP(ROWS($P$2:P2381),$Q$2:$R$3007,2,0),"")</f>
        <v/>
      </c>
      <c r="Q2381" s="91">
        <f>IF(ISNUMBER(SEARCH(ETUD_SHEARCH_ECO_PREC,R2381)),MAX($Q$1:Q2380)+1,0)</f>
        <v>0</v>
      </c>
      <c r="R2381" t="s">
        <v>5433</v>
      </c>
      <c r="S2381">
        <v>7825</v>
      </c>
      <c r="Y2381" t="str">
        <f>IFERROR(VLOOKUP(ROWS($Y$2:Y2381),$Z$2:$AA$3007,2,0),"")</f>
        <v/>
      </c>
      <c r="Z2381" s="91">
        <f>IF(ISNUMBER(SEARCH(PROF_SEARCH_ECO_PREC,AA2381)),MAX($Z$1:Z2380)+1,0)</f>
        <v>0</v>
      </c>
      <c r="AA2381" t="s">
        <v>5433</v>
      </c>
      <c r="AB2381">
        <v>7825</v>
      </c>
    </row>
    <row r="2382" spans="16:28">
      <c r="P2382" t="str">
        <f>IFERROR(VLOOKUP(ROWS($P$2:P2382),$Q$2:$R$3007,2,0),"")</f>
        <v/>
      </c>
      <c r="Q2382" s="91">
        <f>IF(ISNUMBER(SEARCH(ETUD_SHEARCH_ECO_PREC,R2382)),MAX($Q$1:Q2381)+1,0)</f>
        <v>0</v>
      </c>
      <c r="R2382" t="s">
        <v>5433</v>
      </c>
      <c r="S2382">
        <v>5322</v>
      </c>
      <c r="Y2382" t="str">
        <f>IFERROR(VLOOKUP(ROWS($Y$2:Y2382),$Z$2:$AA$3007,2,0),"")</f>
        <v/>
      </c>
      <c r="Z2382" s="91">
        <f>IF(ISNUMBER(SEARCH(PROF_SEARCH_ECO_PREC,AA2382)),MAX($Z$1:Z2381)+1,0)</f>
        <v>0</v>
      </c>
      <c r="AA2382" t="s">
        <v>5433</v>
      </c>
      <c r="AB2382">
        <v>5322</v>
      </c>
    </row>
    <row r="2383" spans="16:28">
      <c r="P2383" t="str">
        <f>IFERROR(VLOOKUP(ROWS($P$2:P2383),$Q$2:$R$3007,2,0),"")</f>
        <v/>
      </c>
      <c r="Q2383" s="91">
        <f>IF(ISNUMBER(SEARCH(ETUD_SHEARCH_ECO_PREC,R2383)),MAX($Q$1:Q2382)+1,0)</f>
        <v>0</v>
      </c>
      <c r="R2383" t="s">
        <v>3426</v>
      </c>
      <c r="S2383">
        <v>8421</v>
      </c>
      <c r="Y2383" t="str">
        <f>IFERROR(VLOOKUP(ROWS($Y$2:Y2383),$Z$2:$AA$3007,2,0),"")</f>
        <v/>
      </c>
      <c r="Z2383" s="91">
        <f>IF(ISNUMBER(SEARCH(PROF_SEARCH_ECO_PREC,AA2383)),MAX($Z$1:Z2382)+1,0)</f>
        <v>0</v>
      </c>
      <c r="AA2383" t="s">
        <v>3426</v>
      </c>
      <c r="AB2383">
        <v>8421</v>
      </c>
    </row>
    <row r="2384" spans="16:28">
      <c r="P2384" t="str">
        <f>IFERROR(VLOOKUP(ROWS($P$2:P2384),$Q$2:$R$3007,2,0),"")</f>
        <v/>
      </c>
      <c r="Q2384" s="91">
        <f>IF(ISNUMBER(SEARCH(ETUD_SHEARCH_ECO_PREC,R2384)),MAX($Q$1:Q2383)+1,0)</f>
        <v>0</v>
      </c>
      <c r="R2384" t="s">
        <v>4978</v>
      </c>
      <c r="S2384">
        <v>7698</v>
      </c>
      <c r="Y2384" t="str">
        <f>IFERROR(VLOOKUP(ROWS($Y$2:Y2384),$Z$2:$AA$3007,2,0),"")</f>
        <v/>
      </c>
      <c r="Z2384" s="91">
        <f>IF(ISNUMBER(SEARCH(PROF_SEARCH_ECO_PREC,AA2384)),MAX($Z$1:Z2383)+1,0)</f>
        <v>0</v>
      </c>
      <c r="AA2384" t="s">
        <v>4978</v>
      </c>
      <c r="AB2384">
        <v>7698</v>
      </c>
    </row>
    <row r="2385" spans="16:28">
      <c r="P2385" t="str">
        <f>IFERROR(VLOOKUP(ROWS($P$2:P2385),$Q$2:$R$3007,2,0),"")</f>
        <v/>
      </c>
      <c r="Q2385" s="91">
        <f>IF(ISNUMBER(SEARCH(ETUD_SHEARCH_ECO_PREC,R2385)),MAX($Q$1:Q2384)+1,0)</f>
        <v>0</v>
      </c>
      <c r="R2385" t="s">
        <v>3310</v>
      </c>
      <c r="S2385">
        <v>7154</v>
      </c>
      <c r="Y2385" t="str">
        <f>IFERROR(VLOOKUP(ROWS($Y$2:Y2385),$Z$2:$AA$3007,2,0),"")</f>
        <v/>
      </c>
      <c r="Z2385" s="91">
        <f>IF(ISNUMBER(SEARCH(PROF_SEARCH_ECO_PREC,AA2385)),MAX($Z$1:Z2384)+1,0)</f>
        <v>0</v>
      </c>
      <c r="AA2385" t="s">
        <v>3310</v>
      </c>
      <c r="AB2385">
        <v>7154</v>
      </c>
    </row>
    <row r="2386" spans="16:28">
      <c r="P2386" t="str">
        <f>IFERROR(VLOOKUP(ROWS($P$2:P2386),$Q$2:$R$3007,2,0),"")</f>
        <v/>
      </c>
      <c r="Q2386" s="91">
        <f>IF(ISNUMBER(SEARCH(ETUD_SHEARCH_ECO_PREC,R2386)),MAX($Q$1:Q2385)+1,0)</f>
        <v>0</v>
      </c>
      <c r="R2386" t="s">
        <v>3858</v>
      </c>
      <c r="S2386">
        <v>5104</v>
      </c>
      <c r="Y2386" t="str">
        <f>IFERROR(VLOOKUP(ROWS($Y$2:Y2386),$Z$2:$AA$3007,2,0),"")</f>
        <v/>
      </c>
      <c r="Z2386" s="91">
        <f>IF(ISNUMBER(SEARCH(PROF_SEARCH_ECO_PREC,AA2386)),MAX($Z$1:Z2385)+1,0)</f>
        <v>0</v>
      </c>
      <c r="AA2386" t="s">
        <v>3858</v>
      </c>
      <c r="AB2386">
        <v>5104</v>
      </c>
    </row>
    <row r="2387" spans="16:28">
      <c r="P2387" t="str">
        <f>IFERROR(VLOOKUP(ROWS($P$2:P2387),$Q$2:$R$3007,2,0),"")</f>
        <v/>
      </c>
      <c r="Q2387" s="91">
        <f>IF(ISNUMBER(SEARCH(ETUD_SHEARCH_ECO_PREC,R2387)),MAX($Q$1:Q2386)+1,0)</f>
        <v>0</v>
      </c>
      <c r="R2387" t="s">
        <v>3879</v>
      </c>
      <c r="S2387">
        <v>7454</v>
      </c>
      <c r="Y2387" t="str">
        <f>IFERROR(VLOOKUP(ROWS($Y$2:Y2387),$Z$2:$AA$3007,2,0),"")</f>
        <v/>
      </c>
      <c r="Z2387" s="91">
        <f>IF(ISNUMBER(SEARCH(PROF_SEARCH_ECO_PREC,AA2387)),MAX($Z$1:Z2386)+1,0)</f>
        <v>0</v>
      </c>
      <c r="AA2387" t="s">
        <v>3879</v>
      </c>
      <c r="AB2387">
        <v>7454</v>
      </c>
    </row>
    <row r="2388" spans="16:28">
      <c r="P2388" t="str">
        <f>IFERROR(VLOOKUP(ROWS($P$2:P2388),$Q$2:$R$3007,2,0),"")</f>
        <v/>
      </c>
      <c r="Q2388" s="91">
        <f>IF(ISNUMBER(SEARCH(ETUD_SHEARCH_ECO_PREC,R2388)),MAX($Q$1:Q2387)+1,0)</f>
        <v>0</v>
      </c>
      <c r="R2388" t="s">
        <v>4911</v>
      </c>
      <c r="S2388">
        <v>8375</v>
      </c>
      <c r="Y2388" t="str">
        <f>IFERROR(VLOOKUP(ROWS($Y$2:Y2388),$Z$2:$AA$3007,2,0),"")</f>
        <v/>
      </c>
      <c r="Z2388" s="91">
        <f>IF(ISNUMBER(SEARCH(PROF_SEARCH_ECO_PREC,AA2388)),MAX($Z$1:Z2387)+1,0)</f>
        <v>0</v>
      </c>
      <c r="AA2388" t="s">
        <v>4911</v>
      </c>
      <c r="AB2388">
        <v>8375</v>
      </c>
    </row>
    <row r="2389" spans="16:28">
      <c r="P2389" t="str">
        <f>IFERROR(VLOOKUP(ROWS($P$2:P2389),$Q$2:$R$3007,2,0),"")</f>
        <v/>
      </c>
      <c r="Q2389" s="91">
        <f>IF(ISNUMBER(SEARCH(ETUD_SHEARCH_ECO_PREC,R2389)),MAX($Q$1:Q2388)+1,0)</f>
        <v>0</v>
      </c>
      <c r="R2389" t="s">
        <v>5559</v>
      </c>
      <c r="S2389">
        <v>7978</v>
      </c>
      <c r="Y2389" t="str">
        <f>IFERROR(VLOOKUP(ROWS($Y$2:Y2389),$Z$2:$AA$3007,2,0),"")</f>
        <v/>
      </c>
      <c r="Z2389" s="91">
        <f>IF(ISNUMBER(SEARCH(PROF_SEARCH_ECO_PREC,AA2389)),MAX($Z$1:Z2388)+1,0)</f>
        <v>0</v>
      </c>
      <c r="AA2389" t="s">
        <v>5559</v>
      </c>
      <c r="AB2389">
        <v>7978</v>
      </c>
    </row>
    <row r="2390" spans="16:28">
      <c r="P2390" t="str">
        <f>IFERROR(VLOOKUP(ROWS($P$2:P2390),$Q$2:$R$3007,2,0),"")</f>
        <v/>
      </c>
      <c r="Q2390" s="91">
        <f>IF(ISNUMBER(SEARCH(ETUD_SHEARCH_ECO_PREC,R2390)),MAX($Q$1:Q2389)+1,0)</f>
        <v>0</v>
      </c>
      <c r="R2390" t="s">
        <v>3156</v>
      </c>
      <c r="S2390">
        <v>7051</v>
      </c>
      <c r="Y2390" t="str">
        <f>IFERROR(VLOOKUP(ROWS($Y$2:Y2390),$Z$2:$AA$3007,2,0),"")</f>
        <v/>
      </c>
      <c r="Z2390" s="91">
        <f>IF(ISNUMBER(SEARCH(PROF_SEARCH_ECO_PREC,AA2390)),MAX($Z$1:Z2389)+1,0)</f>
        <v>0</v>
      </c>
      <c r="AA2390" t="s">
        <v>3156</v>
      </c>
      <c r="AB2390">
        <v>7051</v>
      </c>
    </row>
    <row r="2391" spans="16:28">
      <c r="P2391" t="str">
        <f>IFERROR(VLOOKUP(ROWS($P$2:P2391),$Q$2:$R$3007,2,0),"")</f>
        <v/>
      </c>
      <c r="Q2391" s="91">
        <f>IF(ISNUMBER(SEARCH(ETUD_SHEARCH_ECO_PREC,R2391)),MAX($Q$1:Q2390)+1,0)</f>
        <v>0</v>
      </c>
      <c r="R2391" t="s">
        <v>4966</v>
      </c>
      <c r="S2391">
        <v>7695</v>
      </c>
      <c r="Y2391" t="str">
        <f>IFERROR(VLOOKUP(ROWS($Y$2:Y2391),$Z$2:$AA$3007,2,0),"")</f>
        <v/>
      </c>
      <c r="Z2391" s="91">
        <f>IF(ISNUMBER(SEARCH(PROF_SEARCH_ECO_PREC,AA2391)),MAX($Z$1:Z2390)+1,0)</f>
        <v>0</v>
      </c>
      <c r="AA2391" t="s">
        <v>4966</v>
      </c>
      <c r="AB2391">
        <v>7695</v>
      </c>
    </row>
    <row r="2392" spans="16:28">
      <c r="P2392" t="str">
        <f>IFERROR(VLOOKUP(ROWS($P$2:P2392),$Q$2:$R$3007,2,0),"")</f>
        <v/>
      </c>
      <c r="Q2392" s="91">
        <f>IF(ISNUMBER(SEARCH(ETUD_SHEARCH_ECO_PREC,R2392)),MAX($Q$1:Q2391)+1,0)</f>
        <v>0</v>
      </c>
      <c r="R2392" t="s">
        <v>4989</v>
      </c>
      <c r="S2392">
        <v>7711</v>
      </c>
      <c r="Y2392" t="str">
        <f>IFERROR(VLOOKUP(ROWS($Y$2:Y2392),$Z$2:$AA$3007,2,0),"")</f>
        <v/>
      </c>
      <c r="Z2392" s="91">
        <f>IF(ISNUMBER(SEARCH(PROF_SEARCH_ECO_PREC,AA2392)),MAX($Z$1:Z2391)+1,0)</f>
        <v>0</v>
      </c>
      <c r="AA2392" t="s">
        <v>4989</v>
      </c>
      <c r="AB2392">
        <v>7711</v>
      </c>
    </row>
    <row r="2393" spans="16:28">
      <c r="P2393" t="str">
        <f>IFERROR(VLOOKUP(ROWS($P$2:P2393),$Q$2:$R$3007,2,0),"")</f>
        <v/>
      </c>
      <c r="Q2393" s="91">
        <f>IF(ISNUMBER(SEARCH(ETUD_SHEARCH_ECO_PREC,R2393)),MAX($Q$1:Q2392)+1,0)</f>
        <v>0</v>
      </c>
      <c r="R2393" t="s">
        <v>4258</v>
      </c>
      <c r="S2393">
        <v>7564</v>
      </c>
      <c r="Y2393" t="str">
        <f>IFERROR(VLOOKUP(ROWS($Y$2:Y2393),$Z$2:$AA$3007,2,0),"")</f>
        <v/>
      </c>
      <c r="Z2393" s="91">
        <f>IF(ISNUMBER(SEARCH(PROF_SEARCH_ECO_PREC,AA2393)),MAX($Z$1:Z2392)+1,0)</f>
        <v>0</v>
      </c>
      <c r="AA2393" t="s">
        <v>4258</v>
      </c>
      <c r="AB2393">
        <v>7564</v>
      </c>
    </row>
    <row r="2394" spans="16:28">
      <c r="P2394" t="str">
        <f>IFERROR(VLOOKUP(ROWS($P$2:P2394),$Q$2:$R$3007,2,0),"")</f>
        <v/>
      </c>
      <c r="Q2394" s="91">
        <f>IF(ISNUMBER(SEARCH(ETUD_SHEARCH_ECO_PREC,R2394)),MAX($Q$1:Q2393)+1,0)</f>
        <v>0</v>
      </c>
      <c r="R2394" t="s">
        <v>3341</v>
      </c>
      <c r="S2394">
        <v>7179</v>
      </c>
      <c r="Y2394" t="str">
        <f>IFERROR(VLOOKUP(ROWS($Y$2:Y2394),$Z$2:$AA$3007,2,0),"")</f>
        <v/>
      </c>
      <c r="Z2394" s="91">
        <f>IF(ISNUMBER(SEARCH(PROF_SEARCH_ECO_PREC,AA2394)),MAX($Z$1:Z2393)+1,0)</f>
        <v>0</v>
      </c>
      <c r="AA2394" t="s">
        <v>3341</v>
      </c>
      <c r="AB2394">
        <v>7179</v>
      </c>
    </row>
    <row r="2395" spans="16:28">
      <c r="P2395" t="str">
        <f>IFERROR(VLOOKUP(ROWS($P$2:P2395),$Q$2:$R$3007,2,0),"")</f>
        <v/>
      </c>
      <c r="Q2395" s="91">
        <f>IF(ISNUMBER(SEARCH(ETUD_SHEARCH_ECO_PREC,R2395)),MAX($Q$1:Q2394)+1,0)</f>
        <v>0</v>
      </c>
      <c r="R2395" t="s">
        <v>4883</v>
      </c>
      <c r="S2395">
        <v>7672</v>
      </c>
      <c r="Y2395" t="str">
        <f>IFERROR(VLOOKUP(ROWS($Y$2:Y2395),$Z$2:$AA$3007,2,0),"")</f>
        <v/>
      </c>
      <c r="Z2395" s="91">
        <f>IF(ISNUMBER(SEARCH(PROF_SEARCH_ECO_PREC,AA2395)),MAX($Z$1:Z2394)+1,0)</f>
        <v>0</v>
      </c>
      <c r="AA2395" t="s">
        <v>4883</v>
      </c>
      <c r="AB2395">
        <v>7672</v>
      </c>
    </row>
    <row r="2396" spans="16:28">
      <c r="P2396" t="str">
        <f>IFERROR(VLOOKUP(ROWS($P$2:P2396),$Q$2:$R$3007,2,0),"")</f>
        <v/>
      </c>
      <c r="Q2396" s="91">
        <f>IF(ISNUMBER(SEARCH(ETUD_SHEARCH_ECO_PREC,R2396)),MAX($Q$1:Q2395)+1,0)</f>
        <v>0</v>
      </c>
      <c r="R2396" t="s">
        <v>4851</v>
      </c>
      <c r="S2396">
        <v>5214</v>
      </c>
      <c r="Y2396" t="str">
        <f>IFERROR(VLOOKUP(ROWS($Y$2:Y2396),$Z$2:$AA$3007,2,0),"")</f>
        <v/>
      </c>
      <c r="Z2396" s="91">
        <f>IF(ISNUMBER(SEARCH(PROF_SEARCH_ECO_PREC,AA2396)),MAX($Z$1:Z2395)+1,0)</f>
        <v>0</v>
      </c>
      <c r="AA2396" t="s">
        <v>4851</v>
      </c>
      <c r="AB2396">
        <v>5214</v>
      </c>
    </row>
    <row r="2397" spans="16:28">
      <c r="P2397" t="str">
        <f>IFERROR(VLOOKUP(ROWS($P$2:P2397),$Q$2:$R$3007,2,0),"")</f>
        <v/>
      </c>
      <c r="Q2397" s="91">
        <f>IF(ISNUMBER(SEARCH(ETUD_SHEARCH_ECO_PREC,R2397)),MAX($Q$1:Q2396)+1,0)</f>
        <v>0</v>
      </c>
      <c r="R2397" t="s">
        <v>3152</v>
      </c>
      <c r="S2397">
        <v>5013</v>
      </c>
      <c r="Y2397" t="str">
        <f>IFERROR(VLOOKUP(ROWS($Y$2:Y2397),$Z$2:$AA$3007,2,0),"")</f>
        <v/>
      </c>
      <c r="Z2397" s="91">
        <f>IF(ISNUMBER(SEARCH(PROF_SEARCH_ECO_PREC,AA2397)),MAX($Z$1:Z2396)+1,0)</f>
        <v>0</v>
      </c>
      <c r="AA2397" t="s">
        <v>3152</v>
      </c>
      <c r="AB2397">
        <v>5013</v>
      </c>
    </row>
    <row r="2398" spans="16:28">
      <c r="P2398" t="str">
        <f>IFERROR(VLOOKUP(ROWS($P$2:P2398),$Q$2:$R$3007,2,0),"")</f>
        <v/>
      </c>
      <c r="Q2398" s="91">
        <f>IF(ISNUMBER(SEARCH(ETUD_SHEARCH_ECO_PREC,R2398)),MAX($Q$1:Q2397)+1,0)</f>
        <v>0</v>
      </c>
      <c r="R2398" t="s">
        <v>4061</v>
      </c>
      <c r="S2398">
        <v>5142</v>
      </c>
      <c r="Y2398" t="str">
        <f>IFERROR(VLOOKUP(ROWS($Y$2:Y2398),$Z$2:$AA$3007,2,0),"")</f>
        <v/>
      </c>
      <c r="Z2398" s="91">
        <f>IF(ISNUMBER(SEARCH(PROF_SEARCH_ECO_PREC,AA2398)),MAX($Z$1:Z2397)+1,0)</f>
        <v>0</v>
      </c>
      <c r="AA2398" t="s">
        <v>4061</v>
      </c>
      <c r="AB2398">
        <v>5142</v>
      </c>
    </row>
    <row r="2399" spans="16:28">
      <c r="P2399" t="str">
        <f>IFERROR(VLOOKUP(ROWS($P$2:P2399),$Q$2:$R$3007,2,0),"")</f>
        <v/>
      </c>
      <c r="Q2399" s="91">
        <f>IF(ISNUMBER(SEARCH(ETUD_SHEARCH_ECO_PREC,R2399)),MAX($Q$1:Q2398)+1,0)</f>
        <v>0</v>
      </c>
      <c r="R2399" t="s">
        <v>6043</v>
      </c>
      <c r="S2399">
        <v>5464</v>
      </c>
      <c r="Y2399" t="str">
        <f>IFERROR(VLOOKUP(ROWS($Y$2:Y2399),$Z$2:$AA$3007,2,0),"")</f>
        <v/>
      </c>
      <c r="Z2399" s="91">
        <f>IF(ISNUMBER(SEARCH(PROF_SEARCH_ECO_PREC,AA2399)),MAX($Z$1:Z2398)+1,0)</f>
        <v>0</v>
      </c>
      <c r="AA2399" t="s">
        <v>6043</v>
      </c>
      <c r="AB2399">
        <v>5464</v>
      </c>
    </row>
    <row r="2400" spans="16:28">
      <c r="P2400" t="str">
        <f>IFERROR(VLOOKUP(ROWS($P$2:P2400),$Q$2:$R$3007,2,0),"")</f>
        <v/>
      </c>
      <c r="Q2400" s="91">
        <f>IF(ISNUMBER(SEARCH(ETUD_SHEARCH_ECO_PREC,R2400)),MAX($Q$1:Q2399)+1,0)</f>
        <v>0</v>
      </c>
      <c r="R2400" t="s">
        <v>3418</v>
      </c>
      <c r="S2400">
        <v>5068</v>
      </c>
      <c r="Y2400" t="str">
        <f>IFERROR(VLOOKUP(ROWS($Y$2:Y2400),$Z$2:$AA$3007,2,0),"")</f>
        <v/>
      </c>
      <c r="Z2400" s="91">
        <f>IF(ISNUMBER(SEARCH(PROF_SEARCH_ECO_PREC,AA2400)),MAX($Z$1:Z2399)+1,0)</f>
        <v>0</v>
      </c>
      <c r="AA2400" t="s">
        <v>3418</v>
      </c>
      <c r="AB2400">
        <v>5068</v>
      </c>
    </row>
    <row r="2401" spans="16:28">
      <c r="P2401" t="str">
        <f>IFERROR(VLOOKUP(ROWS($P$2:P2401),$Q$2:$R$3007,2,0),"")</f>
        <v/>
      </c>
      <c r="Q2401" s="91">
        <f>IF(ISNUMBER(SEARCH(ETUD_SHEARCH_ECO_PREC,R2401)),MAX($Q$1:Q2400)+1,0)</f>
        <v>0</v>
      </c>
      <c r="R2401" t="s">
        <v>4836</v>
      </c>
      <c r="S2401">
        <v>7663</v>
      </c>
      <c r="Y2401" t="str">
        <f>IFERROR(VLOOKUP(ROWS($Y$2:Y2401),$Z$2:$AA$3007,2,0),"")</f>
        <v/>
      </c>
      <c r="Z2401" s="91">
        <f>IF(ISNUMBER(SEARCH(PROF_SEARCH_ECO_PREC,AA2401)),MAX($Z$1:Z2400)+1,0)</f>
        <v>0</v>
      </c>
      <c r="AA2401" t="s">
        <v>4836</v>
      </c>
      <c r="AB2401">
        <v>7663</v>
      </c>
    </row>
    <row r="2402" spans="16:28">
      <c r="P2402" t="str">
        <f>IFERROR(VLOOKUP(ROWS($P$2:P2402),$Q$2:$R$3007,2,0),"")</f>
        <v/>
      </c>
      <c r="Q2402" s="91">
        <f>IF(ISNUMBER(SEARCH(ETUD_SHEARCH_ECO_PREC,R2402)),MAX($Q$1:Q2401)+1,0)</f>
        <v>0</v>
      </c>
      <c r="R2402" t="s">
        <v>4945</v>
      </c>
      <c r="S2402">
        <v>7691</v>
      </c>
      <c r="Y2402" t="str">
        <f>IFERROR(VLOOKUP(ROWS($Y$2:Y2402),$Z$2:$AA$3007,2,0),"")</f>
        <v/>
      </c>
      <c r="Z2402" s="91">
        <f>IF(ISNUMBER(SEARCH(PROF_SEARCH_ECO_PREC,AA2402)),MAX($Z$1:Z2401)+1,0)</f>
        <v>0</v>
      </c>
      <c r="AA2402" t="s">
        <v>4945</v>
      </c>
      <c r="AB2402">
        <v>7691</v>
      </c>
    </row>
    <row r="2403" spans="16:28">
      <c r="P2403" t="str">
        <f>IFERROR(VLOOKUP(ROWS($P$2:P2403),$Q$2:$R$3007,2,0),"")</f>
        <v/>
      </c>
      <c r="Q2403" s="91">
        <f>IF(ISNUMBER(SEARCH(ETUD_SHEARCH_ECO_PREC,R2403)),MAX($Q$1:Q2402)+1,0)</f>
        <v>0</v>
      </c>
      <c r="R2403" t="s">
        <v>3477</v>
      </c>
      <c r="S2403">
        <v>5069</v>
      </c>
      <c r="Y2403" t="str">
        <f>IFERROR(VLOOKUP(ROWS($Y$2:Y2403),$Z$2:$AA$3007,2,0),"")</f>
        <v/>
      </c>
      <c r="Z2403" s="91">
        <f>IF(ISNUMBER(SEARCH(PROF_SEARCH_ECO_PREC,AA2403)),MAX($Z$1:Z2402)+1,0)</f>
        <v>0</v>
      </c>
      <c r="AA2403" t="s">
        <v>3477</v>
      </c>
      <c r="AB2403">
        <v>5069</v>
      </c>
    </row>
    <row r="2404" spans="16:28">
      <c r="P2404" t="str">
        <f>IFERROR(VLOOKUP(ROWS($P$2:P2404),$Q$2:$R$3007,2,0),"")</f>
        <v/>
      </c>
      <c r="Q2404" s="91">
        <f>IF(ISNUMBER(SEARCH(ETUD_SHEARCH_ECO_PREC,R2404)),MAX($Q$1:Q2403)+1,0)</f>
        <v>0</v>
      </c>
      <c r="R2404" t="s">
        <v>5060</v>
      </c>
      <c r="S2404">
        <v>7725</v>
      </c>
      <c r="Y2404" t="str">
        <f>IFERROR(VLOOKUP(ROWS($Y$2:Y2404),$Z$2:$AA$3007,2,0),"")</f>
        <v/>
      </c>
      <c r="Z2404" s="91">
        <f>IF(ISNUMBER(SEARCH(PROF_SEARCH_ECO_PREC,AA2404)),MAX($Z$1:Z2403)+1,0)</f>
        <v>0</v>
      </c>
      <c r="AA2404" t="s">
        <v>5060</v>
      </c>
      <c r="AB2404">
        <v>7725</v>
      </c>
    </row>
    <row r="2405" spans="16:28">
      <c r="P2405" t="str">
        <f>IFERROR(VLOOKUP(ROWS($P$2:P2405),$Q$2:$R$3007,2,0),"")</f>
        <v/>
      </c>
      <c r="Q2405" s="91">
        <f>IF(ISNUMBER(SEARCH(ETUD_SHEARCH_ECO_PREC,R2405)),MAX($Q$1:Q2404)+1,0)</f>
        <v>0</v>
      </c>
      <c r="R2405" t="s">
        <v>4935</v>
      </c>
      <c r="S2405">
        <v>7687</v>
      </c>
      <c r="Y2405" t="str">
        <f>IFERROR(VLOOKUP(ROWS($Y$2:Y2405),$Z$2:$AA$3007,2,0),"")</f>
        <v/>
      </c>
      <c r="Z2405" s="91">
        <f>IF(ISNUMBER(SEARCH(PROF_SEARCH_ECO_PREC,AA2405)),MAX($Z$1:Z2404)+1,0)</f>
        <v>0</v>
      </c>
      <c r="AA2405" t="s">
        <v>4935</v>
      </c>
      <c r="AB2405">
        <v>7687</v>
      </c>
    </row>
    <row r="2406" spans="16:28">
      <c r="P2406" t="str">
        <f>IFERROR(VLOOKUP(ROWS($P$2:P2406),$Q$2:$R$3007,2,0),"")</f>
        <v/>
      </c>
      <c r="Q2406" s="91">
        <f>IF(ISNUMBER(SEARCH(ETUD_SHEARCH_ECO_PREC,R2406)),MAX($Q$1:Q2405)+1,0)</f>
        <v>0</v>
      </c>
      <c r="R2406" t="s">
        <v>4934</v>
      </c>
      <c r="S2406">
        <v>5221</v>
      </c>
      <c r="Y2406" t="str">
        <f>IFERROR(VLOOKUP(ROWS($Y$2:Y2406),$Z$2:$AA$3007,2,0),"")</f>
        <v/>
      </c>
      <c r="Z2406" s="91">
        <f>IF(ISNUMBER(SEARCH(PROF_SEARCH_ECO_PREC,AA2406)),MAX($Z$1:Z2405)+1,0)</f>
        <v>0</v>
      </c>
      <c r="AA2406" t="s">
        <v>4934</v>
      </c>
      <c r="AB2406">
        <v>5221</v>
      </c>
    </row>
    <row r="2407" spans="16:28">
      <c r="P2407" t="str">
        <f>IFERROR(VLOOKUP(ROWS($P$2:P2407),$Q$2:$R$3007,2,0),"")</f>
        <v/>
      </c>
      <c r="Q2407" s="91">
        <f>IF(ISNUMBER(SEARCH(ETUD_SHEARCH_ECO_PREC,R2407)),MAX($Q$1:Q2406)+1,0)</f>
        <v>0</v>
      </c>
      <c r="R2407" t="s">
        <v>4713</v>
      </c>
      <c r="S2407">
        <v>5209</v>
      </c>
      <c r="Y2407" t="str">
        <f>IFERROR(VLOOKUP(ROWS($Y$2:Y2407),$Z$2:$AA$3007,2,0),"")</f>
        <v/>
      </c>
      <c r="Z2407" s="91">
        <f>IF(ISNUMBER(SEARCH(PROF_SEARCH_ECO_PREC,AA2407)),MAX($Z$1:Z2406)+1,0)</f>
        <v>0</v>
      </c>
      <c r="AA2407" t="s">
        <v>4713</v>
      </c>
      <c r="AB2407">
        <v>5209</v>
      </c>
    </row>
    <row r="2408" spans="16:28">
      <c r="P2408" t="str">
        <f>IFERROR(VLOOKUP(ROWS($P$2:P2408),$Q$2:$R$3007,2,0),"")</f>
        <v/>
      </c>
      <c r="Q2408" s="91">
        <f>IF(ISNUMBER(SEARCH(ETUD_SHEARCH_ECO_PREC,R2408)),MAX($Q$1:Q2407)+1,0)</f>
        <v>0</v>
      </c>
      <c r="R2408" t="s">
        <v>4712</v>
      </c>
      <c r="S2408">
        <v>7644</v>
      </c>
      <c r="Y2408" t="str">
        <f>IFERROR(VLOOKUP(ROWS($Y$2:Y2408),$Z$2:$AA$3007,2,0),"")</f>
        <v/>
      </c>
      <c r="Z2408" s="91">
        <f>IF(ISNUMBER(SEARCH(PROF_SEARCH_ECO_PREC,AA2408)),MAX($Z$1:Z2407)+1,0)</f>
        <v>0</v>
      </c>
      <c r="AA2408" t="s">
        <v>4712</v>
      </c>
      <c r="AB2408">
        <v>7644</v>
      </c>
    </row>
    <row r="2409" spans="16:28">
      <c r="P2409" t="str">
        <f>IFERROR(VLOOKUP(ROWS($P$2:P2409),$Q$2:$R$3007,2,0),"")</f>
        <v/>
      </c>
      <c r="Q2409" s="91">
        <f>IF(ISNUMBER(SEARCH(ETUD_SHEARCH_ECO_PREC,R2409)),MAX($Q$1:Q2408)+1,0)</f>
        <v>0</v>
      </c>
      <c r="R2409" t="s">
        <v>4776</v>
      </c>
      <c r="S2409">
        <v>7654</v>
      </c>
      <c r="Y2409" t="str">
        <f>IFERROR(VLOOKUP(ROWS($Y$2:Y2409),$Z$2:$AA$3007,2,0),"")</f>
        <v/>
      </c>
      <c r="Z2409" s="91">
        <f>IF(ISNUMBER(SEARCH(PROF_SEARCH_ECO_PREC,AA2409)),MAX($Z$1:Z2408)+1,0)</f>
        <v>0</v>
      </c>
      <c r="AA2409" t="s">
        <v>4776</v>
      </c>
      <c r="AB2409">
        <v>7654</v>
      </c>
    </row>
    <row r="2410" spans="16:28">
      <c r="P2410" t="str">
        <f>IFERROR(VLOOKUP(ROWS($P$2:P2410),$Q$2:$R$3007,2,0),"")</f>
        <v/>
      </c>
      <c r="Q2410" s="91">
        <f>IF(ISNUMBER(SEARCH(ETUD_SHEARCH_ECO_PREC,R2410)),MAX($Q$1:Q2409)+1,0)</f>
        <v>0</v>
      </c>
      <c r="R2410" t="s">
        <v>4773</v>
      </c>
      <c r="S2410">
        <v>5207</v>
      </c>
      <c r="Y2410" t="str">
        <f>IFERROR(VLOOKUP(ROWS($Y$2:Y2410),$Z$2:$AA$3007,2,0),"")</f>
        <v/>
      </c>
      <c r="Z2410" s="91">
        <f>IF(ISNUMBER(SEARCH(PROF_SEARCH_ECO_PREC,AA2410)),MAX($Z$1:Z2409)+1,0)</f>
        <v>0</v>
      </c>
      <c r="AA2410" t="s">
        <v>4773</v>
      </c>
      <c r="AB2410">
        <v>5207</v>
      </c>
    </row>
    <row r="2411" spans="16:28">
      <c r="P2411" t="str">
        <f>IFERROR(VLOOKUP(ROWS($P$2:P2411),$Q$2:$R$3007,2,0),"")</f>
        <v/>
      </c>
      <c r="Q2411" s="91">
        <f>IF(ISNUMBER(SEARCH(ETUD_SHEARCH_ECO_PREC,R2411)),MAX($Q$1:Q2410)+1,0)</f>
        <v>0</v>
      </c>
      <c r="R2411" t="s">
        <v>4124</v>
      </c>
      <c r="S2411">
        <v>7528</v>
      </c>
      <c r="Y2411" t="str">
        <f>IFERROR(VLOOKUP(ROWS($Y$2:Y2411),$Z$2:$AA$3007,2,0),"")</f>
        <v/>
      </c>
      <c r="Z2411" s="91">
        <f>IF(ISNUMBER(SEARCH(PROF_SEARCH_ECO_PREC,AA2411)),MAX($Z$1:Z2410)+1,0)</f>
        <v>0</v>
      </c>
      <c r="AA2411" t="s">
        <v>4124</v>
      </c>
      <c r="AB2411">
        <v>7528</v>
      </c>
    </row>
    <row r="2412" spans="16:28">
      <c r="P2412" t="str">
        <f>IFERROR(VLOOKUP(ROWS($P$2:P2412),$Q$2:$R$3007,2,0),"")</f>
        <v/>
      </c>
      <c r="Q2412" s="91">
        <f>IF(ISNUMBER(SEARCH(ETUD_SHEARCH_ECO_PREC,R2412)),MAX($Q$1:Q2411)+1,0)</f>
        <v>0</v>
      </c>
      <c r="R2412" t="s">
        <v>4066</v>
      </c>
      <c r="S2412">
        <v>5035</v>
      </c>
      <c r="Y2412" t="str">
        <f>IFERROR(VLOOKUP(ROWS($Y$2:Y2412),$Z$2:$AA$3007,2,0),"")</f>
        <v/>
      </c>
      <c r="Z2412" s="91">
        <f>IF(ISNUMBER(SEARCH(PROF_SEARCH_ECO_PREC,AA2412)),MAX($Z$1:Z2411)+1,0)</f>
        <v>0</v>
      </c>
      <c r="AA2412" t="s">
        <v>4066</v>
      </c>
      <c r="AB2412">
        <v>5035</v>
      </c>
    </row>
    <row r="2413" spans="16:28">
      <c r="P2413" t="str">
        <f>IFERROR(VLOOKUP(ROWS($P$2:P2413),$Q$2:$R$3007,2,0),"")</f>
        <v/>
      </c>
      <c r="Q2413" s="91">
        <f>IF(ISNUMBER(SEARCH(ETUD_SHEARCH_ECO_PREC,R2413)),MAX($Q$1:Q2412)+1,0)</f>
        <v>0</v>
      </c>
      <c r="R2413" t="s">
        <v>4067</v>
      </c>
      <c r="S2413">
        <v>8003</v>
      </c>
      <c r="Y2413" t="str">
        <f>IFERROR(VLOOKUP(ROWS($Y$2:Y2413),$Z$2:$AA$3007,2,0),"")</f>
        <v/>
      </c>
      <c r="Z2413" s="91">
        <f>IF(ISNUMBER(SEARCH(PROF_SEARCH_ECO_PREC,AA2413)),MAX($Z$1:Z2412)+1,0)</f>
        <v>0</v>
      </c>
      <c r="AA2413" t="s">
        <v>4067</v>
      </c>
      <c r="AB2413">
        <v>8003</v>
      </c>
    </row>
    <row r="2414" spans="16:28">
      <c r="P2414" t="str">
        <f>IFERROR(VLOOKUP(ROWS($P$2:P2414),$Q$2:$R$3007,2,0),"")</f>
        <v/>
      </c>
      <c r="Q2414" s="91">
        <f>IF(ISNUMBER(SEARCH(ETUD_SHEARCH_ECO_PREC,R2414)),MAX($Q$1:Q2413)+1,0)</f>
        <v>0</v>
      </c>
      <c r="R2414" t="s">
        <v>4947</v>
      </c>
      <c r="S2414">
        <v>5223</v>
      </c>
      <c r="Y2414" t="str">
        <f>IFERROR(VLOOKUP(ROWS($Y$2:Y2414),$Z$2:$AA$3007,2,0),"")</f>
        <v/>
      </c>
      <c r="Z2414" s="91">
        <f>IF(ISNUMBER(SEARCH(PROF_SEARCH_ECO_PREC,AA2414)),MAX($Z$1:Z2413)+1,0)</f>
        <v>0</v>
      </c>
      <c r="AA2414" t="s">
        <v>4947</v>
      </c>
      <c r="AB2414">
        <v>5223</v>
      </c>
    </row>
    <row r="2415" spans="16:28">
      <c r="P2415" t="str">
        <f>IFERROR(VLOOKUP(ROWS($P$2:P2415),$Q$2:$R$3007,2,0),"")</f>
        <v/>
      </c>
      <c r="Q2415" s="91">
        <f>IF(ISNUMBER(SEARCH(ETUD_SHEARCH_ECO_PREC,R2415)),MAX($Q$1:Q2414)+1,0)</f>
        <v>0</v>
      </c>
      <c r="R2415" t="s">
        <v>3507</v>
      </c>
      <c r="S2415">
        <v>8431</v>
      </c>
      <c r="Y2415" t="str">
        <f>IFERROR(VLOOKUP(ROWS($Y$2:Y2415),$Z$2:$AA$3007,2,0),"")</f>
        <v/>
      </c>
      <c r="Z2415" s="91">
        <f>IF(ISNUMBER(SEARCH(PROF_SEARCH_ECO_PREC,AA2415)),MAX($Z$1:Z2414)+1,0)</f>
        <v>0</v>
      </c>
      <c r="AA2415" t="s">
        <v>3507</v>
      </c>
      <c r="AB2415">
        <v>8431</v>
      </c>
    </row>
    <row r="2416" spans="16:28">
      <c r="P2416" t="str">
        <f>IFERROR(VLOOKUP(ROWS($P$2:P2416),$Q$2:$R$3007,2,0),"")</f>
        <v/>
      </c>
      <c r="Q2416" s="91">
        <f>IF(ISNUMBER(SEARCH(ETUD_SHEARCH_ECO_PREC,R2416)),MAX($Q$1:Q2415)+1,0)</f>
        <v>0</v>
      </c>
      <c r="R2416" t="s">
        <v>4217</v>
      </c>
      <c r="S2416">
        <v>7559</v>
      </c>
      <c r="Y2416" t="str">
        <f>IFERROR(VLOOKUP(ROWS($Y$2:Y2416),$Z$2:$AA$3007,2,0),"")</f>
        <v/>
      </c>
      <c r="Z2416" s="91">
        <f>IF(ISNUMBER(SEARCH(PROF_SEARCH_ECO_PREC,AA2416)),MAX($Z$1:Z2415)+1,0)</f>
        <v>0</v>
      </c>
      <c r="AA2416" t="s">
        <v>4217</v>
      </c>
      <c r="AB2416">
        <v>7559</v>
      </c>
    </row>
    <row r="2417" spans="16:28">
      <c r="P2417" t="str">
        <f>IFERROR(VLOOKUP(ROWS($P$2:P2417),$Q$2:$R$3007,2,0),"")</f>
        <v/>
      </c>
      <c r="Q2417" s="91">
        <f>IF(ISNUMBER(SEARCH(ETUD_SHEARCH_ECO_PREC,R2417)),MAX($Q$1:Q2416)+1,0)</f>
        <v>0</v>
      </c>
      <c r="R2417" t="s">
        <v>3416</v>
      </c>
      <c r="S2417">
        <v>5065</v>
      </c>
      <c r="Y2417" t="str">
        <f>IFERROR(VLOOKUP(ROWS($Y$2:Y2417),$Z$2:$AA$3007,2,0),"")</f>
        <v/>
      </c>
      <c r="Z2417" s="91">
        <f>IF(ISNUMBER(SEARCH(PROF_SEARCH_ECO_PREC,AA2417)),MAX($Z$1:Z2416)+1,0)</f>
        <v>0</v>
      </c>
      <c r="AA2417" t="s">
        <v>3416</v>
      </c>
      <c r="AB2417">
        <v>5065</v>
      </c>
    </row>
    <row r="2418" spans="16:28">
      <c r="P2418" t="str">
        <f>IFERROR(VLOOKUP(ROWS($P$2:P2418),$Q$2:$R$3007,2,0),"")</f>
        <v/>
      </c>
      <c r="Q2418" s="91">
        <f>IF(ISNUMBER(SEARCH(ETUD_SHEARCH_ECO_PREC,R2418)),MAX($Q$1:Q2417)+1,0)</f>
        <v>0</v>
      </c>
      <c r="R2418" t="s">
        <v>4167</v>
      </c>
      <c r="S2418">
        <v>8098</v>
      </c>
      <c r="Y2418" t="str">
        <f>IFERROR(VLOOKUP(ROWS($Y$2:Y2418),$Z$2:$AA$3007,2,0),"")</f>
        <v/>
      </c>
      <c r="Z2418" s="91">
        <f>IF(ISNUMBER(SEARCH(PROF_SEARCH_ECO_PREC,AA2418)),MAX($Z$1:Z2417)+1,0)</f>
        <v>0</v>
      </c>
      <c r="AA2418" t="s">
        <v>4167</v>
      </c>
      <c r="AB2418">
        <v>8098</v>
      </c>
    </row>
    <row r="2419" spans="16:28">
      <c r="P2419" t="str">
        <f>IFERROR(VLOOKUP(ROWS($P$2:P2419),$Q$2:$R$3007,2,0),"")</f>
        <v/>
      </c>
      <c r="Q2419" s="91">
        <f>IF(ISNUMBER(SEARCH(ETUD_SHEARCH_ECO_PREC,R2419)),MAX($Q$1:Q2418)+1,0)</f>
        <v>0</v>
      </c>
      <c r="R2419" t="s">
        <v>3296</v>
      </c>
      <c r="S2419">
        <v>5033</v>
      </c>
      <c r="Y2419" t="str">
        <f>IFERROR(VLOOKUP(ROWS($Y$2:Y2419),$Z$2:$AA$3007,2,0),"")</f>
        <v/>
      </c>
      <c r="Z2419" s="91">
        <f>IF(ISNUMBER(SEARCH(PROF_SEARCH_ECO_PREC,AA2419)),MAX($Z$1:Z2418)+1,0)</f>
        <v>0</v>
      </c>
      <c r="AA2419" t="s">
        <v>3296</v>
      </c>
      <c r="AB2419">
        <v>5033</v>
      </c>
    </row>
    <row r="2420" spans="16:28">
      <c r="P2420" t="str">
        <f>IFERROR(VLOOKUP(ROWS($P$2:P2420),$Q$2:$R$3007,2,0),"")</f>
        <v/>
      </c>
      <c r="Q2420" s="91">
        <f>IF(ISNUMBER(SEARCH(ETUD_SHEARCH_ECO_PREC,R2420)),MAX($Q$1:Q2419)+1,0)</f>
        <v>0</v>
      </c>
      <c r="R2420" t="s">
        <v>3968</v>
      </c>
      <c r="S2420">
        <v>5130</v>
      </c>
      <c r="Y2420" t="str">
        <f>IFERROR(VLOOKUP(ROWS($Y$2:Y2420),$Z$2:$AA$3007,2,0),"")</f>
        <v/>
      </c>
      <c r="Z2420" s="91">
        <f>IF(ISNUMBER(SEARCH(PROF_SEARCH_ECO_PREC,AA2420)),MAX($Z$1:Z2419)+1,0)</f>
        <v>0</v>
      </c>
      <c r="AA2420" t="s">
        <v>3968</v>
      </c>
      <c r="AB2420">
        <v>5130</v>
      </c>
    </row>
    <row r="2421" spans="16:28">
      <c r="P2421" t="str">
        <f>IFERROR(VLOOKUP(ROWS($P$2:P2421),$Q$2:$R$3007,2,0),"")</f>
        <v/>
      </c>
      <c r="Q2421" s="91">
        <f>IF(ISNUMBER(SEARCH(ETUD_SHEARCH_ECO_PREC,R2421)),MAX($Q$1:Q2420)+1,0)</f>
        <v>0</v>
      </c>
      <c r="R2421" t="s">
        <v>3951</v>
      </c>
      <c r="S2421">
        <v>5125</v>
      </c>
      <c r="Y2421" t="str">
        <f>IFERROR(VLOOKUP(ROWS($Y$2:Y2421),$Z$2:$AA$3007,2,0),"")</f>
        <v/>
      </c>
      <c r="Z2421" s="91">
        <f>IF(ISNUMBER(SEARCH(PROF_SEARCH_ECO_PREC,AA2421)),MAX($Z$1:Z2420)+1,0)</f>
        <v>0</v>
      </c>
      <c r="AA2421" t="s">
        <v>3951</v>
      </c>
      <c r="AB2421">
        <v>5125</v>
      </c>
    </row>
    <row r="2422" spans="16:28">
      <c r="P2422" t="str">
        <f>IFERROR(VLOOKUP(ROWS($P$2:P2422),$Q$2:$R$3007,2,0),"")</f>
        <v/>
      </c>
      <c r="Q2422" s="91">
        <f>IF(ISNUMBER(SEARCH(ETUD_SHEARCH_ECO_PREC,R2422)),MAX($Q$1:Q2421)+1,0)</f>
        <v>0</v>
      </c>
      <c r="R2422" t="s">
        <v>3951</v>
      </c>
      <c r="S2422">
        <v>7480</v>
      </c>
      <c r="Y2422" t="str">
        <f>IFERROR(VLOOKUP(ROWS($Y$2:Y2422),$Z$2:$AA$3007,2,0),"")</f>
        <v/>
      </c>
      <c r="Z2422" s="91">
        <f>IF(ISNUMBER(SEARCH(PROF_SEARCH_ECO_PREC,AA2422)),MAX($Z$1:Z2421)+1,0)</f>
        <v>0</v>
      </c>
      <c r="AA2422" t="s">
        <v>3951</v>
      </c>
      <c r="AB2422">
        <v>7480</v>
      </c>
    </row>
    <row r="2423" spans="16:28">
      <c r="P2423" t="str">
        <f>IFERROR(VLOOKUP(ROWS($P$2:P2423),$Q$2:$R$3007,2,0),"")</f>
        <v/>
      </c>
      <c r="Q2423" s="91">
        <f>IF(ISNUMBER(SEARCH(ETUD_SHEARCH_ECO_PREC,R2423)),MAX($Q$1:Q2422)+1,0)</f>
        <v>0</v>
      </c>
      <c r="R2423" t="s">
        <v>3105</v>
      </c>
      <c r="S2423">
        <v>5008</v>
      </c>
      <c r="Y2423" t="str">
        <f>IFERROR(VLOOKUP(ROWS($Y$2:Y2423),$Z$2:$AA$3007,2,0),"")</f>
        <v/>
      </c>
      <c r="Z2423" s="91">
        <f>IF(ISNUMBER(SEARCH(PROF_SEARCH_ECO_PREC,AA2423)),MAX($Z$1:Z2422)+1,0)</f>
        <v>0</v>
      </c>
      <c r="AA2423" t="s">
        <v>3105</v>
      </c>
      <c r="AB2423">
        <v>5008</v>
      </c>
    </row>
    <row r="2424" spans="16:28">
      <c r="P2424" t="str">
        <f>IFERROR(VLOOKUP(ROWS($P$2:P2424),$Q$2:$R$3007,2,0),"")</f>
        <v/>
      </c>
      <c r="Q2424" s="91">
        <f>IF(ISNUMBER(SEARCH(ETUD_SHEARCH_ECO_PREC,R2424)),MAX($Q$1:Q2423)+1,0)</f>
        <v>0</v>
      </c>
      <c r="R2424" t="s">
        <v>3679</v>
      </c>
      <c r="S2424">
        <v>7372</v>
      </c>
      <c r="Y2424" t="str">
        <f>IFERROR(VLOOKUP(ROWS($Y$2:Y2424),$Z$2:$AA$3007,2,0),"")</f>
        <v/>
      </c>
      <c r="Z2424" s="91">
        <f>IF(ISNUMBER(SEARCH(PROF_SEARCH_ECO_PREC,AA2424)),MAX($Z$1:Z2423)+1,0)</f>
        <v>0</v>
      </c>
      <c r="AA2424" t="s">
        <v>3679</v>
      </c>
      <c r="AB2424">
        <v>7372</v>
      </c>
    </row>
    <row r="2425" spans="16:28">
      <c r="P2425" t="str">
        <f>IFERROR(VLOOKUP(ROWS($P$2:P2425),$Q$2:$R$3007,2,0),"")</f>
        <v/>
      </c>
      <c r="Q2425" s="91">
        <f>IF(ISNUMBER(SEARCH(ETUD_SHEARCH_ECO_PREC,R2425)),MAX($Q$1:Q2424)+1,0)</f>
        <v>0</v>
      </c>
      <c r="R2425" t="s">
        <v>3927</v>
      </c>
      <c r="S2425">
        <v>7466</v>
      </c>
      <c r="Y2425" t="str">
        <f>IFERROR(VLOOKUP(ROWS($Y$2:Y2425),$Z$2:$AA$3007,2,0),"")</f>
        <v/>
      </c>
      <c r="Z2425" s="91">
        <f>IF(ISNUMBER(SEARCH(PROF_SEARCH_ECO_PREC,AA2425)),MAX($Z$1:Z2424)+1,0)</f>
        <v>0</v>
      </c>
      <c r="AA2425" t="s">
        <v>3927</v>
      </c>
      <c r="AB2425">
        <v>7466</v>
      </c>
    </row>
    <row r="2426" spans="16:28">
      <c r="P2426" t="str">
        <f>IFERROR(VLOOKUP(ROWS($P$2:P2426),$Q$2:$R$3007,2,0),"")</f>
        <v/>
      </c>
      <c r="Q2426" s="91">
        <f>IF(ISNUMBER(SEARCH(ETUD_SHEARCH_ECO_PREC,R2426)),MAX($Q$1:Q2425)+1,0)</f>
        <v>0</v>
      </c>
      <c r="R2426" t="s">
        <v>3690</v>
      </c>
      <c r="S2426">
        <v>5094</v>
      </c>
      <c r="Y2426" t="str">
        <f>IFERROR(VLOOKUP(ROWS($Y$2:Y2426),$Z$2:$AA$3007,2,0),"")</f>
        <v/>
      </c>
      <c r="Z2426" s="91">
        <f>IF(ISNUMBER(SEARCH(PROF_SEARCH_ECO_PREC,AA2426)),MAX($Z$1:Z2425)+1,0)</f>
        <v>0</v>
      </c>
      <c r="AA2426" t="s">
        <v>3690</v>
      </c>
      <c r="AB2426">
        <v>5094</v>
      </c>
    </row>
    <row r="2427" spans="16:28">
      <c r="P2427" t="str">
        <f>IFERROR(VLOOKUP(ROWS($P$2:P2427),$Q$2:$R$3007,2,0),"")</f>
        <v/>
      </c>
      <c r="Q2427" s="91">
        <f>IF(ISNUMBER(SEARCH(ETUD_SHEARCH_ECO_PREC,R2427)),MAX($Q$1:Q2426)+1,0)</f>
        <v>0</v>
      </c>
      <c r="R2427" t="s">
        <v>3417</v>
      </c>
      <c r="S2427">
        <v>5066</v>
      </c>
      <c r="Y2427" t="str">
        <f>IFERROR(VLOOKUP(ROWS($Y$2:Y2427),$Z$2:$AA$3007,2,0),"")</f>
        <v/>
      </c>
      <c r="Z2427" s="91">
        <f>IF(ISNUMBER(SEARCH(PROF_SEARCH_ECO_PREC,AA2427)),MAX($Z$1:Z2426)+1,0)</f>
        <v>0</v>
      </c>
      <c r="AA2427" t="s">
        <v>3417</v>
      </c>
      <c r="AB2427">
        <v>5066</v>
      </c>
    </row>
    <row r="2428" spans="16:28">
      <c r="P2428" t="str">
        <f>IFERROR(VLOOKUP(ROWS($P$2:P2428),$Q$2:$R$3007,2,0),"")</f>
        <v/>
      </c>
      <c r="Q2428" s="91">
        <f>IF(ISNUMBER(SEARCH(ETUD_SHEARCH_ECO_PREC,R2428)),MAX($Q$1:Q2427)+1,0)</f>
        <v>0</v>
      </c>
      <c r="R2428" t="s">
        <v>3689</v>
      </c>
      <c r="S2428">
        <v>7379</v>
      </c>
      <c r="Y2428" t="str">
        <f>IFERROR(VLOOKUP(ROWS($Y$2:Y2428),$Z$2:$AA$3007,2,0),"")</f>
        <v/>
      </c>
      <c r="Z2428" s="91">
        <f>IF(ISNUMBER(SEARCH(PROF_SEARCH_ECO_PREC,AA2428)),MAX($Z$1:Z2427)+1,0)</f>
        <v>0</v>
      </c>
      <c r="AA2428" t="s">
        <v>3689</v>
      </c>
      <c r="AB2428">
        <v>7379</v>
      </c>
    </row>
    <row r="2429" spans="16:28">
      <c r="P2429" t="str">
        <f>IFERROR(VLOOKUP(ROWS($P$2:P2429),$Q$2:$R$3007,2,0),"")</f>
        <v/>
      </c>
      <c r="Q2429" s="91">
        <f>IF(ISNUMBER(SEARCH(ETUD_SHEARCH_ECO_PREC,R2429)),MAX($Q$1:Q2428)+1,0)</f>
        <v>0</v>
      </c>
      <c r="R2429" t="s">
        <v>3526</v>
      </c>
      <c r="S2429">
        <v>7300</v>
      </c>
      <c r="Y2429" t="str">
        <f>IFERROR(VLOOKUP(ROWS($Y$2:Y2429),$Z$2:$AA$3007,2,0),"")</f>
        <v/>
      </c>
      <c r="Z2429" s="91">
        <f>IF(ISNUMBER(SEARCH(PROF_SEARCH_ECO_PREC,AA2429)),MAX($Z$1:Z2428)+1,0)</f>
        <v>0</v>
      </c>
      <c r="AA2429" t="s">
        <v>3526</v>
      </c>
      <c r="AB2429">
        <v>7300</v>
      </c>
    </row>
    <row r="2430" spans="16:28">
      <c r="P2430" t="str">
        <f>IFERROR(VLOOKUP(ROWS($P$2:P2430),$Q$2:$R$3007,2,0),"")</f>
        <v/>
      </c>
      <c r="Q2430" s="91">
        <f>IF(ISNUMBER(SEARCH(ETUD_SHEARCH_ECO_PREC,R2430)),MAX($Q$1:Q2429)+1,0)</f>
        <v>0</v>
      </c>
      <c r="R2430" t="s">
        <v>4937</v>
      </c>
      <c r="S2430">
        <v>8447</v>
      </c>
      <c r="Y2430" t="str">
        <f>IFERROR(VLOOKUP(ROWS($Y$2:Y2430),$Z$2:$AA$3007,2,0),"")</f>
        <v/>
      </c>
      <c r="Z2430" s="91">
        <f>IF(ISNUMBER(SEARCH(PROF_SEARCH_ECO_PREC,AA2430)),MAX($Z$1:Z2429)+1,0)</f>
        <v>0</v>
      </c>
      <c r="AA2430" t="s">
        <v>4937</v>
      </c>
      <c r="AB2430">
        <v>8447</v>
      </c>
    </row>
    <row r="2431" spans="16:28">
      <c r="P2431" t="str">
        <f>IFERROR(VLOOKUP(ROWS($P$2:P2431),$Q$2:$R$3007,2,0),"")</f>
        <v/>
      </c>
      <c r="Q2431" s="91">
        <f>IF(ISNUMBER(SEARCH(ETUD_SHEARCH_ECO_PREC,R2431)),MAX($Q$1:Q2430)+1,0)</f>
        <v>0</v>
      </c>
      <c r="R2431" t="s">
        <v>3898</v>
      </c>
      <c r="S2431">
        <v>5112</v>
      </c>
      <c r="Y2431" t="str">
        <f>IFERROR(VLOOKUP(ROWS($Y$2:Y2431),$Z$2:$AA$3007,2,0),"")</f>
        <v/>
      </c>
      <c r="Z2431" s="91">
        <f>IF(ISNUMBER(SEARCH(PROF_SEARCH_ECO_PREC,AA2431)),MAX($Z$1:Z2430)+1,0)</f>
        <v>0</v>
      </c>
      <c r="AA2431" t="s">
        <v>3898</v>
      </c>
      <c r="AB2431">
        <v>5112</v>
      </c>
    </row>
    <row r="2432" spans="16:28">
      <c r="P2432" t="str">
        <f>IFERROR(VLOOKUP(ROWS($P$2:P2432),$Q$2:$R$3007,2,0),"")</f>
        <v/>
      </c>
      <c r="Q2432" s="91">
        <f>IF(ISNUMBER(SEARCH(ETUD_SHEARCH_ECO_PREC,R2432)),MAX($Q$1:Q2431)+1,0)</f>
        <v>0</v>
      </c>
      <c r="R2432" t="s">
        <v>5441</v>
      </c>
      <c r="S2432">
        <v>8041</v>
      </c>
      <c r="Y2432" t="str">
        <f>IFERROR(VLOOKUP(ROWS($Y$2:Y2432),$Z$2:$AA$3007,2,0),"")</f>
        <v/>
      </c>
      <c r="Z2432" s="91">
        <f>IF(ISNUMBER(SEARCH(PROF_SEARCH_ECO_PREC,AA2432)),MAX($Z$1:Z2431)+1,0)</f>
        <v>0</v>
      </c>
      <c r="AA2432" t="s">
        <v>5441</v>
      </c>
      <c r="AB2432">
        <v>8041</v>
      </c>
    </row>
    <row r="2433" spans="16:28">
      <c r="P2433" t="str">
        <f>IFERROR(VLOOKUP(ROWS($P$2:P2433),$Q$2:$R$3007,2,0),"")</f>
        <v/>
      </c>
      <c r="Q2433" s="91">
        <f>IF(ISNUMBER(SEARCH(ETUD_SHEARCH_ECO_PREC,R2433)),MAX($Q$1:Q2432)+1,0)</f>
        <v>0</v>
      </c>
      <c r="R2433" t="s">
        <v>5441</v>
      </c>
      <c r="S2433">
        <v>5325</v>
      </c>
      <c r="Y2433" t="str">
        <f>IFERROR(VLOOKUP(ROWS($Y$2:Y2433),$Z$2:$AA$3007,2,0),"")</f>
        <v/>
      </c>
      <c r="Z2433" s="91">
        <f>IF(ISNUMBER(SEARCH(PROF_SEARCH_ECO_PREC,AA2433)),MAX($Z$1:Z2432)+1,0)</f>
        <v>0</v>
      </c>
      <c r="AA2433" t="s">
        <v>5441</v>
      </c>
      <c r="AB2433">
        <v>5325</v>
      </c>
    </row>
    <row r="2434" spans="16:28">
      <c r="P2434" t="str">
        <f>IFERROR(VLOOKUP(ROWS($P$2:P2434),$Q$2:$R$3007,2,0),"")</f>
        <v/>
      </c>
      <c r="Q2434" s="91">
        <f>IF(ISNUMBER(SEARCH(ETUD_SHEARCH_ECO_PREC,R2434)),MAX($Q$1:Q2433)+1,0)</f>
        <v>0</v>
      </c>
      <c r="R2434" t="s">
        <v>5989</v>
      </c>
      <c r="S2434">
        <v>7964</v>
      </c>
      <c r="Y2434" t="str">
        <f>IFERROR(VLOOKUP(ROWS($Y$2:Y2434),$Z$2:$AA$3007,2,0),"")</f>
        <v/>
      </c>
      <c r="Z2434" s="91">
        <f>IF(ISNUMBER(SEARCH(PROF_SEARCH_ECO_PREC,AA2434)),MAX($Z$1:Z2433)+1,0)</f>
        <v>0</v>
      </c>
      <c r="AA2434" t="s">
        <v>5989</v>
      </c>
      <c r="AB2434">
        <v>7964</v>
      </c>
    </row>
    <row r="2435" spans="16:28">
      <c r="P2435" t="str">
        <f>IFERROR(VLOOKUP(ROWS($P$2:P2435),$Q$2:$R$3007,2,0),"")</f>
        <v/>
      </c>
      <c r="Q2435" s="91">
        <f>IF(ISNUMBER(SEARCH(ETUD_SHEARCH_ECO_PREC,R2435)),MAX($Q$1:Q2434)+1,0)</f>
        <v>0</v>
      </c>
      <c r="R2435" t="s">
        <v>3284</v>
      </c>
      <c r="S2435">
        <v>7138</v>
      </c>
      <c r="Y2435" t="str">
        <f>IFERROR(VLOOKUP(ROWS($Y$2:Y2435),$Z$2:$AA$3007,2,0),"")</f>
        <v/>
      </c>
      <c r="Z2435" s="91">
        <f>IF(ISNUMBER(SEARCH(PROF_SEARCH_ECO_PREC,AA2435)),MAX($Z$1:Z2434)+1,0)</f>
        <v>0</v>
      </c>
      <c r="AA2435" t="s">
        <v>3284</v>
      </c>
      <c r="AB2435">
        <v>7138</v>
      </c>
    </row>
    <row r="2436" spans="16:28">
      <c r="P2436" t="str">
        <f>IFERROR(VLOOKUP(ROWS($P$2:P2436),$Q$2:$R$3007,2,0),"")</f>
        <v/>
      </c>
      <c r="Q2436" s="91">
        <f>IF(ISNUMBER(SEARCH(ETUD_SHEARCH_ECO_PREC,R2436)),MAX($Q$1:Q2435)+1,0)</f>
        <v>0</v>
      </c>
      <c r="R2436" t="s">
        <v>5001</v>
      </c>
      <c r="S2436">
        <v>7714</v>
      </c>
      <c r="Y2436" t="str">
        <f>IFERROR(VLOOKUP(ROWS($Y$2:Y2436),$Z$2:$AA$3007,2,0),"")</f>
        <v/>
      </c>
      <c r="Z2436" s="91">
        <f>IF(ISNUMBER(SEARCH(PROF_SEARCH_ECO_PREC,AA2436)),MAX($Z$1:Z2435)+1,0)</f>
        <v>0</v>
      </c>
      <c r="AA2436" t="s">
        <v>5001</v>
      </c>
      <c r="AB2436">
        <v>7714</v>
      </c>
    </row>
    <row r="2437" spans="16:28">
      <c r="P2437" t="str">
        <f>IFERROR(VLOOKUP(ROWS($P$2:P2437),$Q$2:$R$3007,2,0),"")</f>
        <v/>
      </c>
      <c r="Q2437" s="91">
        <f>IF(ISNUMBER(SEARCH(ETUD_SHEARCH_ECO_PREC,R2437)),MAX($Q$1:Q2436)+1,0)</f>
        <v>0</v>
      </c>
      <c r="R2437" t="s">
        <v>3282</v>
      </c>
      <c r="S2437">
        <v>5026</v>
      </c>
      <c r="Y2437" t="str">
        <f>IFERROR(VLOOKUP(ROWS($Y$2:Y2437),$Z$2:$AA$3007,2,0),"")</f>
        <v/>
      </c>
      <c r="Z2437" s="91">
        <f>IF(ISNUMBER(SEARCH(PROF_SEARCH_ECO_PREC,AA2437)),MAX($Z$1:Z2436)+1,0)</f>
        <v>0</v>
      </c>
      <c r="AA2437" t="s">
        <v>3282</v>
      </c>
      <c r="AB2437">
        <v>5026</v>
      </c>
    </row>
    <row r="2438" spans="16:28">
      <c r="P2438" t="str">
        <f>IFERROR(VLOOKUP(ROWS($P$2:P2438),$Q$2:$R$3007,2,0),"")</f>
        <v/>
      </c>
      <c r="Q2438" s="91">
        <f>IF(ISNUMBER(SEARCH(ETUD_SHEARCH_ECO_PREC,R2438)),MAX($Q$1:Q2437)+1,0)</f>
        <v>0</v>
      </c>
      <c r="R2438" t="s">
        <v>4941</v>
      </c>
      <c r="S2438">
        <v>5558</v>
      </c>
      <c r="Y2438" t="str">
        <f>IFERROR(VLOOKUP(ROWS($Y$2:Y2438),$Z$2:$AA$3007,2,0),"")</f>
        <v/>
      </c>
      <c r="Z2438" s="91">
        <f>IF(ISNUMBER(SEARCH(PROF_SEARCH_ECO_PREC,AA2438)),MAX($Z$1:Z2437)+1,0)</f>
        <v>0</v>
      </c>
      <c r="AA2438" t="s">
        <v>4941</v>
      </c>
      <c r="AB2438">
        <v>5558</v>
      </c>
    </row>
    <row r="2439" spans="16:28">
      <c r="P2439" t="str">
        <f>IFERROR(VLOOKUP(ROWS($P$2:P2439),$Q$2:$R$3007,2,0),"")</f>
        <v/>
      </c>
      <c r="Q2439" s="91">
        <f>IF(ISNUMBER(SEARCH(ETUD_SHEARCH_ECO_PREC,R2439)),MAX($Q$1:Q2438)+1,0)</f>
        <v>0</v>
      </c>
      <c r="R2439" t="s">
        <v>3711</v>
      </c>
      <c r="S2439">
        <v>7393</v>
      </c>
      <c r="Y2439" t="str">
        <f>IFERROR(VLOOKUP(ROWS($Y$2:Y2439),$Z$2:$AA$3007,2,0),"")</f>
        <v/>
      </c>
      <c r="Z2439" s="91">
        <f>IF(ISNUMBER(SEARCH(PROF_SEARCH_ECO_PREC,AA2439)),MAX($Z$1:Z2438)+1,0)</f>
        <v>0</v>
      </c>
      <c r="AA2439" t="s">
        <v>3711</v>
      </c>
      <c r="AB2439">
        <v>7393</v>
      </c>
    </row>
    <row r="2440" spans="16:28">
      <c r="P2440" t="str">
        <f>IFERROR(VLOOKUP(ROWS($P$2:P2440),$Q$2:$R$3007,2,0),"")</f>
        <v/>
      </c>
      <c r="Q2440" s="91">
        <f>IF(ISNUMBER(SEARCH(ETUD_SHEARCH_ECO_PREC,R2440)),MAX($Q$1:Q2439)+1,0)</f>
        <v>0</v>
      </c>
      <c r="R2440" t="s">
        <v>3681</v>
      </c>
      <c r="S2440">
        <v>7375</v>
      </c>
      <c r="Y2440" t="str">
        <f>IFERROR(VLOOKUP(ROWS($Y$2:Y2440),$Z$2:$AA$3007,2,0),"")</f>
        <v/>
      </c>
      <c r="Z2440" s="91">
        <f>IF(ISNUMBER(SEARCH(PROF_SEARCH_ECO_PREC,AA2440)),MAX($Z$1:Z2439)+1,0)</f>
        <v>0</v>
      </c>
      <c r="AA2440" t="s">
        <v>3681</v>
      </c>
      <c r="AB2440">
        <v>7375</v>
      </c>
    </row>
    <row r="2441" spans="16:28">
      <c r="P2441" t="str">
        <f>IFERROR(VLOOKUP(ROWS($P$2:P2441),$Q$2:$R$3007,2,0),"")</f>
        <v/>
      </c>
      <c r="Q2441" s="91">
        <f>IF(ISNUMBER(SEARCH(ETUD_SHEARCH_ECO_PREC,R2441)),MAX($Q$1:Q2440)+1,0)</f>
        <v>0</v>
      </c>
      <c r="R2441" t="s">
        <v>4967</v>
      </c>
      <c r="S2441">
        <v>7696</v>
      </c>
      <c r="Y2441" t="str">
        <f>IFERROR(VLOOKUP(ROWS($Y$2:Y2441),$Z$2:$AA$3007,2,0),"")</f>
        <v/>
      </c>
      <c r="Z2441" s="91">
        <f>IF(ISNUMBER(SEARCH(PROF_SEARCH_ECO_PREC,AA2441)),MAX($Z$1:Z2440)+1,0)</f>
        <v>0</v>
      </c>
      <c r="AA2441" t="s">
        <v>4967</v>
      </c>
      <c r="AB2441">
        <v>7696</v>
      </c>
    </row>
    <row r="2442" spans="16:28">
      <c r="P2442" t="str">
        <f>IFERROR(VLOOKUP(ROWS($P$2:P2442),$Q$2:$R$3007,2,0),"")</f>
        <v/>
      </c>
      <c r="Q2442" s="91">
        <f>IF(ISNUMBER(SEARCH(ETUD_SHEARCH_ECO_PREC,R2442)),MAX($Q$1:Q2441)+1,0)</f>
        <v>0</v>
      </c>
      <c r="R2442" t="s">
        <v>5991</v>
      </c>
      <c r="S2442">
        <v>7965</v>
      </c>
      <c r="Y2442" t="str">
        <f>IFERROR(VLOOKUP(ROWS($Y$2:Y2442),$Z$2:$AA$3007,2,0),"")</f>
        <v/>
      </c>
      <c r="Z2442" s="91">
        <f>IF(ISNUMBER(SEARCH(PROF_SEARCH_ECO_PREC,AA2442)),MAX($Z$1:Z2441)+1,0)</f>
        <v>0</v>
      </c>
      <c r="AA2442" t="s">
        <v>5991</v>
      </c>
      <c r="AB2442">
        <v>7965</v>
      </c>
    </row>
    <row r="2443" spans="16:28">
      <c r="P2443" t="str">
        <f>IFERROR(VLOOKUP(ROWS($P$2:P2443),$Q$2:$R$3007,2,0),"")</f>
        <v/>
      </c>
      <c r="Q2443" s="91">
        <f>IF(ISNUMBER(SEARCH(ETUD_SHEARCH_ECO_PREC,R2443)),MAX($Q$1:Q2442)+1,0)</f>
        <v>0</v>
      </c>
      <c r="R2443" t="s">
        <v>3963</v>
      </c>
      <c r="S2443">
        <v>7484</v>
      </c>
      <c r="Y2443" t="str">
        <f>IFERROR(VLOOKUP(ROWS($Y$2:Y2443),$Z$2:$AA$3007,2,0),"")</f>
        <v/>
      </c>
      <c r="Z2443" s="91">
        <f>IF(ISNUMBER(SEARCH(PROF_SEARCH_ECO_PREC,AA2443)),MAX($Z$1:Z2442)+1,0)</f>
        <v>0</v>
      </c>
      <c r="AA2443" t="s">
        <v>3963</v>
      </c>
      <c r="AB2443">
        <v>7484</v>
      </c>
    </row>
    <row r="2444" spans="16:28">
      <c r="P2444" t="str">
        <f>IFERROR(VLOOKUP(ROWS($P$2:P2444),$Q$2:$R$3007,2,0),"")</f>
        <v/>
      </c>
      <c r="Q2444" s="91">
        <f>IF(ISNUMBER(SEARCH(ETUD_SHEARCH_ECO_PREC,R2444)),MAX($Q$1:Q2443)+1,0)</f>
        <v>0</v>
      </c>
      <c r="R2444" t="s">
        <v>3935</v>
      </c>
      <c r="S2444">
        <v>7472</v>
      </c>
      <c r="Y2444" t="str">
        <f>IFERROR(VLOOKUP(ROWS($Y$2:Y2444),$Z$2:$AA$3007,2,0),"")</f>
        <v/>
      </c>
      <c r="Z2444" s="91">
        <f>IF(ISNUMBER(SEARCH(PROF_SEARCH_ECO_PREC,AA2444)),MAX($Z$1:Z2443)+1,0)</f>
        <v>0</v>
      </c>
      <c r="AA2444" t="s">
        <v>3935</v>
      </c>
      <c r="AB2444">
        <v>7472</v>
      </c>
    </row>
    <row r="2445" spans="16:28">
      <c r="P2445" t="str">
        <f>IFERROR(VLOOKUP(ROWS($P$2:P2445),$Q$2:$R$3007,2,0),"")</f>
        <v/>
      </c>
      <c r="Q2445" s="91">
        <f>IF(ISNUMBER(SEARCH(ETUD_SHEARCH_ECO_PREC,R2445)),MAX($Q$1:Q2444)+1,0)</f>
        <v>0</v>
      </c>
      <c r="R2445" t="s">
        <v>5033</v>
      </c>
      <c r="S2445">
        <v>5237</v>
      </c>
      <c r="Y2445" t="str">
        <f>IFERROR(VLOOKUP(ROWS($Y$2:Y2445),$Z$2:$AA$3007,2,0),"")</f>
        <v/>
      </c>
      <c r="Z2445" s="91">
        <f>IF(ISNUMBER(SEARCH(PROF_SEARCH_ECO_PREC,AA2445)),MAX($Z$1:Z2444)+1,0)</f>
        <v>0</v>
      </c>
      <c r="AA2445" t="s">
        <v>5033</v>
      </c>
      <c r="AB2445">
        <v>5237</v>
      </c>
    </row>
    <row r="2446" spans="16:28">
      <c r="P2446" t="str">
        <f>IFERROR(VLOOKUP(ROWS($P$2:P2446),$Q$2:$R$3007,2,0),"")</f>
        <v/>
      </c>
      <c r="Q2446" s="91">
        <f>IF(ISNUMBER(SEARCH(ETUD_SHEARCH_ECO_PREC,R2446)),MAX($Q$1:Q2445)+1,0)</f>
        <v>0</v>
      </c>
      <c r="R2446" t="s">
        <v>4047</v>
      </c>
      <c r="S2446">
        <v>8095</v>
      </c>
      <c r="Y2446" t="str">
        <f>IFERROR(VLOOKUP(ROWS($Y$2:Y2446),$Z$2:$AA$3007,2,0),"")</f>
        <v/>
      </c>
      <c r="Z2446" s="91">
        <f>IF(ISNUMBER(SEARCH(PROF_SEARCH_ECO_PREC,AA2446)),MAX($Z$1:Z2445)+1,0)</f>
        <v>0</v>
      </c>
      <c r="AA2446" t="s">
        <v>4047</v>
      </c>
      <c r="AB2446">
        <v>8095</v>
      </c>
    </row>
    <row r="2447" spans="16:28">
      <c r="P2447" t="str">
        <f>IFERROR(VLOOKUP(ROWS($P$2:P2447),$Q$2:$R$3007,2,0),"")</f>
        <v/>
      </c>
      <c r="Q2447" s="91">
        <f>IF(ISNUMBER(SEARCH(ETUD_SHEARCH_ECO_PREC,R2447)),MAX($Q$1:Q2446)+1,0)</f>
        <v>0</v>
      </c>
      <c r="R2447" t="s">
        <v>3415</v>
      </c>
      <c r="S2447">
        <v>7242</v>
      </c>
      <c r="Y2447" t="str">
        <f>IFERROR(VLOOKUP(ROWS($Y$2:Y2447),$Z$2:$AA$3007,2,0),"")</f>
        <v/>
      </c>
      <c r="Z2447" s="91">
        <f>IF(ISNUMBER(SEARCH(PROF_SEARCH_ECO_PREC,AA2447)),MAX($Z$1:Z2446)+1,0)</f>
        <v>0</v>
      </c>
      <c r="AA2447" t="s">
        <v>3415</v>
      </c>
      <c r="AB2447">
        <v>7242</v>
      </c>
    </row>
    <row r="2448" spans="16:28">
      <c r="P2448" t="str">
        <f>IFERROR(VLOOKUP(ROWS($P$2:P2448),$Q$2:$R$3007,2,0),"")</f>
        <v/>
      </c>
      <c r="Q2448" s="91">
        <f>IF(ISNUMBER(SEARCH(ETUD_SHEARCH_ECO_PREC,R2448)),MAX($Q$1:Q2447)+1,0)</f>
        <v>0</v>
      </c>
      <c r="R2448" t="s">
        <v>5011</v>
      </c>
      <c r="S2448">
        <v>7710</v>
      </c>
      <c r="Y2448" t="str">
        <f>IFERROR(VLOOKUP(ROWS($Y$2:Y2448),$Z$2:$AA$3007,2,0),"")</f>
        <v/>
      </c>
      <c r="Z2448" s="91">
        <f>IF(ISNUMBER(SEARCH(PROF_SEARCH_ECO_PREC,AA2448)),MAX($Z$1:Z2447)+1,0)</f>
        <v>0</v>
      </c>
      <c r="AA2448" t="s">
        <v>5011</v>
      </c>
      <c r="AB2448">
        <v>7710</v>
      </c>
    </row>
    <row r="2449" spans="16:28">
      <c r="P2449" t="str">
        <f>IFERROR(VLOOKUP(ROWS($P$2:P2449),$Q$2:$R$3007,2,0),"")</f>
        <v/>
      </c>
      <c r="Q2449" s="91">
        <f>IF(ISNUMBER(SEARCH(ETUD_SHEARCH_ECO_PREC,R2449)),MAX($Q$1:Q2448)+1,0)</f>
        <v>0</v>
      </c>
      <c r="R2449" t="s">
        <v>3335</v>
      </c>
      <c r="S2449">
        <v>5521</v>
      </c>
      <c r="Y2449" t="str">
        <f>IFERROR(VLOOKUP(ROWS($Y$2:Y2449),$Z$2:$AA$3007,2,0),"")</f>
        <v/>
      </c>
      <c r="Z2449" s="91">
        <f>IF(ISNUMBER(SEARCH(PROF_SEARCH_ECO_PREC,AA2449)),MAX($Z$1:Z2448)+1,0)</f>
        <v>0</v>
      </c>
      <c r="AA2449" t="s">
        <v>3335</v>
      </c>
      <c r="AB2449">
        <v>5521</v>
      </c>
    </row>
    <row r="2450" spans="16:28">
      <c r="P2450" t="str">
        <f>IFERROR(VLOOKUP(ROWS($P$2:P2450),$Q$2:$R$3007,2,0),"")</f>
        <v/>
      </c>
      <c r="Q2450" s="91">
        <f>IF(ISNUMBER(SEARCH(ETUD_SHEARCH_ECO_PREC,R2450)),MAX($Q$1:Q2449)+1,0)</f>
        <v>0</v>
      </c>
      <c r="R2450" t="s">
        <v>5321</v>
      </c>
      <c r="S2450">
        <v>8030</v>
      </c>
      <c r="Y2450" t="str">
        <f>IFERROR(VLOOKUP(ROWS($Y$2:Y2450),$Z$2:$AA$3007,2,0),"")</f>
        <v/>
      </c>
      <c r="Z2450" s="91">
        <f>IF(ISNUMBER(SEARCH(PROF_SEARCH_ECO_PREC,AA2450)),MAX($Z$1:Z2449)+1,0)</f>
        <v>0</v>
      </c>
      <c r="AA2450" t="s">
        <v>5321</v>
      </c>
      <c r="AB2450">
        <v>8030</v>
      </c>
    </row>
    <row r="2451" spans="16:28">
      <c r="P2451" t="str">
        <f>IFERROR(VLOOKUP(ROWS($P$2:P2451),$Q$2:$R$3007,2,0),"")</f>
        <v/>
      </c>
      <c r="Q2451" s="91">
        <f>IF(ISNUMBER(SEARCH(ETUD_SHEARCH_ECO_PREC,R2451)),MAX($Q$1:Q2450)+1,0)</f>
        <v>0</v>
      </c>
      <c r="R2451" t="s">
        <v>3202</v>
      </c>
      <c r="S2451">
        <v>7074</v>
      </c>
      <c r="Y2451" t="str">
        <f>IFERROR(VLOOKUP(ROWS($Y$2:Y2451),$Z$2:$AA$3007,2,0),"")</f>
        <v/>
      </c>
      <c r="Z2451" s="91">
        <f>IF(ISNUMBER(SEARCH(PROF_SEARCH_ECO_PREC,AA2451)),MAX($Z$1:Z2450)+1,0)</f>
        <v>0</v>
      </c>
      <c r="AA2451" t="s">
        <v>3202</v>
      </c>
      <c r="AB2451">
        <v>7074</v>
      </c>
    </row>
    <row r="2452" spans="16:28">
      <c r="P2452" t="str">
        <f>IFERROR(VLOOKUP(ROWS($P$2:P2452),$Q$2:$R$3007,2,0),"")</f>
        <v/>
      </c>
      <c r="Q2452" s="91">
        <f>IF(ISNUMBER(SEARCH(ETUD_SHEARCH_ECO_PREC,R2452)),MAX($Q$1:Q2451)+1,0)</f>
        <v>0</v>
      </c>
      <c r="R2452" t="s">
        <v>5296</v>
      </c>
      <c r="S2452">
        <v>7799</v>
      </c>
      <c r="Y2452" t="str">
        <f>IFERROR(VLOOKUP(ROWS($Y$2:Y2452),$Z$2:$AA$3007,2,0),"")</f>
        <v/>
      </c>
      <c r="Z2452" s="91">
        <f>IF(ISNUMBER(SEARCH(PROF_SEARCH_ECO_PREC,AA2452)),MAX($Z$1:Z2451)+1,0)</f>
        <v>0</v>
      </c>
      <c r="AA2452" t="s">
        <v>5296</v>
      </c>
      <c r="AB2452">
        <v>7799</v>
      </c>
    </row>
    <row r="2453" spans="16:28">
      <c r="P2453" t="str">
        <f>IFERROR(VLOOKUP(ROWS($P$2:P2453),$Q$2:$R$3007,2,0),"")</f>
        <v/>
      </c>
      <c r="Q2453" s="91">
        <f>IF(ISNUMBER(SEARCH(ETUD_SHEARCH_ECO_PREC,R2453)),MAX($Q$1:Q2452)+1,0)</f>
        <v>0</v>
      </c>
      <c r="R2453" t="s">
        <v>3385</v>
      </c>
      <c r="S2453">
        <v>7207</v>
      </c>
      <c r="Y2453" t="str">
        <f>IFERROR(VLOOKUP(ROWS($Y$2:Y2453),$Z$2:$AA$3007,2,0),"")</f>
        <v/>
      </c>
      <c r="Z2453" s="91">
        <f>IF(ISNUMBER(SEARCH(PROF_SEARCH_ECO_PREC,AA2453)),MAX($Z$1:Z2452)+1,0)</f>
        <v>0</v>
      </c>
      <c r="AA2453" t="s">
        <v>3385</v>
      </c>
      <c r="AB2453">
        <v>7207</v>
      </c>
    </row>
    <row r="2454" spans="16:28">
      <c r="P2454" t="str">
        <f>IFERROR(VLOOKUP(ROWS($P$2:P2454),$Q$2:$R$3007,2,0),"")</f>
        <v/>
      </c>
      <c r="Q2454" s="91">
        <f>IF(ISNUMBER(SEARCH(ETUD_SHEARCH_ECO_PREC,R2454)),MAX($Q$1:Q2453)+1,0)</f>
        <v>0</v>
      </c>
      <c r="R2454" t="s">
        <v>3795</v>
      </c>
      <c r="S2454">
        <v>5131</v>
      </c>
      <c r="Y2454" t="str">
        <f>IFERROR(VLOOKUP(ROWS($Y$2:Y2454),$Z$2:$AA$3007,2,0),"")</f>
        <v/>
      </c>
      <c r="Z2454" s="91">
        <f>IF(ISNUMBER(SEARCH(PROF_SEARCH_ECO_PREC,AA2454)),MAX($Z$1:Z2453)+1,0)</f>
        <v>0</v>
      </c>
      <c r="AA2454" t="s">
        <v>3795</v>
      </c>
      <c r="AB2454">
        <v>5131</v>
      </c>
    </row>
    <row r="2455" spans="16:28">
      <c r="P2455" t="str">
        <f>IFERROR(VLOOKUP(ROWS($P$2:P2455),$Q$2:$R$3007,2,0),"")</f>
        <v/>
      </c>
      <c r="Q2455" s="91">
        <f>IF(ISNUMBER(SEARCH(ETUD_SHEARCH_ECO_PREC,R2455)),MAX($Q$1:Q2454)+1,0)</f>
        <v>0</v>
      </c>
      <c r="R2455" t="s">
        <v>3805</v>
      </c>
      <c r="S2455">
        <v>7415</v>
      </c>
      <c r="Y2455" t="str">
        <f>IFERROR(VLOOKUP(ROWS($Y$2:Y2455),$Z$2:$AA$3007,2,0),"")</f>
        <v/>
      </c>
      <c r="Z2455" s="91">
        <f>IF(ISNUMBER(SEARCH(PROF_SEARCH_ECO_PREC,AA2455)),MAX($Z$1:Z2454)+1,0)</f>
        <v>0</v>
      </c>
      <c r="AA2455" t="s">
        <v>3805</v>
      </c>
      <c r="AB2455">
        <v>7415</v>
      </c>
    </row>
    <row r="2456" spans="16:28">
      <c r="P2456" t="str">
        <f>IFERROR(VLOOKUP(ROWS($P$2:P2456),$Q$2:$R$3007,2,0),"")</f>
        <v/>
      </c>
      <c r="Q2456" s="91">
        <f>IF(ISNUMBER(SEARCH(ETUD_SHEARCH_ECO_PREC,R2456)),MAX($Q$1:Q2455)+1,0)</f>
        <v>0</v>
      </c>
      <c r="R2456" t="s">
        <v>3797</v>
      </c>
      <c r="S2456">
        <v>5570</v>
      </c>
      <c r="Y2456" t="str">
        <f>IFERROR(VLOOKUP(ROWS($Y$2:Y2456),$Z$2:$AA$3007,2,0),"")</f>
        <v/>
      </c>
      <c r="Z2456" s="91">
        <f>IF(ISNUMBER(SEARCH(PROF_SEARCH_ECO_PREC,AA2456)),MAX($Z$1:Z2455)+1,0)</f>
        <v>0</v>
      </c>
      <c r="AA2456" t="s">
        <v>3797</v>
      </c>
      <c r="AB2456">
        <v>5570</v>
      </c>
    </row>
    <row r="2457" spans="16:28">
      <c r="P2457" t="str">
        <f>IFERROR(VLOOKUP(ROWS($P$2:P2457),$Q$2:$R$3007,2,0),"")</f>
        <v/>
      </c>
      <c r="Q2457" s="91">
        <f>IF(ISNUMBER(SEARCH(ETUD_SHEARCH_ECO_PREC,R2457)),MAX($Q$1:Q2456)+1,0)</f>
        <v>0</v>
      </c>
      <c r="R2457" t="s">
        <v>3748</v>
      </c>
      <c r="S2457">
        <v>7407</v>
      </c>
      <c r="Y2457" t="str">
        <f>IFERROR(VLOOKUP(ROWS($Y$2:Y2457),$Z$2:$AA$3007,2,0),"")</f>
        <v/>
      </c>
      <c r="Z2457" s="91">
        <f>IF(ISNUMBER(SEARCH(PROF_SEARCH_ECO_PREC,AA2457)),MAX($Z$1:Z2456)+1,0)</f>
        <v>0</v>
      </c>
      <c r="AA2457" t="s">
        <v>3748</v>
      </c>
      <c r="AB2457">
        <v>7407</v>
      </c>
    </row>
    <row r="2458" spans="16:28">
      <c r="P2458" t="str">
        <f>IFERROR(VLOOKUP(ROWS($P$2:P2458),$Q$2:$R$3007,2,0),"")</f>
        <v/>
      </c>
      <c r="Q2458" s="91">
        <f>IF(ISNUMBER(SEARCH(ETUD_SHEARCH_ECO_PREC,R2458)),MAX($Q$1:Q2457)+1,0)</f>
        <v>0</v>
      </c>
      <c r="R2458" t="s">
        <v>5880</v>
      </c>
      <c r="S2458">
        <v>5363</v>
      </c>
      <c r="Y2458" t="str">
        <f>IFERROR(VLOOKUP(ROWS($Y$2:Y2458),$Z$2:$AA$3007,2,0),"")</f>
        <v/>
      </c>
      <c r="Z2458" s="91">
        <f>IF(ISNUMBER(SEARCH(PROF_SEARCH_ECO_PREC,AA2458)),MAX($Z$1:Z2457)+1,0)</f>
        <v>0</v>
      </c>
      <c r="AA2458" t="s">
        <v>5880</v>
      </c>
      <c r="AB2458">
        <v>5363</v>
      </c>
    </row>
    <row r="2459" spans="16:28">
      <c r="P2459" t="str">
        <f>IFERROR(VLOOKUP(ROWS($P$2:P2459),$Q$2:$R$3007,2,0),"")</f>
        <v/>
      </c>
      <c r="Q2459" s="91">
        <f>IF(ISNUMBER(SEARCH(ETUD_SHEARCH_ECO_PREC,R2459)),MAX($Q$1:Q2458)+1,0)</f>
        <v>0</v>
      </c>
      <c r="R2459" t="s">
        <v>5062</v>
      </c>
      <c r="S2459">
        <v>817</v>
      </c>
      <c r="Y2459" t="str">
        <f>IFERROR(VLOOKUP(ROWS($Y$2:Y2459),$Z$2:$AA$3007,2,0),"")</f>
        <v/>
      </c>
      <c r="Z2459" s="91">
        <f>IF(ISNUMBER(SEARCH(PROF_SEARCH_ECO_PREC,AA2459)),MAX($Z$1:Z2458)+1,0)</f>
        <v>0</v>
      </c>
      <c r="AA2459" t="s">
        <v>5062</v>
      </c>
      <c r="AB2459">
        <v>817</v>
      </c>
    </row>
    <row r="2460" spans="16:28">
      <c r="P2460" t="str">
        <f>IFERROR(VLOOKUP(ROWS($P$2:P2460),$Q$2:$R$3007,2,0),"")</f>
        <v/>
      </c>
      <c r="Q2460" s="91">
        <f>IF(ISNUMBER(SEARCH(ETUD_SHEARCH_ECO_PREC,R2460)),MAX($Q$1:Q2459)+1,0)</f>
        <v>0</v>
      </c>
      <c r="R2460" t="s">
        <v>5887</v>
      </c>
      <c r="S2460">
        <v>7894</v>
      </c>
      <c r="Y2460" t="str">
        <f>IFERROR(VLOOKUP(ROWS($Y$2:Y2460),$Z$2:$AA$3007,2,0),"")</f>
        <v/>
      </c>
      <c r="Z2460" s="91">
        <f>IF(ISNUMBER(SEARCH(PROF_SEARCH_ECO_PREC,AA2460)),MAX($Z$1:Z2459)+1,0)</f>
        <v>0</v>
      </c>
      <c r="AA2460" t="s">
        <v>5887</v>
      </c>
      <c r="AB2460">
        <v>7894</v>
      </c>
    </row>
    <row r="2461" spans="16:28">
      <c r="P2461" t="str">
        <f>IFERROR(VLOOKUP(ROWS($P$2:P2461),$Q$2:$R$3007,2,0),"")</f>
        <v/>
      </c>
      <c r="Q2461" s="91">
        <f>IF(ISNUMBER(SEARCH(ETUD_SHEARCH_ECO_PREC,R2461)),MAX($Q$1:Q2460)+1,0)</f>
        <v>0</v>
      </c>
      <c r="R2461" t="s">
        <v>3096</v>
      </c>
      <c r="S2461">
        <v>9</v>
      </c>
      <c r="Y2461" t="str">
        <f>IFERROR(VLOOKUP(ROWS($Y$2:Y2461),$Z$2:$AA$3007,2,0),"")</f>
        <v/>
      </c>
      <c r="Z2461" s="91">
        <f>IF(ISNUMBER(SEARCH(PROF_SEARCH_ECO_PREC,AA2461)),MAX($Z$1:Z2460)+1,0)</f>
        <v>0</v>
      </c>
      <c r="AA2461" t="s">
        <v>3096</v>
      </c>
      <c r="AB2461">
        <v>9</v>
      </c>
    </row>
    <row r="2462" spans="16:28">
      <c r="P2462" t="str">
        <f>IFERROR(VLOOKUP(ROWS($P$2:P2462),$Q$2:$R$3007,2,0),"")</f>
        <v/>
      </c>
      <c r="Q2462" s="91">
        <f>IF(ISNUMBER(SEARCH(ETUD_SHEARCH_ECO_PREC,R2462)),MAX($Q$1:Q2461)+1,0)</f>
        <v>0</v>
      </c>
      <c r="R2462" t="s">
        <v>4834</v>
      </c>
      <c r="S2462">
        <v>8594</v>
      </c>
      <c r="Y2462" t="str">
        <f>IFERROR(VLOOKUP(ROWS($Y$2:Y2462),$Z$2:$AA$3007,2,0),"")</f>
        <v/>
      </c>
      <c r="Z2462" s="91">
        <f>IF(ISNUMBER(SEARCH(PROF_SEARCH_ECO_PREC,AA2462)),MAX($Z$1:Z2461)+1,0)</f>
        <v>0</v>
      </c>
      <c r="AA2462" t="s">
        <v>4834</v>
      </c>
      <c r="AB2462">
        <v>8594</v>
      </c>
    </row>
    <row r="2463" spans="16:28">
      <c r="P2463" t="str">
        <f>IFERROR(VLOOKUP(ROWS($P$2:P2463),$Q$2:$R$3007,2,0),"")</f>
        <v/>
      </c>
      <c r="Q2463" s="91">
        <f>IF(ISNUMBER(SEARCH(ETUD_SHEARCH_ECO_PREC,R2463)),MAX($Q$1:Q2462)+1,0)</f>
        <v>0</v>
      </c>
      <c r="R2463" t="s">
        <v>5286</v>
      </c>
      <c r="S2463">
        <v>7816</v>
      </c>
      <c r="Y2463" t="str">
        <f>IFERROR(VLOOKUP(ROWS($Y$2:Y2463),$Z$2:$AA$3007,2,0),"")</f>
        <v/>
      </c>
      <c r="Z2463" s="91">
        <f>IF(ISNUMBER(SEARCH(PROF_SEARCH_ECO_PREC,AA2463)),MAX($Z$1:Z2462)+1,0)</f>
        <v>0</v>
      </c>
      <c r="AA2463" t="s">
        <v>5286</v>
      </c>
      <c r="AB2463">
        <v>7816</v>
      </c>
    </row>
    <row r="2464" spans="16:28">
      <c r="P2464" t="str">
        <f>IFERROR(VLOOKUP(ROWS($P$2:P2464),$Q$2:$R$3007,2,0),"")</f>
        <v/>
      </c>
      <c r="Q2464" s="91">
        <f>IF(ISNUMBER(SEARCH(ETUD_SHEARCH_ECO_PREC,R2464)),MAX($Q$1:Q2463)+1,0)</f>
        <v>0</v>
      </c>
      <c r="R2464" t="s">
        <v>4393</v>
      </c>
      <c r="S2464">
        <v>1521</v>
      </c>
      <c r="Y2464" t="str">
        <f>IFERROR(VLOOKUP(ROWS($Y$2:Y2464),$Z$2:$AA$3007,2,0),"")</f>
        <v/>
      </c>
      <c r="Z2464" s="91">
        <f>IF(ISNUMBER(SEARCH(PROF_SEARCH_ECO_PREC,AA2464)),MAX($Z$1:Z2463)+1,0)</f>
        <v>0</v>
      </c>
      <c r="AA2464" t="s">
        <v>4393</v>
      </c>
      <c r="AB2464">
        <v>1521</v>
      </c>
    </row>
    <row r="2465" spans="16:28">
      <c r="P2465" t="str">
        <f>IFERROR(VLOOKUP(ROWS($P$2:P2465),$Q$2:$R$3007,2,0),"")</f>
        <v/>
      </c>
      <c r="Q2465" s="91">
        <f>IF(ISNUMBER(SEARCH(ETUD_SHEARCH_ECO_PREC,R2465)),MAX($Q$1:Q2464)+1,0)</f>
        <v>0</v>
      </c>
      <c r="R2465" t="s">
        <v>3184</v>
      </c>
      <c r="S2465">
        <v>29</v>
      </c>
      <c r="Y2465" t="str">
        <f>IFERROR(VLOOKUP(ROWS($Y$2:Y2465),$Z$2:$AA$3007,2,0),"")</f>
        <v/>
      </c>
      <c r="Z2465" s="91">
        <f>IF(ISNUMBER(SEARCH(PROF_SEARCH_ECO_PREC,AA2465)),MAX($Z$1:Z2464)+1,0)</f>
        <v>0</v>
      </c>
      <c r="AA2465" t="s">
        <v>3184</v>
      </c>
      <c r="AB2465">
        <v>29</v>
      </c>
    </row>
    <row r="2466" spans="16:28">
      <c r="P2466" t="str">
        <f>IFERROR(VLOOKUP(ROWS($P$2:P2466),$Q$2:$R$3007,2,0),"")</f>
        <v/>
      </c>
      <c r="Q2466" s="91">
        <f>IF(ISNUMBER(SEARCH(ETUD_SHEARCH_ECO_PREC,R2466)),MAX($Q$1:Q2465)+1,0)</f>
        <v>0</v>
      </c>
      <c r="R2466" t="s">
        <v>4342</v>
      </c>
      <c r="S2466">
        <v>1392</v>
      </c>
      <c r="Y2466" t="str">
        <f>IFERROR(VLOOKUP(ROWS($Y$2:Y2466),$Z$2:$AA$3007,2,0),"")</f>
        <v/>
      </c>
      <c r="Z2466" s="91">
        <f>IF(ISNUMBER(SEARCH(PROF_SEARCH_ECO_PREC,AA2466)),MAX($Z$1:Z2465)+1,0)</f>
        <v>0</v>
      </c>
      <c r="AA2466" t="s">
        <v>4342</v>
      </c>
      <c r="AB2466">
        <v>1392</v>
      </c>
    </row>
    <row r="2467" spans="16:28">
      <c r="P2467" t="str">
        <f>IFERROR(VLOOKUP(ROWS($P$2:P2467),$Q$2:$R$3007,2,0),"")</f>
        <v/>
      </c>
      <c r="Q2467" s="91">
        <f>IF(ISNUMBER(SEARCH(ETUD_SHEARCH_ECO_PREC,R2467)),MAX($Q$1:Q2466)+1,0)</f>
        <v>0</v>
      </c>
      <c r="R2467" t="s">
        <v>5206</v>
      </c>
      <c r="S2467">
        <v>7769</v>
      </c>
      <c r="Y2467" t="str">
        <f>IFERROR(VLOOKUP(ROWS($Y$2:Y2467),$Z$2:$AA$3007,2,0),"")</f>
        <v/>
      </c>
      <c r="Z2467" s="91">
        <f>IF(ISNUMBER(SEARCH(PROF_SEARCH_ECO_PREC,AA2467)),MAX($Z$1:Z2466)+1,0)</f>
        <v>0</v>
      </c>
      <c r="AA2467" t="s">
        <v>5206</v>
      </c>
      <c r="AB2467">
        <v>7769</v>
      </c>
    </row>
    <row r="2468" spans="16:28">
      <c r="P2468" t="str">
        <f>IFERROR(VLOOKUP(ROWS($P$2:P2468),$Q$2:$R$3007,2,0),"")</f>
        <v/>
      </c>
      <c r="Q2468" s="91">
        <f>IF(ISNUMBER(SEARCH(ETUD_SHEARCH_ECO_PREC,R2468)),MAX($Q$1:Q2467)+1,0)</f>
        <v>0</v>
      </c>
      <c r="R2468" t="s">
        <v>4867</v>
      </c>
      <c r="S2468">
        <v>8542</v>
      </c>
      <c r="Y2468" t="str">
        <f>IFERROR(VLOOKUP(ROWS($Y$2:Y2468),$Z$2:$AA$3007,2,0),"")</f>
        <v/>
      </c>
      <c r="Z2468" s="91">
        <f>IF(ISNUMBER(SEARCH(PROF_SEARCH_ECO_PREC,AA2468)),MAX($Z$1:Z2467)+1,0)</f>
        <v>0</v>
      </c>
      <c r="AA2468" t="s">
        <v>4867</v>
      </c>
      <c r="AB2468">
        <v>8542</v>
      </c>
    </row>
    <row r="2469" spans="16:28">
      <c r="P2469" t="str">
        <f>IFERROR(VLOOKUP(ROWS($P$2:P2469),$Q$2:$R$3007,2,0),"")</f>
        <v/>
      </c>
      <c r="Q2469" s="91">
        <f>IF(ISNUMBER(SEARCH(ETUD_SHEARCH_ECO_PREC,R2469)),MAX($Q$1:Q2468)+1,0)</f>
        <v>0</v>
      </c>
      <c r="R2469" t="s">
        <v>5214</v>
      </c>
      <c r="S2469">
        <v>884</v>
      </c>
      <c r="Y2469" t="str">
        <f>IFERROR(VLOOKUP(ROWS($Y$2:Y2469),$Z$2:$AA$3007,2,0),"")</f>
        <v/>
      </c>
      <c r="Z2469" s="91">
        <f>IF(ISNUMBER(SEARCH(PROF_SEARCH_ECO_PREC,AA2469)),MAX($Z$1:Z2468)+1,0)</f>
        <v>0</v>
      </c>
      <c r="AA2469" t="s">
        <v>5214</v>
      </c>
      <c r="AB2469">
        <v>884</v>
      </c>
    </row>
    <row r="2470" spans="16:28">
      <c r="P2470" t="str">
        <f>IFERROR(VLOOKUP(ROWS($P$2:P2470),$Q$2:$R$3007,2,0),"")</f>
        <v/>
      </c>
      <c r="Q2470" s="91">
        <f>IF(ISNUMBER(SEARCH(ETUD_SHEARCH_ECO_PREC,R2470)),MAX($Q$1:Q2469)+1,0)</f>
        <v>0</v>
      </c>
      <c r="R2470" t="s">
        <v>3787</v>
      </c>
      <c r="S2470">
        <v>8361</v>
      </c>
      <c r="Y2470" t="str">
        <f>IFERROR(VLOOKUP(ROWS($Y$2:Y2470),$Z$2:$AA$3007,2,0),"")</f>
        <v/>
      </c>
      <c r="Z2470" s="91">
        <f>IF(ISNUMBER(SEARCH(PROF_SEARCH_ECO_PREC,AA2470)),MAX($Z$1:Z2469)+1,0)</f>
        <v>0</v>
      </c>
      <c r="AA2470" t="s">
        <v>3787</v>
      </c>
      <c r="AB2470">
        <v>8361</v>
      </c>
    </row>
    <row r="2471" spans="16:28">
      <c r="P2471" t="str">
        <f>IFERROR(VLOOKUP(ROWS($P$2:P2471),$Q$2:$R$3007,2,0),"")</f>
        <v/>
      </c>
      <c r="Q2471" s="91">
        <f>IF(ISNUMBER(SEARCH(ETUD_SHEARCH_ECO_PREC,R2471)),MAX($Q$1:Q2470)+1,0)</f>
        <v>0</v>
      </c>
      <c r="R2471" t="s">
        <v>4606</v>
      </c>
      <c r="S2471">
        <v>8358</v>
      </c>
      <c r="Y2471" t="str">
        <f>IFERROR(VLOOKUP(ROWS($Y$2:Y2471),$Z$2:$AA$3007,2,0),"")</f>
        <v/>
      </c>
      <c r="Z2471" s="91">
        <f>IF(ISNUMBER(SEARCH(PROF_SEARCH_ECO_PREC,AA2471)),MAX($Z$1:Z2470)+1,0)</f>
        <v>0</v>
      </c>
      <c r="AA2471" t="s">
        <v>4606</v>
      </c>
      <c r="AB2471">
        <v>8358</v>
      </c>
    </row>
    <row r="2472" spans="16:28">
      <c r="P2472" t="str">
        <f>IFERROR(VLOOKUP(ROWS($P$2:P2472),$Q$2:$R$3007,2,0),"")</f>
        <v/>
      </c>
      <c r="Q2472" s="91">
        <f>IF(ISNUMBER(SEARCH(ETUD_SHEARCH_ECO_PREC,R2472)),MAX($Q$1:Q2471)+1,0)</f>
        <v>0</v>
      </c>
      <c r="R2472" t="s">
        <v>5141</v>
      </c>
      <c r="S2472">
        <v>843</v>
      </c>
      <c r="Y2472" t="str">
        <f>IFERROR(VLOOKUP(ROWS($Y$2:Y2472),$Z$2:$AA$3007,2,0),"")</f>
        <v/>
      </c>
      <c r="Z2472" s="91">
        <f>IF(ISNUMBER(SEARCH(PROF_SEARCH_ECO_PREC,AA2472)),MAX($Z$1:Z2471)+1,0)</f>
        <v>0</v>
      </c>
      <c r="AA2472" t="s">
        <v>5141</v>
      </c>
      <c r="AB2472">
        <v>843</v>
      </c>
    </row>
    <row r="2473" spans="16:28">
      <c r="P2473" t="str">
        <f>IFERROR(VLOOKUP(ROWS($P$2:P2473),$Q$2:$R$3007,2,0),"")</f>
        <v/>
      </c>
      <c r="Q2473" s="91">
        <f>IF(ISNUMBER(SEARCH(ETUD_SHEARCH_ECO_PREC,R2473)),MAX($Q$1:Q2472)+1,0)</f>
        <v>0</v>
      </c>
      <c r="R2473" t="s">
        <v>5329</v>
      </c>
      <c r="S2473">
        <v>952</v>
      </c>
      <c r="Y2473" t="str">
        <f>IFERROR(VLOOKUP(ROWS($Y$2:Y2473),$Z$2:$AA$3007,2,0),"")</f>
        <v/>
      </c>
      <c r="Z2473" s="91">
        <f>IF(ISNUMBER(SEARCH(PROF_SEARCH_ECO_PREC,AA2473)),MAX($Z$1:Z2472)+1,0)</f>
        <v>0</v>
      </c>
      <c r="AA2473" t="s">
        <v>5329</v>
      </c>
      <c r="AB2473">
        <v>952</v>
      </c>
    </row>
    <row r="2474" spans="16:28">
      <c r="P2474" t="str">
        <f>IFERROR(VLOOKUP(ROWS($P$2:P2474),$Q$2:$R$3007,2,0),"")</f>
        <v/>
      </c>
      <c r="Q2474" s="91">
        <f>IF(ISNUMBER(SEARCH(ETUD_SHEARCH_ECO_PREC,R2474)),MAX($Q$1:Q2473)+1,0)</f>
        <v>0</v>
      </c>
      <c r="R2474" t="s">
        <v>5380</v>
      </c>
      <c r="S2474">
        <v>981</v>
      </c>
      <c r="Y2474" t="str">
        <f>IFERROR(VLOOKUP(ROWS($Y$2:Y2474),$Z$2:$AA$3007,2,0),"")</f>
        <v/>
      </c>
      <c r="Z2474" s="91">
        <f>IF(ISNUMBER(SEARCH(PROF_SEARCH_ECO_PREC,AA2474)),MAX($Z$1:Z2473)+1,0)</f>
        <v>0</v>
      </c>
      <c r="AA2474" t="s">
        <v>5380</v>
      </c>
      <c r="AB2474">
        <v>981</v>
      </c>
    </row>
    <row r="2475" spans="16:28">
      <c r="P2475" t="str">
        <f>IFERROR(VLOOKUP(ROWS($P$2:P2475),$Q$2:$R$3007,2,0),"")</f>
        <v/>
      </c>
      <c r="Q2475" s="91">
        <f>IF(ISNUMBER(SEARCH(ETUD_SHEARCH_ECO_PREC,R2475)),MAX($Q$1:Q2474)+1,0)</f>
        <v>0</v>
      </c>
      <c r="R2475" t="s">
        <v>5737</v>
      </c>
      <c r="S2475">
        <v>1246</v>
      </c>
      <c r="Y2475" t="str">
        <f>IFERROR(VLOOKUP(ROWS($Y$2:Y2475),$Z$2:$AA$3007,2,0),"")</f>
        <v/>
      </c>
      <c r="Z2475" s="91">
        <f>IF(ISNUMBER(SEARCH(PROF_SEARCH_ECO_PREC,AA2475)),MAX($Z$1:Z2474)+1,0)</f>
        <v>0</v>
      </c>
      <c r="AA2475" t="s">
        <v>5737</v>
      </c>
      <c r="AB2475">
        <v>1246</v>
      </c>
    </row>
    <row r="2476" spans="16:28">
      <c r="P2476" t="str">
        <f>IFERROR(VLOOKUP(ROWS($P$2:P2476),$Q$2:$R$3007,2,0),"")</f>
        <v/>
      </c>
      <c r="Q2476" s="91">
        <f>IF(ISNUMBER(SEARCH(ETUD_SHEARCH_ECO_PREC,R2476)),MAX($Q$1:Q2475)+1,0)</f>
        <v>0</v>
      </c>
      <c r="R2476" t="s">
        <v>3439</v>
      </c>
      <c r="S2476">
        <v>98</v>
      </c>
      <c r="Y2476" t="str">
        <f>IFERROR(VLOOKUP(ROWS($Y$2:Y2476),$Z$2:$AA$3007,2,0),"")</f>
        <v/>
      </c>
      <c r="Z2476" s="91">
        <f>IF(ISNUMBER(SEARCH(PROF_SEARCH_ECO_PREC,AA2476)),MAX($Z$1:Z2475)+1,0)</f>
        <v>0</v>
      </c>
      <c r="AA2476" t="s">
        <v>3439</v>
      </c>
      <c r="AB2476">
        <v>98</v>
      </c>
    </row>
    <row r="2477" spans="16:28">
      <c r="P2477" t="str">
        <f>IFERROR(VLOOKUP(ROWS($P$2:P2477),$Q$2:$R$3007,2,0),"")</f>
        <v/>
      </c>
      <c r="Q2477" s="91">
        <f>IF(ISNUMBER(SEARCH(ETUD_SHEARCH_ECO_PREC,R2477)),MAX($Q$1:Q2476)+1,0)</f>
        <v>0</v>
      </c>
      <c r="R2477" t="s">
        <v>5384</v>
      </c>
      <c r="S2477">
        <v>983</v>
      </c>
      <c r="Y2477" t="str">
        <f>IFERROR(VLOOKUP(ROWS($Y$2:Y2477),$Z$2:$AA$3007,2,0),"")</f>
        <v/>
      </c>
      <c r="Z2477" s="91">
        <f>IF(ISNUMBER(SEARCH(PROF_SEARCH_ECO_PREC,AA2477)),MAX($Z$1:Z2476)+1,0)</f>
        <v>0</v>
      </c>
      <c r="AA2477" t="s">
        <v>5384</v>
      </c>
      <c r="AB2477">
        <v>983</v>
      </c>
    </row>
    <row r="2478" spans="16:28">
      <c r="P2478" t="str">
        <f>IFERROR(VLOOKUP(ROWS($P$2:P2478),$Q$2:$R$3007,2,0),"")</f>
        <v/>
      </c>
      <c r="Q2478" s="91">
        <f>IF(ISNUMBER(SEARCH(ETUD_SHEARCH_ECO_PREC,R2478)),MAX($Q$1:Q2477)+1,0)</f>
        <v>0</v>
      </c>
      <c r="R2478" t="s">
        <v>5732</v>
      </c>
      <c r="S2478">
        <v>7938</v>
      </c>
      <c r="Y2478" t="str">
        <f>IFERROR(VLOOKUP(ROWS($Y$2:Y2478),$Z$2:$AA$3007,2,0),"")</f>
        <v/>
      </c>
      <c r="Z2478" s="91">
        <f>IF(ISNUMBER(SEARCH(PROF_SEARCH_ECO_PREC,AA2478)),MAX($Z$1:Z2477)+1,0)</f>
        <v>0</v>
      </c>
      <c r="AA2478" t="s">
        <v>5732</v>
      </c>
      <c r="AB2478">
        <v>7938</v>
      </c>
    </row>
    <row r="2479" spans="16:28">
      <c r="P2479" t="str">
        <f>IFERROR(VLOOKUP(ROWS($P$2:P2479),$Q$2:$R$3007,2,0),"")</f>
        <v/>
      </c>
      <c r="Q2479" s="91">
        <f>IF(ISNUMBER(SEARCH(ETUD_SHEARCH_ECO_PREC,R2479)),MAX($Q$1:Q2478)+1,0)</f>
        <v>0</v>
      </c>
      <c r="R2479" t="s">
        <v>3719</v>
      </c>
      <c r="S2479">
        <v>147</v>
      </c>
      <c r="Y2479" t="str">
        <f>IFERROR(VLOOKUP(ROWS($Y$2:Y2479),$Z$2:$AA$3007,2,0),"")</f>
        <v/>
      </c>
      <c r="Z2479" s="91">
        <f>IF(ISNUMBER(SEARCH(PROF_SEARCH_ECO_PREC,AA2479)),MAX($Z$1:Z2478)+1,0)</f>
        <v>0</v>
      </c>
      <c r="AA2479" t="s">
        <v>3719</v>
      </c>
      <c r="AB2479">
        <v>147</v>
      </c>
    </row>
    <row r="2480" spans="16:28">
      <c r="P2480" t="str">
        <f>IFERROR(VLOOKUP(ROWS($P$2:P2480),$Q$2:$R$3007,2,0),"")</f>
        <v/>
      </c>
      <c r="Q2480" s="91">
        <f>IF(ISNUMBER(SEARCH(ETUD_SHEARCH_ECO_PREC,R2480)),MAX($Q$1:Q2479)+1,0)</f>
        <v>0</v>
      </c>
      <c r="R2480" t="s">
        <v>5251</v>
      </c>
      <c r="S2480">
        <v>8611</v>
      </c>
      <c r="Y2480" t="str">
        <f>IFERROR(VLOOKUP(ROWS($Y$2:Y2480),$Z$2:$AA$3007,2,0),"")</f>
        <v/>
      </c>
      <c r="Z2480" s="91">
        <f>IF(ISNUMBER(SEARCH(PROF_SEARCH_ECO_PREC,AA2480)),MAX($Z$1:Z2479)+1,0)</f>
        <v>0</v>
      </c>
      <c r="AA2480" t="s">
        <v>5251</v>
      </c>
      <c r="AB2480">
        <v>8611</v>
      </c>
    </row>
    <row r="2481" spans="16:28">
      <c r="P2481" t="str">
        <f>IFERROR(VLOOKUP(ROWS($P$2:P2481),$Q$2:$R$3007,2,0),"")</f>
        <v/>
      </c>
      <c r="Q2481" s="91">
        <f>IF(ISNUMBER(SEARCH(ETUD_SHEARCH_ECO_PREC,R2481)),MAX($Q$1:Q2480)+1,0)</f>
        <v>0</v>
      </c>
      <c r="R2481" t="s">
        <v>5261</v>
      </c>
      <c r="S2481">
        <v>932</v>
      </c>
      <c r="Y2481" t="str">
        <f>IFERROR(VLOOKUP(ROWS($Y$2:Y2481),$Z$2:$AA$3007,2,0),"")</f>
        <v/>
      </c>
      <c r="Z2481" s="91">
        <f>IF(ISNUMBER(SEARCH(PROF_SEARCH_ECO_PREC,AA2481)),MAX($Z$1:Z2480)+1,0)</f>
        <v>0</v>
      </c>
      <c r="AA2481" t="s">
        <v>5261</v>
      </c>
      <c r="AB2481">
        <v>932</v>
      </c>
    </row>
    <row r="2482" spans="16:28">
      <c r="P2482" t="str">
        <f>IFERROR(VLOOKUP(ROWS($P$2:P2482),$Q$2:$R$3007,2,0),"")</f>
        <v/>
      </c>
      <c r="Q2482" s="91">
        <f>IF(ISNUMBER(SEARCH(ETUD_SHEARCH_ECO_PREC,R2482)),MAX($Q$1:Q2481)+1,0)</f>
        <v>0</v>
      </c>
      <c r="R2482" t="s">
        <v>5145</v>
      </c>
      <c r="S2482">
        <v>851</v>
      </c>
      <c r="Y2482" t="str">
        <f>IFERROR(VLOOKUP(ROWS($Y$2:Y2482),$Z$2:$AA$3007,2,0),"")</f>
        <v/>
      </c>
      <c r="Z2482" s="91">
        <f>IF(ISNUMBER(SEARCH(PROF_SEARCH_ECO_PREC,AA2482)),MAX($Z$1:Z2481)+1,0)</f>
        <v>0</v>
      </c>
      <c r="AA2482" t="s">
        <v>5145</v>
      </c>
      <c r="AB2482">
        <v>851</v>
      </c>
    </row>
    <row r="2483" spans="16:28">
      <c r="P2483" t="str">
        <f>IFERROR(VLOOKUP(ROWS($P$2:P2483),$Q$2:$R$3007,2,0),"")</f>
        <v/>
      </c>
      <c r="Q2483" s="91">
        <f>IF(ISNUMBER(SEARCH(ETUD_SHEARCH_ECO_PREC,R2483)),MAX($Q$1:Q2482)+1,0)</f>
        <v>0</v>
      </c>
      <c r="R2483" t="s">
        <v>5753</v>
      </c>
      <c r="S2483">
        <v>1254</v>
      </c>
      <c r="Y2483" t="str">
        <f>IFERROR(VLOOKUP(ROWS($Y$2:Y2483),$Z$2:$AA$3007,2,0),"")</f>
        <v/>
      </c>
      <c r="Z2483" s="91">
        <f>IF(ISNUMBER(SEARCH(PROF_SEARCH_ECO_PREC,AA2483)),MAX($Z$1:Z2482)+1,0)</f>
        <v>0</v>
      </c>
      <c r="AA2483" t="s">
        <v>5753</v>
      </c>
      <c r="AB2483">
        <v>1254</v>
      </c>
    </row>
    <row r="2484" spans="16:28">
      <c r="P2484" t="str">
        <f>IFERROR(VLOOKUP(ROWS($P$2:P2484),$Q$2:$R$3007,2,0),"")</f>
        <v/>
      </c>
      <c r="Q2484" s="91">
        <f>IF(ISNUMBER(SEARCH(ETUD_SHEARCH_ECO_PREC,R2484)),MAX($Q$1:Q2483)+1,0)</f>
        <v>0</v>
      </c>
      <c r="R2484" t="s">
        <v>5509</v>
      </c>
      <c r="S2484">
        <v>1052</v>
      </c>
      <c r="Y2484" t="str">
        <f>IFERROR(VLOOKUP(ROWS($Y$2:Y2484),$Z$2:$AA$3007,2,0),"")</f>
        <v/>
      </c>
      <c r="Z2484" s="91">
        <f>IF(ISNUMBER(SEARCH(PROF_SEARCH_ECO_PREC,AA2484)),MAX($Z$1:Z2483)+1,0)</f>
        <v>0</v>
      </c>
      <c r="AA2484" t="s">
        <v>5509</v>
      </c>
      <c r="AB2484">
        <v>1052</v>
      </c>
    </row>
    <row r="2485" spans="16:28">
      <c r="P2485" t="str">
        <f>IFERROR(VLOOKUP(ROWS($P$2:P2485),$Q$2:$R$3007,2,0),"")</f>
        <v/>
      </c>
      <c r="Q2485" s="91">
        <f>IF(ISNUMBER(SEARCH(ETUD_SHEARCH_ECO_PREC,R2485)),MAX($Q$1:Q2484)+1,0)</f>
        <v>0</v>
      </c>
      <c r="R2485" t="s">
        <v>3803</v>
      </c>
      <c r="S2485">
        <v>8251</v>
      </c>
      <c r="Y2485" t="str">
        <f>IFERROR(VLOOKUP(ROWS($Y$2:Y2485),$Z$2:$AA$3007,2,0),"")</f>
        <v/>
      </c>
      <c r="Z2485" s="91">
        <f>IF(ISNUMBER(SEARCH(PROF_SEARCH_ECO_PREC,AA2485)),MAX($Z$1:Z2484)+1,0)</f>
        <v>0</v>
      </c>
      <c r="AA2485" t="s">
        <v>3803</v>
      </c>
      <c r="AB2485">
        <v>8251</v>
      </c>
    </row>
    <row r="2486" spans="16:28">
      <c r="P2486" t="str">
        <f>IFERROR(VLOOKUP(ROWS($P$2:P2486),$Q$2:$R$3007,2,0),"")</f>
        <v/>
      </c>
      <c r="Q2486" s="91">
        <f>IF(ISNUMBER(SEARCH(ETUD_SHEARCH_ECO_PREC,R2486)),MAX($Q$1:Q2485)+1,0)</f>
        <v>0</v>
      </c>
      <c r="R2486" t="s">
        <v>4537</v>
      </c>
      <c r="S2486">
        <v>8412</v>
      </c>
      <c r="Y2486" t="str">
        <f>IFERROR(VLOOKUP(ROWS($Y$2:Y2486),$Z$2:$AA$3007,2,0),"")</f>
        <v/>
      </c>
      <c r="Z2486" s="91">
        <f>IF(ISNUMBER(SEARCH(PROF_SEARCH_ECO_PREC,AA2486)),MAX($Z$1:Z2485)+1,0)</f>
        <v>0</v>
      </c>
      <c r="AA2486" t="s">
        <v>4537</v>
      </c>
      <c r="AB2486">
        <v>8412</v>
      </c>
    </row>
    <row r="2487" spans="16:28">
      <c r="P2487" t="str">
        <f>IFERROR(VLOOKUP(ROWS($P$2:P2487),$Q$2:$R$3007,2,0),"")</f>
        <v/>
      </c>
      <c r="Q2487" s="91">
        <f>IF(ISNUMBER(SEARCH(ETUD_SHEARCH_ECO_PREC,R2487)),MAX($Q$1:Q2486)+1,0)</f>
        <v>0</v>
      </c>
      <c r="R2487" t="s">
        <v>5622</v>
      </c>
      <c r="S2487">
        <v>1511</v>
      </c>
      <c r="Y2487" t="str">
        <f>IFERROR(VLOOKUP(ROWS($Y$2:Y2487),$Z$2:$AA$3007,2,0),"")</f>
        <v/>
      </c>
      <c r="Z2487" s="91">
        <f>IF(ISNUMBER(SEARCH(PROF_SEARCH_ECO_PREC,AA2487)),MAX($Z$1:Z2486)+1,0)</f>
        <v>0</v>
      </c>
      <c r="AA2487" t="s">
        <v>5622</v>
      </c>
      <c r="AB2487">
        <v>1511</v>
      </c>
    </row>
    <row r="2488" spans="16:28">
      <c r="P2488" t="str">
        <f>IFERROR(VLOOKUP(ROWS($P$2:P2488),$Q$2:$R$3007,2,0),"")</f>
        <v/>
      </c>
      <c r="Q2488" s="91">
        <f>IF(ISNUMBER(SEARCH(ETUD_SHEARCH_ECO_PREC,R2488)),MAX($Q$1:Q2487)+1,0)</f>
        <v>0</v>
      </c>
      <c r="R2488" t="s">
        <v>5421</v>
      </c>
      <c r="S2488">
        <v>1000</v>
      </c>
      <c r="Y2488" t="str">
        <f>IFERROR(VLOOKUP(ROWS($Y$2:Y2488),$Z$2:$AA$3007,2,0),"")</f>
        <v/>
      </c>
      <c r="Z2488" s="91">
        <f>IF(ISNUMBER(SEARCH(PROF_SEARCH_ECO_PREC,AA2488)),MAX($Z$1:Z2487)+1,0)</f>
        <v>0</v>
      </c>
      <c r="AA2488" t="s">
        <v>5421</v>
      </c>
      <c r="AB2488">
        <v>1000</v>
      </c>
    </row>
    <row r="2489" spans="16:28">
      <c r="P2489" t="str">
        <f>IFERROR(VLOOKUP(ROWS($P$2:P2489),$Q$2:$R$3007,2,0),"")</f>
        <v/>
      </c>
      <c r="Q2489" s="91">
        <f>IF(ISNUMBER(SEARCH(ETUD_SHEARCH_ECO_PREC,R2489)),MAX($Q$1:Q2488)+1,0)</f>
        <v>0</v>
      </c>
      <c r="R2489" t="s">
        <v>3998</v>
      </c>
      <c r="S2489">
        <v>250</v>
      </c>
      <c r="Y2489" t="str">
        <f>IFERROR(VLOOKUP(ROWS($Y$2:Y2489),$Z$2:$AA$3007,2,0),"")</f>
        <v/>
      </c>
      <c r="Z2489" s="91">
        <f>IF(ISNUMBER(SEARCH(PROF_SEARCH_ECO_PREC,AA2489)),MAX($Z$1:Z2488)+1,0)</f>
        <v>0</v>
      </c>
      <c r="AA2489" t="s">
        <v>3998</v>
      </c>
      <c r="AB2489">
        <v>250</v>
      </c>
    </row>
    <row r="2490" spans="16:28">
      <c r="P2490" t="str">
        <f>IFERROR(VLOOKUP(ROWS($P$2:P2490),$Q$2:$R$3007,2,0),"")</f>
        <v/>
      </c>
      <c r="Q2490" s="91">
        <f>IF(ISNUMBER(SEARCH(ETUD_SHEARCH_ECO_PREC,R2490)),MAX($Q$1:Q2489)+1,0)</f>
        <v>0</v>
      </c>
      <c r="R2490" t="s">
        <v>5561</v>
      </c>
      <c r="S2490">
        <v>1063</v>
      </c>
      <c r="Y2490" t="str">
        <f>IFERROR(VLOOKUP(ROWS($Y$2:Y2490),$Z$2:$AA$3007,2,0),"")</f>
        <v/>
      </c>
      <c r="Z2490" s="91">
        <f>IF(ISNUMBER(SEARCH(PROF_SEARCH_ECO_PREC,AA2490)),MAX($Z$1:Z2489)+1,0)</f>
        <v>0</v>
      </c>
      <c r="AA2490" t="s">
        <v>5561</v>
      </c>
      <c r="AB2490">
        <v>1063</v>
      </c>
    </row>
    <row r="2491" spans="16:28">
      <c r="P2491" t="str">
        <f>IFERROR(VLOOKUP(ROWS($P$2:P2491),$Q$2:$R$3007,2,0),"")</f>
        <v/>
      </c>
      <c r="Q2491" s="91">
        <f>IF(ISNUMBER(SEARCH(ETUD_SHEARCH_ECO_PREC,R2491)),MAX($Q$1:Q2490)+1,0)</f>
        <v>0</v>
      </c>
      <c r="R2491" t="s">
        <v>3373</v>
      </c>
      <c r="S2491">
        <v>82</v>
      </c>
      <c r="Y2491" t="str">
        <f>IFERROR(VLOOKUP(ROWS($Y$2:Y2491),$Z$2:$AA$3007,2,0),"")</f>
        <v/>
      </c>
      <c r="Z2491" s="91">
        <f>IF(ISNUMBER(SEARCH(PROF_SEARCH_ECO_PREC,AA2491)),MAX($Z$1:Z2490)+1,0)</f>
        <v>0</v>
      </c>
      <c r="AA2491" t="s">
        <v>3373</v>
      </c>
      <c r="AB2491">
        <v>82</v>
      </c>
    </row>
    <row r="2492" spans="16:28">
      <c r="P2492" t="str">
        <f>IFERROR(VLOOKUP(ROWS($P$2:P2492),$Q$2:$R$3007,2,0),"")</f>
        <v/>
      </c>
      <c r="Q2492" s="91">
        <f>IF(ISNUMBER(SEARCH(ETUD_SHEARCH_ECO_PREC,R2492)),MAX($Q$1:Q2491)+1,0)</f>
        <v>0</v>
      </c>
      <c r="R2492" t="s">
        <v>5221</v>
      </c>
      <c r="S2492">
        <v>886</v>
      </c>
      <c r="Y2492" t="str">
        <f>IFERROR(VLOOKUP(ROWS($Y$2:Y2492),$Z$2:$AA$3007,2,0),"")</f>
        <v/>
      </c>
      <c r="Z2492" s="91">
        <f>IF(ISNUMBER(SEARCH(PROF_SEARCH_ECO_PREC,AA2492)),MAX($Z$1:Z2491)+1,0)</f>
        <v>0</v>
      </c>
      <c r="AA2492" t="s">
        <v>5221</v>
      </c>
      <c r="AB2492">
        <v>886</v>
      </c>
    </row>
    <row r="2493" spans="16:28">
      <c r="P2493" t="str">
        <f>IFERROR(VLOOKUP(ROWS($P$2:P2493),$Q$2:$R$3007,2,0),"")</f>
        <v/>
      </c>
      <c r="Q2493" s="91">
        <f>IF(ISNUMBER(SEARCH(ETUD_SHEARCH_ECO_PREC,R2493)),MAX($Q$1:Q2492)+1,0)</f>
        <v>0</v>
      </c>
      <c r="R2493" t="s">
        <v>5027</v>
      </c>
      <c r="S2493">
        <v>808</v>
      </c>
      <c r="Y2493" t="str">
        <f>IFERROR(VLOOKUP(ROWS($Y$2:Y2493),$Z$2:$AA$3007,2,0),"")</f>
        <v/>
      </c>
      <c r="Z2493" s="91">
        <f>IF(ISNUMBER(SEARCH(PROF_SEARCH_ECO_PREC,AA2493)),MAX($Z$1:Z2492)+1,0)</f>
        <v>0</v>
      </c>
      <c r="AA2493" t="s">
        <v>5027</v>
      </c>
      <c r="AB2493">
        <v>808</v>
      </c>
    </row>
    <row r="2494" spans="16:28">
      <c r="P2494" t="str">
        <f>IFERROR(VLOOKUP(ROWS($P$2:P2494),$Q$2:$R$3007,2,0),"")</f>
        <v/>
      </c>
      <c r="Q2494" s="91">
        <f>IF(ISNUMBER(SEARCH(ETUD_SHEARCH_ECO_PREC,R2494)),MAX($Q$1:Q2493)+1,0)</f>
        <v>0</v>
      </c>
      <c r="R2494" t="s">
        <v>5229</v>
      </c>
      <c r="S2494">
        <v>889</v>
      </c>
      <c r="Y2494" t="str">
        <f>IFERROR(VLOOKUP(ROWS($Y$2:Y2494),$Z$2:$AA$3007,2,0),"")</f>
        <v/>
      </c>
      <c r="Z2494" s="91">
        <f>IF(ISNUMBER(SEARCH(PROF_SEARCH_ECO_PREC,AA2494)),MAX($Z$1:Z2493)+1,0)</f>
        <v>0</v>
      </c>
      <c r="AA2494" t="s">
        <v>5229</v>
      </c>
      <c r="AB2494">
        <v>889</v>
      </c>
    </row>
    <row r="2495" spans="16:28">
      <c r="P2495" t="str">
        <f>IFERROR(VLOOKUP(ROWS($P$2:P2495),$Q$2:$R$3007,2,0),"")</f>
        <v/>
      </c>
      <c r="Q2495" s="91">
        <f>IF(ISNUMBER(SEARCH(ETUD_SHEARCH_ECO_PREC,R2495)),MAX($Q$1:Q2494)+1,0)</f>
        <v>0</v>
      </c>
      <c r="R2495" t="s">
        <v>5444</v>
      </c>
      <c r="S2495">
        <v>1008</v>
      </c>
      <c r="Y2495" t="str">
        <f>IFERROR(VLOOKUP(ROWS($Y$2:Y2495),$Z$2:$AA$3007,2,0),"")</f>
        <v/>
      </c>
      <c r="Z2495" s="91">
        <f>IF(ISNUMBER(SEARCH(PROF_SEARCH_ECO_PREC,AA2495)),MAX($Z$1:Z2494)+1,0)</f>
        <v>0</v>
      </c>
      <c r="AA2495" t="s">
        <v>5444</v>
      </c>
      <c r="AB2495">
        <v>1008</v>
      </c>
    </row>
    <row r="2496" spans="16:28">
      <c r="P2496" t="str">
        <f>IFERROR(VLOOKUP(ROWS($P$2:P2496),$Q$2:$R$3007,2,0),"")</f>
        <v/>
      </c>
      <c r="Q2496" s="91">
        <f>IF(ISNUMBER(SEARCH(ETUD_SHEARCH_ECO_PREC,R2496)),MAX($Q$1:Q2495)+1,0)</f>
        <v>0</v>
      </c>
      <c r="R2496" t="s">
        <v>5173</v>
      </c>
      <c r="S2496">
        <v>869</v>
      </c>
      <c r="Y2496" t="str">
        <f>IFERROR(VLOOKUP(ROWS($Y$2:Y2496),$Z$2:$AA$3007,2,0),"")</f>
        <v/>
      </c>
      <c r="Z2496" s="91">
        <f>IF(ISNUMBER(SEARCH(PROF_SEARCH_ECO_PREC,AA2496)),MAX($Z$1:Z2495)+1,0)</f>
        <v>0</v>
      </c>
      <c r="AA2496" t="s">
        <v>5173</v>
      </c>
      <c r="AB2496">
        <v>869</v>
      </c>
    </row>
    <row r="2497" spans="16:28">
      <c r="P2497" t="str">
        <f>IFERROR(VLOOKUP(ROWS($P$2:P2497),$Q$2:$R$3007,2,0),"")</f>
        <v/>
      </c>
      <c r="Q2497" s="91">
        <f>IF(ISNUMBER(SEARCH(ETUD_SHEARCH_ECO_PREC,R2497)),MAX($Q$1:Q2496)+1,0)</f>
        <v>0</v>
      </c>
      <c r="R2497" t="s">
        <v>3636</v>
      </c>
      <c r="S2497">
        <v>1482</v>
      </c>
      <c r="Y2497" t="str">
        <f>IFERROR(VLOOKUP(ROWS($Y$2:Y2497),$Z$2:$AA$3007,2,0),"")</f>
        <v/>
      </c>
      <c r="Z2497" s="91">
        <f>IF(ISNUMBER(SEARCH(PROF_SEARCH_ECO_PREC,AA2497)),MAX($Z$1:Z2496)+1,0)</f>
        <v>0</v>
      </c>
      <c r="AA2497" t="s">
        <v>3636</v>
      </c>
      <c r="AB2497">
        <v>1482</v>
      </c>
    </row>
    <row r="2498" spans="16:28">
      <c r="P2498" t="str">
        <f>IFERROR(VLOOKUP(ROWS($P$2:P2498),$Q$2:$R$3007,2,0),"")</f>
        <v/>
      </c>
      <c r="Q2498" s="91">
        <f>IF(ISNUMBER(SEARCH(ETUD_SHEARCH_ECO_PREC,R2498)),MAX($Q$1:Q2497)+1,0)</f>
        <v>0</v>
      </c>
      <c r="R2498" t="s">
        <v>3944</v>
      </c>
      <c r="S2498">
        <v>220</v>
      </c>
      <c r="Y2498" t="str">
        <f>IFERROR(VLOOKUP(ROWS($Y$2:Y2498),$Z$2:$AA$3007,2,0),"")</f>
        <v/>
      </c>
      <c r="Z2498" s="91">
        <f>IF(ISNUMBER(SEARCH(PROF_SEARCH_ECO_PREC,AA2498)),MAX($Z$1:Z2497)+1,0)</f>
        <v>0</v>
      </c>
      <c r="AA2498" t="s">
        <v>3944</v>
      </c>
      <c r="AB2498">
        <v>220</v>
      </c>
    </row>
    <row r="2499" spans="16:28">
      <c r="P2499" t="str">
        <f>IFERROR(VLOOKUP(ROWS($P$2:P2499),$Q$2:$R$3007,2,0),"")</f>
        <v/>
      </c>
      <c r="Q2499" s="91">
        <f>IF(ISNUMBER(SEARCH(ETUD_SHEARCH_ECO_PREC,R2499)),MAX($Q$1:Q2498)+1,0)</f>
        <v>0</v>
      </c>
      <c r="R2499" t="s">
        <v>5232</v>
      </c>
      <c r="S2499">
        <v>1598</v>
      </c>
      <c r="Y2499" t="str">
        <f>IFERROR(VLOOKUP(ROWS($Y$2:Y2499),$Z$2:$AA$3007,2,0),"")</f>
        <v/>
      </c>
      <c r="Z2499" s="91">
        <f>IF(ISNUMBER(SEARCH(PROF_SEARCH_ECO_PREC,AA2499)),MAX($Z$1:Z2498)+1,0)</f>
        <v>0</v>
      </c>
      <c r="AA2499" t="s">
        <v>5232</v>
      </c>
      <c r="AB2499">
        <v>1598</v>
      </c>
    </row>
    <row r="2500" spans="16:28">
      <c r="P2500" t="str">
        <f>IFERROR(VLOOKUP(ROWS($P$2:P2500),$Q$2:$R$3007,2,0),"")</f>
        <v/>
      </c>
      <c r="Q2500" s="91">
        <f>IF(ISNUMBER(SEARCH(ETUD_SHEARCH_ECO_PREC,R2500)),MAX($Q$1:Q2499)+1,0)</f>
        <v>0</v>
      </c>
      <c r="R2500" t="s">
        <v>5021</v>
      </c>
      <c r="S2500">
        <v>802</v>
      </c>
      <c r="Y2500" t="str">
        <f>IFERROR(VLOOKUP(ROWS($Y$2:Y2500),$Z$2:$AA$3007,2,0),"")</f>
        <v/>
      </c>
      <c r="Z2500" s="91">
        <f>IF(ISNUMBER(SEARCH(PROF_SEARCH_ECO_PREC,AA2500)),MAX($Z$1:Z2499)+1,0)</f>
        <v>0</v>
      </c>
      <c r="AA2500" t="s">
        <v>5021</v>
      </c>
      <c r="AB2500">
        <v>802</v>
      </c>
    </row>
    <row r="2501" spans="16:28">
      <c r="P2501" t="str">
        <f>IFERROR(VLOOKUP(ROWS($P$2:P2501),$Q$2:$R$3007,2,0),"")</f>
        <v/>
      </c>
      <c r="Q2501" s="91">
        <f>IF(ISNUMBER(SEARCH(ETUD_SHEARCH_ECO_PREC,R2501)),MAX($Q$1:Q2500)+1,0)</f>
        <v>0</v>
      </c>
      <c r="R2501" t="s">
        <v>4623</v>
      </c>
      <c r="S2501">
        <v>1554</v>
      </c>
      <c r="Y2501" t="str">
        <f>IFERROR(VLOOKUP(ROWS($Y$2:Y2501),$Z$2:$AA$3007,2,0),"")</f>
        <v/>
      </c>
      <c r="Z2501" s="91">
        <f>IF(ISNUMBER(SEARCH(PROF_SEARCH_ECO_PREC,AA2501)),MAX($Z$1:Z2500)+1,0)</f>
        <v>0</v>
      </c>
      <c r="AA2501" t="s">
        <v>4623</v>
      </c>
      <c r="AB2501">
        <v>1554</v>
      </c>
    </row>
    <row r="2502" spans="16:28">
      <c r="P2502" t="str">
        <f>IFERROR(VLOOKUP(ROWS($P$2:P2502),$Q$2:$R$3007,2,0),"")</f>
        <v/>
      </c>
      <c r="Q2502" s="91">
        <f>IF(ISNUMBER(SEARCH(ETUD_SHEARCH_ECO_PREC,R2502)),MAX($Q$1:Q2501)+1,0)</f>
        <v>0</v>
      </c>
      <c r="R2502" t="s">
        <v>5414</v>
      </c>
      <c r="S2502">
        <v>998</v>
      </c>
      <c r="Y2502" t="str">
        <f>IFERROR(VLOOKUP(ROWS($Y$2:Y2502),$Z$2:$AA$3007,2,0),"")</f>
        <v/>
      </c>
      <c r="Z2502" s="91">
        <f>IF(ISNUMBER(SEARCH(PROF_SEARCH_ECO_PREC,AA2502)),MAX($Z$1:Z2501)+1,0)</f>
        <v>0</v>
      </c>
      <c r="AA2502" t="s">
        <v>5414</v>
      </c>
      <c r="AB2502">
        <v>998</v>
      </c>
    </row>
    <row r="2503" spans="16:28">
      <c r="P2503" t="str">
        <f>IFERROR(VLOOKUP(ROWS($P$2:P2503),$Q$2:$R$3007,2,0),"")</f>
        <v/>
      </c>
      <c r="Q2503" s="91">
        <f>IF(ISNUMBER(SEARCH(ETUD_SHEARCH_ECO_PREC,R2503)),MAX($Q$1:Q2502)+1,0)</f>
        <v>0</v>
      </c>
      <c r="R2503" t="s">
        <v>5413</v>
      </c>
      <c r="S2503">
        <v>997</v>
      </c>
      <c r="Y2503" t="str">
        <f>IFERROR(VLOOKUP(ROWS($Y$2:Y2503),$Z$2:$AA$3007,2,0),"")</f>
        <v/>
      </c>
      <c r="Z2503" s="91">
        <f>IF(ISNUMBER(SEARCH(PROF_SEARCH_ECO_PREC,AA2503)),MAX($Z$1:Z2502)+1,0)</f>
        <v>0</v>
      </c>
      <c r="AA2503" t="s">
        <v>5413</v>
      </c>
      <c r="AB2503">
        <v>997</v>
      </c>
    </row>
    <row r="2504" spans="16:28">
      <c r="P2504" t="str">
        <f>IFERROR(VLOOKUP(ROWS($P$2:P2504),$Q$2:$R$3007,2,0),"")</f>
        <v/>
      </c>
      <c r="Q2504" s="91">
        <f>IF(ISNUMBER(SEARCH(ETUD_SHEARCH_ECO_PREC,R2504)),MAX($Q$1:Q2503)+1,0)</f>
        <v>0</v>
      </c>
      <c r="R2504" t="s">
        <v>5379</v>
      </c>
      <c r="S2504">
        <v>980</v>
      </c>
      <c r="Y2504" t="str">
        <f>IFERROR(VLOOKUP(ROWS($Y$2:Y2504),$Z$2:$AA$3007,2,0),"")</f>
        <v/>
      </c>
      <c r="Z2504" s="91">
        <f>IF(ISNUMBER(SEARCH(PROF_SEARCH_ECO_PREC,AA2504)),MAX($Z$1:Z2503)+1,0)</f>
        <v>0</v>
      </c>
      <c r="AA2504" t="s">
        <v>5379</v>
      </c>
      <c r="AB2504">
        <v>980</v>
      </c>
    </row>
    <row r="2505" spans="16:28">
      <c r="P2505" t="str">
        <f>IFERROR(VLOOKUP(ROWS($P$2:P2505),$Q$2:$R$3007,2,0),"")</f>
        <v/>
      </c>
      <c r="Q2505" s="91">
        <f>IF(ISNUMBER(SEARCH(ETUD_SHEARCH_ECO_PREC,R2505)),MAX($Q$1:Q2504)+1,0)</f>
        <v>0</v>
      </c>
      <c r="R2505" t="s">
        <v>5075</v>
      </c>
      <c r="S2505">
        <v>822</v>
      </c>
      <c r="Y2505" t="str">
        <f>IFERROR(VLOOKUP(ROWS($Y$2:Y2505),$Z$2:$AA$3007,2,0),"")</f>
        <v/>
      </c>
      <c r="Z2505" s="91">
        <f>IF(ISNUMBER(SEARCH(PROF_SEARCH_ECO_PREC,AA2505)),MAX($Z$1:Z2504)+1,0)</f>
        <v>0</v>
      </c>
      <c r="AA2505" t="s">
        <v>5075</v>
      </c>
      <c r="AB2505">
        <v>822</v>
      </c>
    </row>
    <row r="2506" spans="16:28">
      <c r="P2506" t="str">
        <f>IFERROR(VLOOKUP(ROWS($P$2:P2506),$Q$2:$R$3007,2,0),"")</f>
        <v/>
      </c>
      <c r="Q2506" s="91">
        <f>IF(ISNUMBER(SEARCH(ETUD_SHEARCH_ECO_PREC,R2506)),MAX($Q$1:Q2505)+1,0)</f>
        <v>0</v>
      </c>
      <c r="R2506" t="s">
        <v>5332</v>
      </c>
      <c r="S2506">
        <v>956</v>
      </c>
      <c r="Y2506" t="str">
        <f>IFERROR(VLOOKUP(ROWS($Y$2:Y2506),$Z$2:$AA$3007,2,0),"")</f>
        <v/>
      </c>
      <c r="Z2506" s="91">
        <f>IF(ISNUMBER(SEARCH(PROF_SEARCH_ECO_PREC,AA2506)),MAX($Z$1:Z2505)+1,0)</f>
        <v>0</v>
      </c>
      <c r="AA2506" t="s">
        <v>5332</v>
      </c>
      <c r="AB2506">
        <v>956</v>
      </c>
    </row>
    <row r="2507" spans="16:28">
      <c r="P2507" t="str">
        <f>IFERROR(VLOOKUP(ROWS($P$2:P2507),$Q$2:$R$3007,2,0),"")</f>
        <v/>
      </c>
      <c r="Q2507" s="91">
        <f>IF(ISNUMBER(SEARCH(ETUD_SHEARCH_ECO_PREC,R2507)),MAX($Q$1:Q2506)+1,0)</f>
        <v>0</v>
      </c>
      <c r="R2507" t="s">
        <v>5202</v>
      </c>
      <c r="S2507">
        <v>879</v>
      </c>
      <c r="Y2507" t="str">
        <f>IFERROR(VLOOKUP(ROWS($Y$2:Y2507),$Z$2:$AA$3007,2,0),"")</f>
        <v/>
      </c>
      <c r="Z2507" s="91">
        <f>IF(ISNUMBER(SEARCH(PROF_SEARCH_ECO_PREC,AA2507)),MAX($Z$1:Z2506)+1,0)</f>
        <v>0</v>
      </c>
      <c r="AA2507" t="s">
        <v>5202</v>
      </c>
      <c r="AB2507">
        <v>879</v>
      </c>
    </row>
    <row r="2508" spans="16:28">
      <c r="P2508" t="str">
        <f>IFERROR(VLOOKUP(ROWS($P$2:P2508),$Q$2:$R$3007,2,0),"")</f>
        <v/>
      </c>
      <c r="Q2508" s="91">
        <f>IF(ISNUMBER(SEARCH(ETUD_SHEARCH_ECO_PREC,R2508)),MAX($Q$1:Q2507)+1,0)</f>
        <v>0</v>
      </c>
      <c r="R2508" t="s">
        <v>3788</v>
      </c>
      <c r="S2508">
        <v>8329</v>
      </c>
      <c r="Y2508" t="str">
        <f>IFERROR(VLOOKUP(ROWS($Y$2:Y2508),$Z$2:$AA$3007,2,0),"")</f>
        <v/>
      </c>
      <c r="Z2508" s="91">
        <f>IF(ISNUMBER(SEARCH(PROF_SEARCH_ECO_PREC,AA2508)),MAX($Z$1:Z2507)+1,0)</f>
        <v>0</v>
      </c>
      <c r="AA2508" t="s">
        <v>3788</v>
      </c>
      <c r="AB2508">
        <v>8329</v>
      </c>
    </row>
    <row r="2509" spans="16:28">
      <c r="P2509" t="str">
        <f>IFERROR(VLOOKUP(ROWS($P$2:P2509),$Q$2:$R$3007,2,0),"")</f>
        <v/>
      </c>
      <c r="Q2509" s="91">
        <f>IF(ISNUMBER(SEARCH(ETUD_SHEARCH_ECO_PREC,R2509)),MAX($Q$1:Q2508)+1,0)</f>
        <v>0</v>
      </c>
      <c r="R2509" t="s">
        <v>5153</v>
      </c>
      <c r="S2509">
        <v>860</v>
      </c>
      <c r="Y2509" t="str">
        <f>IFERROR(VLOOKUP(ROWS($Y$2:Y2509),$Z$2:$AA$3007,2,0),"")</f>
        <v/>
      </c>
      <c r="Z2509" s="91">
        <f>IF(ISNUMBER(SEARCH(PROF_SEARCH_ECO_PREC,AA2509)),MAX($Z$1:Z2508)+1,0)</f>
        <v>0</v>
      </c>
      <c r="AA2509" t="s">
        <v>5153</v>
      </c>
      <c r="AB2509">
        <v>860</v>
      </c>
    </row>
    <row r="2510" spans="16:28">
      <c r="P2510" t="str">
        <f>IFERROR(VLOOKUP(ROWS($P$2:P2510),$Q$2:$R$3007,2,0),"")</f>
        <v/>
      </c>
      <c r="Q2510" s="91">
        <f>IF(ISNUMBER(SEARCH(ETUD_SHEARCH_ECO_PREC,R2510)),MAX($Q$1:Q2509)+1,0)</f>
        <v>0</v>
      </c>
      <c r="R2510" t="s">
        <v>5167</v>
      </c>
      <c r="S2510">
        <v>1427</v>
      </c>
      <c r="Y2510" t="str">
        <f>IFERROR(VLOOKUP(ROWS($Y$2:Y2510),$Z$2:$AA$3007,2,0),"")</f>
        <v/>
      </c>
      <c r="Z2510" s="91">
        <f>IF(ISNUMBER(SEARCH(PROF_SEARCH_ECO_PREC,AA2510)),MAX($Z$1:Z2509)+1,0)</f>
        <v>0</v>
      </c>
      <c r="AA2510" t="s">
        <v>5167</v>
      </c>
      <c r="AB2510">
        <v>1427</v>
      </c>
    </row>
    <row r="2511" spans="16:28">
      <c r="P2511" t="str">
        <f>IFERROR(VLOOKUP(ROWS($P$2:P2511),$Q$2:$R$3007,2,0),"")</f>
        <v/>
      </c>
      <c r="Q2511" s="91">
        <f>IF(ISNUMBER(SEARCH(ETUD_SHEARCH_ECO_PREC,R2511)),MAX($Q$1:Q2510)+1,0)</f>
        <v>0</v>
      </c>
      <c r="R2511" t="s">
        <v>5168</v>
      </c>
      <c r="S2511">
        <v>1428</v>
      </c>
      <c r="Y2511" t="str">
        <f>IFERROR(VLOOKUP(ROWS($Y$2:Y2511),$Z$2:$AA$3007,2,0),"")</f>
        <v/>
      </c>
      <c r="Z2511" s="91">
        <f>IF(ISNUMBER(SEARCH(PROF_SEARCH_ECO_PREC,AA2511)),MAX($Z$1:Z2510)+1,0)</f>
        <v>0</v>
      </c>
      <c r="AA2511" t="s">
        <v>5168</v>
      </c>
      <c r="AB2511">
        <v>1428</v>
      </c>
    </row>
    <row r="2512" spans="16:28">
      <c r="P2512" t="str">
        <f>IFERROR(VLOOKUP(ROWS($P$2:P2512),$Q$2:$R$3007,2,0),"")</f>
        <v/>
      </c>
      <c r="Q2512" s="91">
        <f>IF(ISNUMBER(SEARCH(ETUD_SHEARCH_ECO_PREC,R2512)),MAX($Q$1:Q2511)+1,0)</f>
        <v>0</v>
      </c>
      <c r="R2512" t="s">
        <v>5886</v>
      </c>
      <c r="S2512">
        <v>8130</v>
      </c>
      <c r="Y2512" t="str">
        <f>IFERROR(VLOOKUP(ROWS($Y$2:Y2512),$Z$2:$AA$3007,2,0),"")</f>
        <v/>
      </c>
      <c r="Z2512" s="91">
        <f>IF(ISNUMBER(SEARCH(PROF_SEARCH_ECO_PREC,AA2512)),MAX($Z$1:Z2511)+1,0)</f>
        <v>0</v>
      </c>
      <c r="AA2512" t="s">
        <v>5886</v>
      </c>
      <c r="AB2512">
        <v>8130</v>
      </c>
    </row>
    <row r="2513" spans="16:28">
      <c r="P2513" t="str">
        <f>IFERROR(VLOOKUP(ROWS($P$2:P2513),$Q$2:$R$3007,2,0),"")</f>
        <v/>
      </c>
      <c r="Q2513" s="91">
        <f>IF(ISNUMBER(SEARCH(ETUD_SHEARCH_ECO_PREC,R2513)),MAX($Q$1:Q2512)+1,0)</f>
        <v>0</v>
      </c>
      <c r="R2513" t="s">
        <v>3677</v>
      </c>
      <c r="S2513">
        <v>135</v>
      </c>
      <c r="Y2513" t="str">
        <f>IFERROR(VLOOKUP(ROWS($Y$2:Y2513),$Z$2:$AA$3007,2,0),"")</f>
        <v/>
      </c>
      <c r="Z2513" s="91">
        <f>IF(ISNUMBER(SEARCH(PROF_SEARCH_ECO_PREC,AA2513)),MAX($Z$1:Z2512)+1,0)</f>
        <v>0</v>
      </c>
      <c r="AA2513" t="s">
        <v>3677</v>
      </c>
      <c r="AB2513">
        <v>135</v>
      </c>
    </row>
    <row r="2514" spans="16:28">
      <c r="P2514" t="str">
        <f>IFERROR(VLOOKUP(ROWS($P$2:P2514),$Q$2:$R$3007,2,0),"")</f>
        <v/>
      </c>
      <c r="Q2514" s="91">
        <f>IF(ISNUMBER(SEARCH(ETUD_SHEARCH_ECO_PREC,R2514)),MAX($Q$1:Q2513)+1,0)</f>
        <v>0</v>
      </c>
      <c r="R2514" t="s">
        <v>5657</v>
      </c>
      <c r="S2514">
        <v>1115</v>
      </c>
      <c r="Y2514" t="str">
        <f>IFERROR(VLOOKUP(ROWS($Y$2:Y2514),$Z$2:$AA$3007,2,0),"")</f>
        <v/>
      </c>
      <c r="Z2514" s="91">
        <f>IF(ISNUMBER(SEARCH(PROF_SEARCH_ECO_PREC,AA2514)),MAX($Z$1:Z2513)+1,0)</f>
        <v>0</v>
      </c>
      <c r="AA2514" t="s">
        <v>5657</v>
      </c>
      <c r="AB2514">
        <v>1115</v>
      </c>
    </row>
    <row r="2515" spans="16:28">
      <c r="P2515" t="str">
        <f>IFERROR(VLOOKUP(ROWS($P$2:P2515),$Q$2:$R$3007,2,0),"")</f>
        <v/>
      </c>
      <c r="Q2515" s="91">
        <f>IF(ISNUMBER(SEARCH(ETUD_SHEARCH_ECO_PREC,R2515)),MAX($Q$1:Q2514)+1,0)</f>
        <v>0</v>
      </c>
      <c r="R2515" t="s">
        <v>3707</v>
      </c>
      <c r="S2515">
        <v>141</v>
      </c>
      <c r="Y2515" t="str">
        <f>IFERROR(VLOOKUP(ROWS($Y$2:Y2515),$Z$2:$AA$3007,2,0),"")</f>
        <v/>
      </c>
      <c r="Z2515" s="91">
        <f>IF(ISNUMBER(SEARCH(PROF_SEARCH_ECO_PREC,AA2515)),MAX($Z$1:Z2514)+1,0)</f>
        <v>0</v>
      </c>
      <c r="AA2515" t="s">
        <v>3707</v>
      </c>
      <c r="AB2515">
        <v>141</v>
      </c>
    </row>
    <row r="2516" spans="16:28">
      <c r="P2516" t="str">
        <f>IFERROR(VLOOKUP(ROWS($P$2:P2516),$Q$2:$R$3007,2,0),"")</f>
        <v/>
      </c>
      <c r="Q2516" s="91">
        <f>IF(ISNUMBER(SEARCH(ETUD_SHEARCH_ECO_PREC,R2516)),MAX($Q$1:Q2515)+1,0)</f>
        <v>0</v>
      </c>
      <c r="R2516" t="s">
        <v>5307</v>
      </c>
      <c r="S2516">
        <v>935</v>
      </c>
      <c r="Y2516" t="str">
        <f>IFERROR(VLOOKUP(ROWS($Y$2:Y2516),$Z$2:$AA$3007,2,0),"")</f>
        <v/>
      </c>
      <c r="Z2516" s="91">
        <f>IF(ISNUMBER(SEARCH(PROF_SEARCH_ECO_PREC,AA2516)),MAX($Z$1:Z2515)+1,0)</f>
        <v>0</v>
      </c>
      <c r="AA2516" t="s">
        <v>5307</v>
      </c>
      <c r="AB2516">
        <v>935</v>
      </c>
    </row>
    <row r="2517" spans="16:28">
      <c r="P2517" t="str">
        <f>IFERROR(VLOOKUP(ROWS($P$2:P2517),$Q$2:$R$3007,2,0),"")</f>
        <v/>
      </c>
      <c r="Q2517" s="91">
        <f>IF(ISNUMBER(SEARCH(ETUD_SHEARCH_ECO_PREC,R2517)),MAX($Q$1:Q2516)+1,0)</f>
        <v>0</v>
      </c>
      <c r="R2517" t="s">
        <v>5087</v>
      </c>
      <c r="S2517">
        <v>830</v>
      </c>
      <c r="Y2517" t="str">
        <f>IFERROR(VLOOKUP(ROWS($Y$2:Y2517),$Z$2:$AA$3007,2,0),"")</f>
        <v/>
      </c>
      <c r="Z2517" s="91">
        <f>IF(ISNUMBER(SEARCH(PROF_SEARCH_ECO_PREC,AA2517)),MAX($Z$1:Z2516)+1,0)</f>
        <v>0</v>
      </c>
      <c r="AA2517" t="s">
        <v>5087</v>
      </c>
      <c r="AB2517">
        <v>830</v>
      </c>
    </row>
    <row r="2518" spans="16:28">
      <c r="P2518" t="str">
        <f>IFERROR(VLOOKUP(ROWS($P$2:P2518),$Q$2:$R$3007,2,0),"")</f>
        <v/>
      </c>
      <c r="Q2518" s="91">
        <f>IF(ISNUMBER(SEARCH(ETUD_SHEARCH_ECO_PREC,R2518)),MAX($Q$1:Q2517)+1,0)</f>
        <v>0</v>
      </c>
      <c r="R2518" t="s">
        <v>3280</v>
      </c>
      <c r="S2518">
        <v>63</v>
      </c>
      <c r="Y2518" t="str">
        <f>IFERROR(VLOOKUP(ROWS($Y$2:Y2518),$Z$2:$AA$3007,2,0),"")</f>
        <v/>
      </c>
      <c r="Z2518" s="91">
        <f>IF(ISNUMBER(SEARCH(PROF_SEARCH_ECO_PREC,AA2518)),MAX($Z$1:Z2517)+1,0)</f>
        <v>0</v>
      </c>
      <c r="AA2518" t="s">
        <v>3280</v>
      </c>
      <c r="AB2518">
        <v>63</v>
      </c>
    </row>
    <row r="2519" spans="16:28">
      <c r="P2519" t="str">
        <f>IFERROR(VLOOKUP(ROWS($P$2:P2519),$Q$2:$R$3007,2,0),"")</f>
        <v/>
      </c>
      <c r="Q2519" s="91">
        <f>IF(ISNUMBER(SEARCH(ETUD_SHEARCH_ECO_PREC,R2519)),MAX($Q$1:Q2518)+1,0)</f>
        <v>0</v>
      </c>
      <c r="R2519" t="s">
        <v>5344</v>
      </c>
      <c r="S2519">
        <v>961</v>
      </c>
      <c r="Y2519" t="str">
        <f>IFERROR(VLOOKUP(ROWS($Y$2:Y2519),$Z$2:$AA$3007,2,0),"")</f>
        <v/>
      </c>
      <c r="Z2519" s="91">
        <f>IF(ISNUMBER(SEARCH(PROF_SEARCH_ECO_PREC,AA2519)),MAX($Z$1:Z2518)+1,0)</f>
        <v>0</v>
      </c>
      <c r="AA2519" t="s">
        <v>5344</v>
      </c>
      <c r="AB2519">
        <v>961</v>
      </c>
    </row>
    <row r="2520" spans="16:28">
      <c r="P2520" t="str">
        <f>IFERROR(VLOOKUP(ROWS($P$2:P2520),$Q$2:$R$3007,2,0),"")</f>
        <v/>
      </c>
      <c r="Q2520" s="91">
        <f>IF(ISNUMBER(SEARCH(ETUD_SHEARCH_ECO_PREC,R2520)),MAX($Q$1:Q2519)+1,0)</f>
        <v>0</v>
      </c>
      <c r="R2520" t="s">
        <v>3463</v>
      </c>
      <c r="S2520">
        <v>103</v>
      </c>
      <c r="Y2520" t="str">
        <f>IFERROR(VLOOKUP(ROWS($Y$2:Y2520),$Z$2:$AA$3007,2,0),"")</f>
        <v/>
      </c>
      <c r="Z2520" s="91">
        <f>IF(ISNUMBER(SEARCH(PROF_SEARCH_ECO_PREC,AA2520)),MAX($Z$1:Z2519)+1,0)</f>
        <v>0</v>
      </c>
      <c r="AA2520" t="s">
        <v>3463</v>
      </c>
      <c r="AB2520">
        <v>103</v>
      </c>
    </row>
    <row r="2521" spans="16:28">
      <c r="P2521" t="str">
        <f>IFERROR(VLOOKUP(ROWS($P$2:P2521),$Q$2:$R$3007,2,0),"")</f>
        <v/>
      </c>
      <c r="Q2521" s="91">
        <f>IF(ISNUMBER(SEARCH(ETUD_SHEARCH_ECO_PREC,R2521)),MAX($Q$1:Q2520)+1,0)</f>
        <v>0</v>
      </c>
      <c r="R2521" t="s">
        <v>5259</v>
      </c>
      <c r="S2521">
        <v>929</v>
      </c>
      <c r="Y2521" t="str">
        <f>IFERROR(VLOOKUP(ROWS($Y$2:Y2521),$Z$2:$AA$3007,2,0),"")</f>
        <v/>
      </c>
      <c r="Z2521" s="91">
        <f>IF(ISNUMBER(SEARCH(PROF_SEARCH_ECO_PREC,AA2521)),MAX($Z$1:Z2520)+1,0)</f>
        <v>0</v>
      </c>
      <c r="AA2521" t="s">
        <v>5259</v>
      </c>
      <c r="AB2521">
        <v>929</v>
      </c>
    </row>
    <row r="2522" spans="16:28">
      <c r="P2522" t="str">
        <f>IFERROR(VLOOKUP(ROWS($P$2:P2522),$Q$2:$R$3007,2,0),"")</f>
        <v/>
      </c>
      <c r="Q2522" s="91">
        <f>IF(ISNUMBER(SEARCH(ETUD_SHEARCH_ECO_PREC,R2522)),MAX($Q$1:Q2521)+1,0)</f>
        <v>0</v>
      </c>
      <c r="R2522" t="s">
        <v>5262</v>
      </c>
      <c r="S2522">
        <v>1353</v>
      </c>
      <c r="Y2522" t="str">
        <f>IFERROR(VLOOKUP(ROWS($Y$2:Y2522),$Z$2:$AA$3007,2,0),"")</f>
        <v/>
      </c>
      <c r="Z2522" s="91">
        <f>IF(ISNUMBER(SEARCH(PROF_SEARCH_ECO_PREC,AA2522)),MAX($Z$1:Z2521)+1,0)</f>
        <v>0</v>
      </c>
      <c r="AA2522" t="s">
        <v>5262</v>
      </c>
      <c r="AB2522">
        <v>1353</v>
      </c>
    </row>
    <row r="2523" spans="16:28">
      <c r="P2523" t="str">
        <f>IFERROR(VLOOKUP(ROWS($P$2:P2523),$Q$2:$R$3007,2,0),"")</f>
        <v/>
      </c>
      <c r="Q2523" s="91">
        <f>IF(ISNUMBER(SEARCH(ETUD_SHEARCH_ECO_PREC,R2523)),MAX($Q$1:Q2522)+1,0)</f>
        <v>0</v>
      </c>
      <c r="R2523" t="s">
        <v>5260</v>
      </c>
      <c r="S2523">
        <v>930</v>
      </c>
      <c r="Y2523" t="str">
        <f>IFERROR(VLOOKUP(ROWS($Y$2:Y2523),$Z$2:$AA$3007,2,0),"")</f>
        <v/>
      </c>
      <c r="Z2523" s="91">
        <f>IF(ISNUMBER(SEARCH(PROF_SEARCH_ECO_PREC,AA2523)),MAX($Z$1:Z2522)+1,0)</f>
        <v>0</v>
      </c>
      <c r="AA2523" t="s">
        <v>5260</v>
      </c>
      <c r="AB2523">
        <v>930</v>
      </c>
    </row>
    <row r="2524" spans="16:28">
      <c r="P2524" t="str">
        <f>IFERROR(VLOOKUP(ROWS($P$2:P2524),$Q$2:$R$3007,2,0),"")</f>
        <v/>
      </c>
      <c r="Q2524" s="91">
        <f>IF(ISNUMBER(SEARCH(ETUD_SHEARCH_ECO_PREC,R2524)),MAX($Q$1:Q2523)+1,0)</f>
        <v>0</v>
      </c>
      <c r="R2524" t="s">
        <v>5131</v>
      </c>
      <c r="S2524">
        <v>840</v>
      </c>
      <c r="Y2524" t="str">
        <f>IFERROR(VLOOKUP(ROWS($Y$2:Y2524),$Z$2:$AA$3007,2,0),"")</f>
        <v/>
      </c>
      <c r="Z2524" s="91">
        <f>IF(ISNUMBER(SEARCH(PROF_SEARCH_ECO_PREC,AA2524)),MAX($Z$1:Z2523)+1,0)</f>
        <v>0</v>
      </c>
      <c r="AA2524" t="s">
        <v>5131</v>
      </c>
      <c r="AB2524">
        <v>840</v>
      </c>
    </row>
    <row r="2525" spans="16:28">
      <c r="P2525" t="str">
        <f>IFERROR(VLOOKUP(ROWS($P$2:P2525),$Q$2:$R$3007,2,0),"")</f>
        <v/>
      </c>
      <c r="Q2525" s="91">
        <f>IF(ISNUMBER(SEARCH(ETUD_SHEARCH_ECO_PREC,R2525)),MAX($Q$1:Q2524)+1,0)</f>
        <v>0</v>
      </c>
      <c r="R2525" t="s">
        <v>5325</v>
      </c>
      <c r="S2525">
        <v>948</v>
      </c>
      <c r="Y2525" t="str">
        <f>IFERROR(VLOOKUP(ROWS($Y$2:Y2525),$Z$2:$AA$3007,2,0),"")</f>
        <v/>
      </c>
      <c r="Z2525" s="91">
        <f>IF(ISNUMBER(SEARCH(PROF_SEARCH_ECO_PREC,AA2525)),MAX($Z$1:Z2524)+1,0)</f>
        <v>0</v>
      </c>
      <c r="AA2525" t="s">
        <v>5325</v>
      </c>
      <c r="AB2525">
        <v>948</v>
      </c>
    </row>
    <row r="2526" spans="16:28">
      <c r="P2526" t="str">
        <f>IFERROR(VLOOKUP(ROWS($P$2:P2526),$Q$2:$R$3007,2,0),"")</f>
        <v/>
      </c>
      <c r="Q2526" s="91">
        <f>IF(ISNUMBER(SEARCH(ETUD_SHEARCH_ECO_PREC,R2526)),MAX($Q$1:Q2525)+1,0)</f>
        <v>0</v>
      </c>
      <c r="R2526" t="s">
        <v>5370</v>
      </c>
      <c r="S2526">
        <v>975</v>
      </c>
      <c r="Y2526" t="str">
        <f>IFERROR(VLOOKUP(ROWS($Y$2:Y2526),$Z$2:$AA$3007,2,0),"")</f>
        <v/>
      </c>
      <c r="Z2526" s="91">
        <f>IF(ISNUMBER(SEARCH(PROF_SEARCH_ECO_PREC,AA2526)),MAX($Z$1:Z2525)+1,0)</f>
        <v>0</v>
      </c>
      <c r="AA2526" t="s">
        <v>5370</v>
      </c>
      <c r="AB2526">
        <v>975</v>
      </c>
    </row>
    <row r="2527" spans="16:28">
      <c r="P2527" t="str">
        <f>IFERROR(VLOOKUP(ROWS($P$2:P2527),$Q$2:$R$3007,2,0),"")</f>
        <v/>
      </c>
      <c r="Q2527" s="91">
        <f>IF(ISNUMBER(SEARCH(ETUD_SHEARCH_ECO_PREC,R2527)),MAX($Q$1:Q2526)+1,0)</f>
        <v>0</v>
      </c>
      <c r="R2527" t="s">
        <v>3932</v>
      </c>
      <c r="S2527">
        <v>217</v>
      </c>
      <c r="Y2527" t="str">
        <f>IFERROR(VLOOKUP(ROWS($Y$2:Y2527),$Z$2:$AA$3007,2,0),"")</f>
        <v/>
      </c>
      <c r="Z2527" s="91">
        <f>IF(ISNUMBER(SEARCH(PROF_SEARCH_ECO_PREC,AA2527)),MAX($Z$1:Z2526)+1,0)</f>
        <v>0</v>
      </c>
      <c r="AA2527" t="s">
        <v>3932</v>
      </c>
      <c r="AB2527">
        <v>217</v>
      </c>
    </row>
    <row r="2528" spans="16:28">
      <c r="P2528" t="str">
        <f>IFERROR(VLOOKUP(ROWS($P$2:P2528),$Q$2:$R$3007,2,0),"")</f>
        <v/>
      </c>
      <c r="Q2528" s="91">
        <f>IF(ISNUMBER(SEARCH(ETUD_SHEARCH_ECO_PREC,R2528)),MAX($Q$1:Q2527)+1,0)</f>
        <v>0</v>
      </c>
      <c r="R2528" t="s">
        <v>3129</v>
      </c>
      <c r="S2528">
        <v>12</v>
      </c>
      <c r="Y2528" t="str">
        <f>IFERROR(VLOOKUP(ROWS($Y$2:Y2528),$Z$2:$AA$3007,2,0),"")</f>
        <v/>
      </c>
      <c r="Z2528" s="91">
        <f>IF(ISNUMBER(SEARCH(PROF_SEARCH_ECO_PREC,AA2528)),MAX($Z$1:Z2527)+1,0)</f>
        <v>0</v>
      </c>
      <c r="AA2528" t="s">
        <v>3129</v>
      </c>
      <c r="AB2528">
        <v>12</v>
      </c>
    </row>
    <row r="2529" spans="16:28">
      <c r="P2529" t="str">
        <f>IFERROR(VLOOKUP(ROWS($P$2:P2529),$Q$2:$R$3007,2,0),"")</f>
        <v/>
      </c>
      <c r="Q2529" s="91">
        <f>IF(ISNUMBER(SEARCH(ETUD_SHEARCH_ECO_PREC,R2529)),MAX($Q$1:Q2528)+1,0)</f>
        <v>0</v>
      </c>
      <c r="R2529" t="s">
        <v>5086</v>
      </c>
      <c r="S2529">
        <v>829</v>
      </c>
      <c r="Y2529" t="str">
        <f>IFERROR(VLOOKUP(ROWS($Y$2:Y2529),$Z$2:$AA$3007,2,0),"")</f>
        <v/>
      </c>
      <c r="Z2529" s="91">
        <f>IF(ISNUMBER(SEARCH(PROF_SEARCH_ECO_PREC,AA2529)),MAX($Z$1:Z2528)+1,0)</f>
        <v>0</v>
      </c>
      <c r="AA2529" t="s">
        <v>5086</v>
      </c>
      <c r="AB2529">
        <v>829</v>
      </c>
    </row>
    <row r="2530" spans="16:28">
      <c r="P2530" t="str">
        <f>IFERROR(VLOOKUP(ROWS($P$2:P2530),$Q$2:$R$3007,2,0),"")</f>
        <v/>
      </c>
      <c r="Q2530" s="91">
        <f>IF(ISNUMBER(SEARCH(ETUD_SHEARCH_ECO_PREC,R2530)),MAX($Q$1:Q2529)+1,0)</f>
        <v>0</v>
      </c>
      <c r="R2530" t="s">
        <v>5034</v>
      </c>
      <c r="S2530">
        <v>809</v>
      </c>
      <c r="Y2530" t="str">
        <f>IFERROR(VLOOKUP(ROWS($Y$2:Y2530),$Z$2:$AA$3007,2,0),"")</f>
        <v/>
      </c>
      <c r="Z2530" s="91">
        <f>IF(ISNUMBER(SEARCH(PROF_SEARCH_ECO_PREC,AA2530)),MAX($Z$1:Z2529)+1,0)</f>
        <v>0</v>
      </c>
      <c r="AA2530" t="s">
        <v>5034</v>
      </c>
      <c r="AB2530">
        <v>809</v>
      </c>
    </row>
    <row r="2531" spans="16:28">
      <c r="P2531" t="str">
        <f>IFERROR(VLOOKUP(ROWS($P$2:P2531),$Q$2:$R$3007,2,0),"")</f>
        <v/>
      </c>
      <c r="Q2531" s="91">
        <f>IF(ISNUMBER(SEARCH(ETUD_SHEARCH_ECO_PREC,R2531)),MAX($Q$1:Q2530)+1,0)</f>
        <v>0</v>
      </c>
      <c r="R2531" t="s">
        <v>5265</v>
      </c>
      <c r="S2531">
        <v>1557</v>
      </c>
      <c r="Y2531" t="str">
        <f>IFERROR(VLOOKUP(ROWS($Y$2:Y2531),$Z$2:$AA$3007,2,0),"")</f>
        <v/>
      </c>
      <c r="Z2531" s="91">
        <f>IF(ISNUMBER(SEARCH(PROF_SEARCH_ECO_PREC,AA2531)),MAX($Z$1:Z2530)+1,0)</f>
        <v>0</v>
      </c>
      <c r="AA2531" t="s">
        <v>5265</v>
      </c>
      <c r="AB2531">
        <v>1557</v>
      </c>
    </row>
    <row r="2532" spans="16:28">
      <c r="P2532" t="str">
        <f>IFERROR(VLOOKUP(ROWS($P$2:P2532),$Q$2:$R$3007,2,0),"")</f>
        <v/>
      </c>
      <c r="Q2532" s="91">
        <f>IF(ISNUMBER(SEARCH(ETUD_SHEARCH_ECO_PREC,R2532)),MAX($Q$1:Q2531)+1,0)</f>
        <v>0</v>
      </c>
      <c r="R2532" t="s">
        <v>5406</v>
      </c>
      <c r="S2532">
        <v>1475</v>
      </c>
      <c r="Y2532" t="str">
        <f>IFERROR(VLOOKUP(ROWS($Y$2:Y2532),$Z$2:$AA$3007,2,0),"")</f>
        <v/>
      </c>
      <c r="Z2532" s="91">
        <f>IF(ISNUMBER(SEARCH(PROF_SEARCH_ECO_PREC,AA2532)),MAX($Z$1:Z2531)+1,0)</f>
        <v>0</v>
      </c>
      <c r="AA2532" t="s">
        <v>5406</v>
      </c>
      <c r="AB2532">
        <v>1475</v>
      </c>
    </row>
    <row r="2533" spans="16:28">
      <c r="P2533" t="str">
        <f>IFERROR(VLOOKUP(ROWS($P$2:P2533),$Q$2:$R$3007,2,0),"")</f>
        <v/>
      </c>
      <c r="Q2533" s="91">
        <f>IF(ISNUMBER(SEARCH(ETUD_SHEARCH_ECO_PREC,R2533)),MAX($Q$1:Q2532)+1,0)</f>
        <v>0</v>
      </c>
      <c r="R2533" t="s">
        <v>5485</v>
      </c>
      <c r="S2533">
        <v>1035</v>
      </c>
      <c r="Y2533" t="str">
        <f>IFERROR(VLOOKUP(ROWS($Y$2:Y2533),$Z$2:$AA$3007,2,0),"")</f>
        <v/>
      </c>
      <c r="Z2533" s="91">
        <f>IF(ISNUMBER(SEARCH(PROF_SEARCH_ECO_PREC,AA2533)),MAX($Z$1:Z2532)+1,0)</f>
        <v>0</v>
      </c>
      <c r="AA2533" t="s">
        <v>5485</v>
      </c>
      <c r="AB2533">
        <v>1035</v>
      </c>
    </row>
    <row r="2534" spans="16:28">
      <c r="P2534" t="str">
        <f>IFERROR(VLOOKUP(ROWS($P$2:P2534),$Q$2:$R$3007,2,0),"")</f>
        <v/>
      </c>
      <c r="Q2534" s="91">
        <f>IF(ISNUMBER(SEARCH(ETUD_SHEARCH_ECO_PREC,R2534)),MAX($Q$1:Q2533)+1,0)</f>
        <v>0</v>
      </c>
      <c r="R2534" t="s">
        <v>6062</v>
      </c>
      <c r="S2534">
        <v>8448</v>
      </c>
      <c r="Y2534" t="str">
        <f>IFERROR(VLOOKUP(ROWS($Y$2:Y2534),$Z$2:$AA$3007,2,0),"")</f>
        <v/>
      </c>
      <c r="Z2534" s="91">
        <f>IF(ISNUMBER(SEARCH(PROF_SEARCH_ECO_PREC,AA2534)),MAX($Z$1:Z2533)+1,0)</f>
        <v>0</v>
      </c>
      <c r="AA2534" t="s">
        <v>6062</v>
      </c>
      <c r="AB2534">
        <v>8448</v>
      </c>
    </row>
    <row r="2535" spans="16:28">
      <c r="P2535" t="str">
        <f>IFERROR(VLOOKUP(ROWS($P$2:P2535),$Q$2:$R$3007,2,0),"")</f>
        <v/>
      </c>
      <c r="Q2535" s="91">
        <f>IF(ISNUMBER(SEARCH(ETUD_SHEARCH_ECO_PREC,R2535)),MAX($Q$1:Q2534)+1,0)</f>
        <v>0</v>
      </c>
      <c r="R2535" t="s">
        <v>5047</v>
      </c>
      <c r="S2535">
        <v>812</v>
      </c>
      <c r="Y2535" t="str">
        <f>IFERROR(VLOOKUP(ROWS($Y$2:Y2535),$Z$2:$AA$3007,2,0),"")</f>
        <v/>
      </c>
      <c r="Z2535" s="91">
        <f>IF(ISNUMBER(SEARCH(PROF_SEARCH_ECO_PREC,AA2535)),MAX($Z$1:Z2534)+1,0)</f>
        <v>0</v>
      </c>
      <c r="AA2535" t="s">
        <v>5047</v>
      </c>
      <c r="AB2535">
        <v>812</v>
      </c>
    </row>
    <row r="2536" spans="16:28">
      <c r="P2536" t="str">
        <f>IFERROR(VLOOKUP(ROWS($P$2:P2536),$Q$2:$R$3007,2,0),"")</f>
        <v/>
      </c>
      <c r="Q2536" s="91">
        <f>IF(ISNUMBER(SEARCH(ETUD_SHEARCH_ECO_PREC,R2536)),MAX($Q$1:Q2535)+1,0)</f>
        <v>0</v>
      </c>
      <c r="R2536" t="s">
        <v>3716</v>
      </c>
      <c r="S2536">
        <v>145</v>
      </c>
      <c r="Y2536" t="str">
        <f>IFERROR(VLOOKUP(ROWS($Y$2:Y2536),$Z$2:$AA$3007,2,0),"")</f>
        <v/>
      </c>
      <c r="Z2536" s="91">
        <f>IF(ISNUMBER(SEARCH(PROF_SEARCH_ECO_PREC,AA2536)),MAX($Z$1:Z2535)+1,0)</f>
        <v>0</v>
      </c>
      <c r="AA2536" t="s">
        <v>3716</v>
      </c>
      <c r="AB2536">
        <v>145</v>
      </c>
    </row>
    <row r="2537" spans="16:28">
      <c r="P2537" t="str">
        <f>IFERROR(VLOOKUP(ROWS($P$2:P2537),$Q$2:$R$3007,2,0),"")</f>
        <v/>
      </c>
      <c r="Q2537" s="91">
        <f>IF(ISNUMBER(SEARCH(ETUD_SHEARCH_ECO_PREC,R2537)),MAX($Q$1:Q2536)+1,0)</f>
        <v>0</v>
      </c>
      <c r="R2537" t="s">
        <v>5319</v>
      </c>
      <c r="S2537">
        <v>943</v>
      </c>
      <c r="Y2537" t="str">
        <f>IFERROR(VLOOKUP(ROWS($Y$2:Y2537),$Z$2:$AA$3007,2,0),"")</f>
        <v/>
      </c>
      <c r="Z2537" s="91">
        <f>IF(ISNUMBER(SEARCH(PROF_SEARCH_ECO_PREC,AA2537)),MAX($Z$1:Z2536)+1,0)</f>
        <v>0</v>
      </c>
      <c r="AA2537" t="s">
        <v>5319</v>
      </c>
      <c r="AB2537">
        <v>943</v>
      </c>
    </row>
    <row r="2538" spans="16:28">
      <c r="P2538" t="str">
        <f>IFERROR(VLOOKUP(ROWS($P$2:P2538),$Q$2:$R$3007,2,0),"")</f>
        <v/>
      </c>
      <c r="Q2538" s="91">
        <f>IF(ISNUMBER(SEARCH(ETUD_SHEARCH_ECO_PREC,R2538)),MAX($Q$1:Q2537)+1,0)</f>
        <v>0</v>
      </c>
      <c r="R2538" t="s">
        <v>5017</v>
      </c>
      <c r="S2538">
        <v>798</v>
      </c>
      <c r="Y2538" t="str">
        <f>IFERROR(VLOOKUP(ROWS($Y$2:Y2538),$Z$2:$AA$3007,2,0),"")</f>
        <v/>
      </c>
      <c r="Z2538" s="91">
        <f>IF(ISNUMBER(SEARCH(PROF_SEARCH_ECO_PREC,AA2538)),MAX($Z$1:Z2537)+1,0)</f>
        <v>0</v>
      </c>
      <c r="AA2538" t="s">
        <v>5017</v>
      </c>
      <c r="AB2538">
        <v>798</v>
      </c>
    </row>
    <row r="2539" spans="16:28">
      <c r="P2539" t="str">
        <f>IFERROR(VLOOKUP(ROWS($P$2:P2539),$Q$2:$R$3007,2,0),"")</f>
        <v/>
      </c>
      <c r="Q2539" s="91">
        <f>IF(ISNUMBER(SEARCH(ETUD_SHEARCH_ECO_PREC,R2539)),MAX($Q$1:Q2538)+1,0)</f>
        <v>0</v>
      </c>
      <c r="R2539" t="s">
        <v>5382</v>
      </c>
      <c r="S2539">
        <v>982</v>
      </c>
      <c r="Y2539" t="str">
        <f>IFERROR(VLOOKUP(ROWS($Y$2:Y2539),$Z$2:$AA$3007,2,0),"")</f>
        <v/>
      </c>
      <c r="Z2539" s="91">
        <f>IF(ISNUMBER(SEARCH(PROF_SEARCH_ECO_PREC,AA2539)),MAX($Z$1:Z2538)+1,0)</f>
        <v>0</v>
      </c>
      <c r="AA2539" t="s">
        <v>5382</v>
      </c>
      <c r="AB2539">
        <v>982</v>
      </c>
    </row>
    <row r="2540" spans="16:28">
      <c r="P2540" t="str">
        <f>IFERROR(VLOOKUP(ROWS($P$2:P2540),$Q$2:$R$3007,2,0),"")</f>
        <v/>
      </c>
      <c r="Q2540" s="91">
        <f>IF(ISNUMBER(SEARCH(ETUD_SHEARCH_ECO_PREC,R2540)),MAX($Q$1:Q2539)+1,0)</f>
        <v>0</v>
      </c>
      <c r="R2540" t="s">
        <v>5371</v>
      </c>
      <c r="S2540">
        <v>976</v>
      </c>
      <c r="Y2540" t="str">
        <f>IFERROR(VLOOKUP(ROWS($Y$2:Y2540),$Z$2:$AA$3007,2,0),"")</f>
        <v/>
      </c>
      <c r="Z2540" s="91">
        <f>IF(ISNUMBER(SEARCH(PROF_SEARCH_ECO_PREC,AA2540)),MAX($Z$1:Z2539)+1,0)</f>
        <v>0</v>
      </c>
      <c r="AA2540" t="s">
        <v>5371</v>
      </c>
      <c r="AB2540">
        <v>976</v>
      </c>
    </row>
    <row r="2541" spans="16:28">
      <c r="P2541" t="str">
        <f>IFERROR(VLOOKUP(ROWS($P$2:P2541),$Q$2:$R$3007,2,0),"")</f>
        <v/>
      </c>
      <c r="Q2541" s="91">
        <f>IF(ISNUMBER(SEARCH(ETUD_SHEARCH_ECO_PREC,R2541)),MAX($Q$1:Q2540)+1,0)</f>
        <v>0</v>
      </c>
      <c r="R2541" t="s">
        <v>5373</v>
      </c>
      <c r="S2541">
        <v>977</v>
      </c>
      <c r="Y2541" t="str">
        <f>IFERROR(VLOOKUP(ROWS($Y$2:Y2541),$Z$2:$AA$3007,2,0),"")</f>
        <v/>
      </c>
      <c r="Z2541" s="91">
        <f>IF(ISNUMBER(SEARCH(PROF_SEARCH_ECO_PREC,AA2541)),MAX($Z$1:Z2540)+1,0)</f>
        <v>0</v>
      </c>
      <c r="AA2541" t="s">
        <v>5373</v>
      </c>
      <c r="AB2541">
        <v>977</v>
      </c>
    </row>
    <row r="2542" spans="16:28">
      <c r="P2542" t="str">
        <f>IFERROR(VLOOKUP(ROWS($P$2:P2542),$Q$2:$R$3007,2,0),"")</f>
        <v/>
      </c>
      <c r="Q2542" s="91">
        <f>IF(ISNUMBER(SEARCH(ETUD_SHEARCH_ECO_PREC,R2542)),MAX($Q$1:Q2541)+1,0)</f>
        <v>0</v>
      </c>
      <c r="R2542" t="s">
        <v>5081</v>
      </c>
      <c r="S2542">
        <v>827</v>
      </c>
      <c r="Y2542" t="str">
        <f>IFERROR(VLOOKUP(ROWS($Y$2:Y2542),$Z$2:$AA$3007,2,0),"")</f>
        <v/>
      </c>
      <c r="Z2542" s="91">
        <f>IF(ISNUMBER(SEARCH(PROF_SEARCH_ECO_PREC,AA2542)),MAX($Z$1:Z2541)+1,0)</f>
        <v>0</v>
      </c>
      <c r="AA2542" t="s">
        <v>5081</v>
      </c>
      <c r="AB2542">
        <v>827</v>
      </c>
    </row>
    <row r="2543" spans="16:28">
      <c r="P2543" t="str">
        <f>IFERROR(VLOOKUP(ROWS($P$2:P2543),$Q$2:$R$3007,2,0),"")</f>
        <v/>
      </c>
      <c r="Q2543" s="91">
        <f>IF(ISNUMBER(SEARCH(ETUD_SHEARCH_ECO_PREC,R2543)),MAX($Q$1:Q2542)+1,0)</f>
        <v>0</v>
      </c>
      <c r="R2543" t="s">
        <v>5249</v>
      </c>
      <c r="S2543">
        <v>909</v>
      </c>
      <c r="Y2543" t="str">
        <f>IFERROR(VLOOKUP(ROWS($Y$2:Y2543),$Z$2:$AA$3007,2,0),"")</f>
        <v/>
      </c>
      <c r="Z2543" s="91">
        <f>IF(ISNUMBER(SEARCH(PROF_SEARCH_ECO_PREC,AA2543)),MAX($Z$1:Z2542)+1,0)</f>
        <v>0</v>
      </c>
      <c r="AA2543" t="s">
        <v>5249</v>
      </c>
      <c r="AB2543">
        <v>909</v>
      </c>
    </row>
    <row r="2544" spans="16:28">
      <c r="P2544" t="str">
        <f>IFERROR(VLOOKUP(ROWS($P$2:P2544),$Q$2:$R$3007,2,0),"")</f>
        <v/>
      </c>
      <c r="Q2544" s="91">
        <f>IF(ISNUMBER(SEARCH(ETUD_SHEARCH_ECO_PREC,R2544)),MAX($Q$1:Q2543)+1,0)</f>
        <v>0</v>
      </c>
      <c r="R2544" t="s">
        <v>5225</v>
      </c>
      <c r="S2544">
        <v>888</v>
      </c>
      <c r="Y2544" t="str">
        <f>IFERROR(VLOOKUP(ROWS($Y$2:Y2544),$Z$2:$AA$3007,2,0),"")</f>
        <v/>
      </c>
      <c r="Z2544" s="91">
        <f>IF(ISNUMBER(SEARCH(PROF_SEARCH_ECO_PREC,AA2544)),MAX($Z$1:Z2543)+1,0)</f>
        <v>0</v>
      </c>
      <c r="AA2544" t="s">
        <v>5225</v>
      </c>
      <c r="AB2544">
        <v>888</v>
      </c>
    </row>
    <row r="2545" spans="16:28">
      <c r="P2545" t="str">
        <f>IFERROR(VLOOKUP(ROWS($P$2:P2545),$Q$2:$R$3007,2,0),"")</f>
        <v/>
      </c>
      <c r="Q2545" s="91">
        <f>IF(ISNUMBER(SEARCH(ETUD_SHEARCH_ECO_PREC,R2545)),MAX($Q$1:Q2544)+1,0)</f>
        <v>0</v>
      </c>
      <c r="R2545" t="s">
        <v>3875</v>
      </c>
      <c r="S2545">
        <v>8360</v>
      </c>
      <c r="Y2545" t="str">
        <f>IFERROR(VLOOKUP(ROWS($Y$2:Y2545),$Z$2:$AA$3007,2,0),"")</f>
        <v/>
      </c>
      <c r="Z2545" s="91">
        <f>IF(ISNUMBER(SEARCH(PROF_SEARCH_ECO_PREC,AA2545)),MAX($Z$1:Z2544)+1,0)</f>
        <v>0</v>
      </c>
      <c r="AA2545" t="s">
        <v>3875</v>
      </c>
      <c r="AB2545">
        <v>8360</v>
      </c>
    </row>
    <row r="2546" spans="16:28">
      <c r="P2546" t="str">
        <f>IFERROR(VLOOKUP(ROWS($P$2:P2546),$Q$2:$R$3007,2,0),"")</f>
        <v/>
      </c>
      <c r="Q2546" s="91">
        <f>IF(ISNUMBER(SEARCH(ETUD_SHEARCH_ECO_PREC,R2546)),MAX($Q$1:Q2545)+1,0)</f>
        <v>0</v>
      </c>
      <c r="R2546" t="s">
        <v>5082</v>
      </c>
      <c r="S2546">
        <v>1415</v>
      </c>
      <c r="Y2546" t="str">
        <f>IFERROR(VLOOKUP(ROWS($Y$2:Y2546),$Z$2:$AA$3007,2,0),"")</f>
        <v/>
      </c>
      <c r="Z2546" s="91">
        <f>IF(ISNUMBER(SEARCH(PROF_SEARCH_ECO_PREC,AA2546)),MAX($Z$1:Z2545)+1,0)</f>
        <v>0</v>
      </c>
      <c r="AA2546" t="s">
        <v>5082</v>
      </c>
      <c r="AB2546">
        <v>1415</v>
      </c>
    </row>
    <row r="2547" spans="16:28">
      <c r="P2547" t="str">
        <f>IFERROR(VLOOKUP(ROWS($P$2:P2547),$Q$2:$R$3007,2,0),"")</f>
        <v/>
      </c>
      <c r="Q2547" s="91">
        <f>IF(ISNUMBER(SEARCH(ETUD_SHEARCH_ECO_PREC,R2547)),MAX($Q$1:Q2546)+1,0)</f>
        <v>0</v>
      </c>
      <c r="R2547" t="s">
        <v>5351</v>
      </c>
      <c r="S2547">
        <v>8475</v>
      </c>
      <c r="Y2547" t="str">
        <f>IFERROR(VLOOKUP(ROWS($Y$2:Y2547),$Z$2:$AA$3007,2,0),"")</f>
        <v/>
      </c>
      <c r="Z2547" s="91">
        <f>IF(ISNUMBER(SEARCH(PROF_SEARCH_ECO_PREC,AA2547)),MAX($Z$1:Z2546)+1,0)</f>
        <v>0</v>
      </c>
      <c r="AA2547" t="s">
        <v>5351</v>
      </c>
      <c r="AB2547">
        <v>8475</v>
      </c>
    </row>
    <row r="2548" spans="16:28">
      <c r="P2548" t="str">
        <f>IFERROR(VLOOKUP(ROWS($P$2:P2548),$Q$2:$R$3007,2,0),"")</f>
        <v/>
      </c>
      <c r="Q2548" s="91">
        <f>IF(ISNUMBER(SEARCH(ETUD_SHEARCH_ECO_PREC,R2548)),MAX($Q$1:Q2547)+1,0)</f>
        <v>0</v>
      </c>
      <c r="R2548" t="s">
        <v>5049</v>
      </c>
      <c r="S2548">
        <v>814</v>
      </c>
      <c r="Y2548" t="str">
        <f>IFERROR(VLOOKUP(ROWS($Y$2:Y2548),$Z$2:$AA$3007,2,0),"")</f>
        <v/>
      </c>
      <c r="Z2548" s="91">
        <f>IF(ISNUMBER(SEARCH(PROF_SEARCH_ECO_PREC,AA2548)),MAX($Z$1:Z2547)+1,0)</f>
        <v>0</v>
      </c>
      <c r="AA2548" t="s">
        <v>5049</v>
      </c>
      <c r="AB2548">
        <v>814</v>
      </c>
    </row>
    <row r="2549" spans="16:28">
      <c r="P2549" t="str">
        <f>IFERROR(VLOOKUP(ROWS($P$2:P2549),$Q$2:$R$3007,2,0),"")</f>
        <v/>
      </c>
      <c r="Q2549" s="91">
        <f>IF(ISNUMBER(SEARCH(ETUD_SHEARCH_ECO_PREC,R2549)),MAX($Q$1:Q2548)+1,0)</f>
        <v>0</v>
      </c>
      <c r="R2549" t="s">
        <v>5869</v>
      </c>
      <c r="S2549">
        <v>1371</v>
      </c>
      <c r="Y2549" t="str">
        <f>IFERROR(VLOOKUP(ROWS($Y$2:Y2549),$Z$2:$AA$3007,2,0),"")</f>
        <v/>
      </c>
      <c r="Z2549" s="91">
        <f>IF(ISNUMBER(SEARCH(PROF_SEARCH_ECO_PREC,AA2549)),MAX($Z$1:Z2548)+1,0)</f>
        <v>0</v>
      </c>
      <c r="AA2549" t="s">
        <v>5869</v>
      </c>
      <c r="AB2549">
        <v>1371</v>
      </c>
    </row>
    <row r="2550" spans="16:28">
      <c r="P2550" t="str">
        <f>IFERROR(VLOOKUP(ROWS($P$2:P2550),$Q$2:$R$3007,2,0),"")</f>
        <v/>
      </c>
      <c r="Q2550" s="91">
        <f>IF(ISNUMBER(SEARCH(ETUD_SHEARCH_ECO_PREC,R2550)),MAX($Q$1:Q2549)+1,0)</f>
        <v>0</v>
      </c>
      <c r="R2550" t="s">
        <v>5212</v>
      </c>
      <c r="S2550">
        <v>882</v>
      </c>
      <c r="Y2550" t="str">
        <f>IFERROR(VLOOKUP(ROWS($Y$2:Y2550),$Z$2:$AA$3007,2,0),"")</f>
        <v/>
      </c>
      <c r="Z2550" s="91">
        <f>IF(ISNUMBER(SEARCH(PROF_SEARCH_ECO_PREC,AA2550)),MAX($Z$1:Z2549)+1,0)</f>
        <v>0</v>
      </c>
      <c r="AA2550" t="s">
        <v>5212</v>
      </c>
      <c r="AB2550">
        <v>882</v>
      </c>
    </row>
    <row r="2551" spans="16:28">
      <c r="P2551" t="str">
        <f>IFERROR(VLOOKUP(ROWS($P$2:P2551),$Q$2:$R$3007,2,0),"")</f>
        <v/>
      </c>
      <c r="Q2551" s="91">
        <f>IF(ISNUMBER(SEARCH(ETUD_SHEARCH_ECO_PREC,R2551)),MAX($Q$1:Q2550)+1,0)</f>
        <v>0</v>
      </c>
      <c r="R2551" t="s">
        <v>4990</v>
      </c>
      <c r="S2551">
        <v>794</v>
      </c>
      <c r="Y2551" t="str">
        <f>IFERROR(VLOOKUP(ROWS($Y$2:Y2551),$Z$2:$AA$3007,2,0),"")</f>
        <v/>
      </c>
      <c r="Z2551" s="91">
        <f>IF(ISNUMBER(SEARCH(PROF_SEARCH_ECO_PREC,AA2551)),MAX($Z$1:Z2550)+1,0)</f>
        <v>0</v>
      </c>
      <c r="AA2551" t="s">
        <v>4990</v>
      </c>
      <c r="AB2551">
        <v>794</v>
      </c>
    </row>
    <row r="2552" spans="16:28">
      <c r="P2552" t="str">
        <f>IFERROR(VLOOKUP(ROWS($P$2:P2552),$Q$2:$R$3007,2,0),"")</f>
        <v/>
      </c>
      <c r="Q2552" s="91">
        <f>IF(ISNUMBER(SEARCH(ETUD_SHEARCH_ECO_PREC,R2552)),MAX($Q$1:Q2551)+1,0)</f>
        <v>0</v>
      </c>
      <c r="R2552" t="s">
        <v>4996</v>
      </c>
      <c r="S2552">
        <v>792</v>
      </c>
      <c r="Y2552" t="str">
        <f>IFERROR(VLOOKUP(ROWS($Y$2:Y2552),$Z$2:$AA$3007,2,0),"")</f>
        <v/>
      </c>
      <c r="Z2552" s="91">
        <f>IF(ISNUMBER(SEARCH(PROF_SEARCH_ECO_PREC,AA2552)),MAX($Z$1:Z2551)+1,0)</f>
        <v>0</v>
      </c>
      <c r="AA2552" t="s">
        <v>4996</v>
      </c>
      <c r="AB2552">
        <v>792</v>
      </c>
    </row>
    <row r="2553" spans="16:28">
      <c r="P2553" t="str">
        <f>IFERROR(VLOOKUP(ROWS($P$2:P2553),$Q$2:$R$3007,2,0),"")</f>
        <v/>
      </c>
      <c r="Q2553" s="91">
        <f>IF(ISNUMBER(SEARCH(ETUD_SHEARCH_ECO_PREC,R2553)),MAX($Q$1:Q2552)+1,0)</f>
        <v>0</v>
      </c>
      <c r="R2553" t="s">
        <v>5020</v>
      </c>
      <c r="S2553">
        <v>801</v>
      </c>
      <c r="Y2553" t="str">
        <f>IFERROR(VLOOKUP(ROWS($Y$2:Y2553),$Z$2:$AA$3007,2,0),"")</f>
        <v/>
      </c>
      <c r="Z2553" s="91">
        <f>IF(ISNUMBER(SEARCH(PROF_SEARCH_ECO_PREC,AA2553)),MAX($Z$1:Z2552)+1,0)</f>
        <v>0</v>
      </c>
      <c r="AA2553" t="s">
        <v>5020</v>
      </c>
      <c r="AB2553">
        <v>801</v>
      </c>
    </row>
    <row r="2554" spans="16:28">
      <c r="P2554" t="str">
        <f>IFERROR(VLOOKUP(ROWS($P$2:P2554),$Q$2:$R$3007,2,0),"")</f>
        <v/>
      </c>
      <c r="Q2554" s="91">
        <f>IF(ISNUMBER(SEARCH(ETUD_SHEARCH_ECO_PREC,R2554)),MAX($Q$1:Q2553)+1,0)</f>
        <v>0</v>
      </c>
      <c r="R2554" t="s">
        <v>5014</v>
      </c>
      <c r="S2554">
        <v>796</v>
      </c>
      <c r="Y2554" t="str">
        <f>IFERROR(VLOOKUP(ROWS($Y$2:Y2554),$Z$2:$AA$3007,2,0),"")</f>
        <v/>
      </c>
      <c r="Z2554" s="91">
        <f>IF(ISNUMBER(SEARCH(PROF_SEARCH_ECO_PREC,AA2554)),MAX($Z$1:Z2553)+1,0)</f>
        <v>0</v>
      </c>
      <c r="AA2554" t="s">
        <v>5014</v>
      </c>
      <c r="AB2554">
        <v>796</v>
      </c>
    </row>
    <row r="2555" spans="16:28">
      <c r="P2555" t="str">
        <f>IFERROR(VLOOKUP(ROWS($P$2:P2555),$Q$2:$R$3007,2,0),"")</f>
        <v/>
      </c>
      <c r="Q2555" s="91">
        <f>IF(ISNUMBER(SEARCH(ETUD_SHEARCH_ECO_PREC,R2555)),MAX($Q$1:Q2554)+1,0)</f>
        <v>0</v>
      </c>
      <c r="R2555" t="s">
        <v>5013</v>
      </c>
      <c r="S2555">
        <v>795</v>
      </c>
      <c r="Y2555" t="str">
        <f>IFERROR(VLOOKUP(ROWS($Y$2:Y2555),$Z$2:$AA$3007,2,0),"")</f>
        <v/>
      </c>
      <c r="Z2555" s="91">
        <f>IF(ISNUMBER(SEARCH(PROF_SEARCH_ECO_PREC,AA2555)),MAX($Z$1:Z2554)+1,0)</f>
        <v>0</v>
      </c>
      <c r="AA2555" t="s">
        <v>5013</v>
      </c>
      <c r="AB2555">
        <v>795</v>
      </c>
    </row>
    <row r="2556" spans="16:28">
      <c r="P2556" t="str">
        <f>IFERROR(VLOOKUP(ROWS($P$2:P2556),$Q$2:$R$3007,2,0),"")</f>
        <v/>
      </c>
      <c r="Q2556" s="91">
        <f>IF(ISNUMBER(SEARCH(ETUD_SHEARCH_ECO_PREC,R2556)),MAX($Q$1:Q2555)+1,0)</f>
        <v>0</v>
      </c>
      <c r="R2556" t="s">
        <v>5199</v>
      </c>
      <c r="S2556">
        <v>7766</v>
      </c>
      <c r="Y2556" t="str">
        <f>IFERROR(VLOOKUP(ROWS($Y$2:Y2556),$Z$2:$AA$3007,2,0),"")</f>
        <v/>
      </c>
      <c r="Z2556" s="91">
        <f>IF(ISNUMBER(SEARCH(PROF_SEARCH_ECO_PREC,AA2556)),MAX($Z$1:Z2555)+1,0)</f>
        <v>0</v>
      </c>
      <c r="AA2556" t="s">
        <v>5199</v>
      </c>
      <c r="AB2556">
        <v>7766</v>
      </c>
    </row>
    <row r="2557" spans="16:28">
      <c r="P2557" t="str">
        <f>IFERROR(VLOOKUP(ROWS($P$2:P2557),$Q$2:$R$3007,2,0),"")</f>
        <v/>
      </c>
      <c r="Q2557" s="91">
        <f>IF(ISNUMBER(SEARCH(ETUD_SHEARCH_ECO_PREC,R2557)),MAX($Q$1:Q2556)+1,0)</f>
        <v>0</v>
      </c>
      <c r="R2557" t="s">
        <v>5914</v>
      </c>
      <c r="S2557">
        <v>8378</v>
      </c>
      <c r="Y2557" t="str">
        <f>IFERROR(VLOOKUP(ROWS($Y$2:Y2557),$Z$2:$AA$3007,2,0),"")</f>
        <v/>
      </c>
      <c r="Z2557" s="91">
        <f>IF(ISNUMBER(SEARCH(PROF_SEARCH_ECO_PREC,AA2557)),MAX($Z$1:Z2556)+1,0)</f>
        <v>0</v>
      </c>
      <c r="AA2557" t="s">
        <v>5914</v>
      </c>
      <c r="AB2557">
        <v>8378</v>
      </c>
    </row>
    <row r="2558" spans="16:28">
      <c r="P2558" t="str">
        <f>IFERROR(VLOOKUP(ROWS($P$2:P2558),$Q$2:$R$3007,2,0),"")</f>
        <v/>
      </c>
      <c r="Q2558" s="91">
        <f>IF(ISNUMBER(SEARCH(ETUD_SHEARCH_ECO_PREC,R2558)),MAX($Q$1:Q2557)+1,0)</f>
        <v>0</v>
      </c>
      <c r="R2558" t="s">
        <v>5041</v>
      </c>
      <c r="S2558">
        <v>811</v>
      </c>
      <c r="Y2558" t="str">
        <f>IFERROR(VLOOKUP(ROWS($Y$2:Y2558),$Z$2:$AA$3007,2,0),"")</f>
        <v/>
      </c>
      <c r="Z2558" s="91">
        <f>IF(ISNUMBER(SEARCH(PROF_SEARCH_ECO_PREC,AA2558)),MAX($Z$1:Z2557)+1,0)</f>
        <v>0</v>
      </c>
      <c r="AA2558" t="s">
        <v>5041</v>
      </c>
      <c r="AB2558">
        <v>811</v>
      </c>
    </row>
    <row r="2559" spans="16:28">
      <c r="P2559" t="str">
        <f>IFERROR(VLOOKUP(ROWS($P$2:P2559),$Q$2:$R$3007,2,0),"")</f>
        <v/>
      </c>
      <c r="Q2559" s="91">
        <f>IF(ISNUMBER(SEARCH(ETUD_SHEARCH_ECO_PREC,R2559)),MAX($Q$1:Q2558)+1,0)</f>
        <v>0</v>
      </c>
      <c r="R2559" t="s">
        <v>5362</v>
      </c>
      <c r="S2559">
        <v>968</v>
      </c>
      <c r="Y2559" t="str">
        <f>IFERROR(VLOOKUP(ROWS($Y$2:Y2559),$Z$2:$AA$3007,2,0),"")</f>
        <v/>
      </c>
      <c r="Z2559" s="91">
        <f>IF(ISNUMBER(SEARCH(PROF_SEARCH_ECO_PREC,AA2559)),MAX($Z$1:Z2558)+1,0)</f>
        <v>0</v>
      </c>
      <c r="AA2559" t="s">
        <v>5362</v>
      </c>
      <c r="AB2559">
        <v>968</v>
      </c>
    </row>
    <row r="2560" spans="16:28">
      <c r="P2560" t="str">
        <f>IFERROR(VLOOKUP(ROWS($P$2:P2560),$Q$2:$R$3007,2,0),"")</f>
        <v/>
      </c>
      <c r="Q2560" s="91">
        <f>IF(ISNUMBER(SEARCH(ETUD_SHEARCH_ECO_PREC,R2560)),MAX($Q$1:Q2559)+1,0)</f>
        <v>0</v>
      </c>
      <c r="R2560" t="s">
        <v>5138</v>
      </c>
      <c r="S2560">
        <v>842</v>
      </c>
      <c r="Y2560" t="str">
        <f>IFERROR(VLOOKUP(ROWS($Y$2:Y2560),$Z$2:$AA$3007,2,0),"")</f>
        <v/>
      </c>
      <c r="Z2560" s="91">
        <f>IF(ISNUMBER(SEARCH(PROF_SEARCH_ECO_PREC,AA2560)),MAX($Z$1:Z2559)+1,0)</f>
        <v>0</v>
      </c>
      <c r="AA2560" t="s">
        <v>5138</v>
      </c>
      <c r="AB2560">
        <v>842</v>
      </c>
    </row>
    <row r="2561" spans="16:28">
      <c r="P2561" t="str">
        <f>IFERROR(VLOOKUP(ROWS($P$2:P2561),$Q$2:$R$3007,2,0),"")</f>
        <v/>
      </c>
      <c r="Q2561" s="91">
        <f>IF(ISNUMBER(SEARCH(ETUD_SHEARCH_ECO_PREC,R2561)),MAX($Q$1:Q2560)+1,0)</f>
        <v>0</v>
      </c>
      <c r="R2561" t="s">
        <v>5253</v>
      </c>
      <c r="S2561">
        <v>915</v>
      </c>
      <c r="Y2561" t="str">
        <f>IFERROR(VLOOKUP(ROWS($Y$2:Y2561),$Z$2:$AA$3007,2,0),"")</f>
        <v/>
      </c>
      <c r="Z2561" s="91">
        <f>IF(ISNUMBER(SEARCH(PROF_SEARCH_ECO_PREC,AA2561)),MAX($Z$1:Z2560)+1,0)</f>
        <v>0</v>
      </c>
      <c r="AA2561" t="s">
        <v>5253</v>
      </c>
      <c r="AB2561">
        <v>915</v>
      </c>
    </row>
    <row r="2562" spans="16:28">
      <c r="P2562" t="str">
        <f>IFERROR(VLOOKUP(ROWS($P$2:P2562),$Q$2:$R$3007,2,0),"")</f>
        <v/>
      </c>
      <c r="Q2562" s="91">
        <f>IF(ISNUMBER(SEARCH(ETUD_SHEARCH_ECO_PREC,R2562)),MAX($Q$1:Q2561)+1,0)</f>
        <v>0</v>
      </c>
      <c r="R2562" t="s">
        <v>5312</v>
      </c>
      <c r="S2562">
        <v>940</v>
      </c>
      <c r="Y2562" t="str">
        <f>IFERROR(VLOOKUP(ROWS($Y$2:Y2562),$Z$2:$AA$3007,2,0),"")</f>
        <v/>
      </c>
      <c r="Z2562" s="91">
        <f>IF(ISNUMBER(SEARCH(PROF_SEARCH_ECO_PREC,AA2562)),MAX($Z$1:Z2561)+1,0)</f>
        <v>0</v>
      </c>
      <c r="AA2562" t="s">
        <v>5312</v>
      </c>
      <c r="AB2562">
        <v>940</v>
      </c>
    </row>
    <row r="2563" spans="16:28">
      <c r="P2563" t="str">
        <f>IFERROR(VLOOKUP(ROWS($P$2:P2563),$Q$2:$R$3007,2,0),"")</f>
        <v/>
      </c>
      <c r="Q2563" s="91">
        <f>IF(ISNUMBER(SEARCH(ETUD_SHEARCH_ECO_PREC,R2563)),MAX($Q$1:Q2562)+1,0)</f>
        <v>0</v>
      </c>
      <c r="R2563" t="s">
        <v>5437</v>
      </c>
      <c r="S2563">
        <v>1005</v>
      </c>
      <c r="Y2563" t="str">
        <f>IFERROR(VLOOKUP(ROWS($Y$2:Y2563),$Z$2:$AA$3007,2,0),"")</f>
        <v/>
      </c>
      <c r="Z2563" s="91">
        <f>IF(ISNUMBER(SEARCH(PROF_SEARCH_ECO_PREC,AA2563)),MAX($Z$1:Z2562)+1,0)</f>
        <v>0</v>
      </c>
      <c r="AA2563" t="s">
        <v>5437</v>
      </c>
      <c r="AB2563">
        <v>1005</v>
      </c>
    </row>
    <row r="2564" spans="16:28">
      <c r="P2564" t="str">
        <f>IFERROR(VLOOKUP(ROWS($P$2:P2564),$Q$2:$R$3007,2,0),"")</f>
        <v/>
      </c>
      <c r="Q2564" s="91">
        <f>IF(ISNUMBER(SEARCH(ETUD_SHEARCH_ECO_PREC,R2564)),MAX($Q$1:Q2563)+1,0)</f>
        <v>0</v>
      </c>
      <c r="R2564" t="s">
        <v>5316</v>
      </c>
      <c r="S2564">
        <v>941</v>
      </c>
      <c r="Y2564" t="str">
        <f>IFERROR(VLOOKUP(ROWS($Y$2:Y2564),$Z$2:$AA$3007,2,0),"")</f>
        <v/>
      </c>
      <c r="Z2564" s="91">
        <f>IF(ISNUMBER(SEARCH(PROF_SEARCH_ECO_PREC,AA2564)),MAX($Z$1:Z2563)+1,0)</f>
        <v>0</v>
      </c>
      <c r="AA2564" t="s">
        <v>5316</v>
      </c>
      <c r="AB2564">
        <v>941</v>
      </c>
    </row>
    <row r="2565" spans="16:28">
      <c r="P2565" t="str">
        <f>IFERROR(VLOOKUP(ROWS($P$2:P2565),$Q$2:$R$3007,2,0),"")</f>
        <v/>
      </c>
      <c r="Q2565" s="91">
        <f>IF(ISNUMBER(SEARCH(ETUD_SHEARCH_ECO_PREC,R2565)),MAX($Q$1:Q2564)+1,0)</f>
        <v>0</v>
      </c>
      <c r="R2565" t="s">
        <v>4011</v>
      </c>
      <c r="S2565">
        <v>256</v>
      </c>
      <c r="Y2565" t="str">
        <f>IFERROR(VLOOKUP(ROWS($Y$2:Y2565),$Z$2:$AA$3007,2,0),"")</f>
        <v/>
      </c>
      <c r="Z2565" s="91">
        <f>IF(ISNUMBER(SEARCH(PROF_SEARCH_ECO_PREC,AA2565)),MAX($Z$1:Z2564)+1,0)</f>
        <v>0</v>
      </c>
      <c r="AA2565" t="s">
        <v>4011</v>
      </c>
      <c r="AB2565">
        <v>256</v>
      </c>
    </row>
    <row r="2566" spans="16:28">
      <c r="P2566" t="str">
        <f>IFERROR(VLOOKUP(ROWS($P$2:P2566),$Q$2:$R$3007,2,0),"")</f>
        <v/>
      </c>
      <c r="Q2566" s="91">
        <f>IF(ISNUMBER(SEARCH(ETUD_SHEARCH_ECO_PREC,R2566)),MAX($Q$1:Q2565)+1,0)</f>
        <v>0</v>
      </c>
      <c r="R2566" t="s">
        <v>4012</v>
      </c>
      <c r="S2566">
        <v>257</v>
      </c>
      <c r="Y2566" t="str">
        <f>IFERROR(VLOOKUP(ROWS($Y$2:Y2566),$Z$2:$AA$3007,2,0),"")</f>
        <v/>
      </c>
      <c r="Z2566" s="91">
        <f>IF(ISNUMBER(SEARCH(PROF_SEARCH_ECO_PREC,AA2566)),MAX($Z$1:Z2565)+1,0)</f>
        <v>0</v>
      </c>
      <c r="AA2566" t="s">
        <v>4012</v>
      </c>
      <c r="AB2566">
        <v>257</v>
      </c>
    </row>
    <row r="2567" spans="16:28">
      <c r="P2567" t="str">
        <f>IFERROR(VLOOKUP(ROWS($P$2:P2567),$Q$2:$R$3007,2,0),"")</f>
        <v/>
      </c>
      <c r="Q2567" s="91">
        <f>IF(ISNUMBER(SEARCH(ETUD_SHEARCH_ECO_PREC,R2567)),MAX($Q$1:Q2566)+1,0)</f>
        <v>0</v>
      </c>
      <c r="R2567" t="s">
        <v>5377</v>
      </c>
      <c r="S2567">
        <v>979</v>
      </c>
      <c r="Y2567" t="str">
        <f>IFERROR(VLOOKUP(ROWS($Y$2:Y2567),$Z$2:$AA$3007,2,0),"")</f>
        <v/>
      </c>
      <c r="Z2567" s="91">
        <f>IF(ISNUMBER(SEARCH(PROF_SEARCH_ECO_PREC,AA2567)),MAX($Z$1:Z2566)+1,0)</f>
        <v>0</v>
      </c>
      <c r="AA2567" t="s">
        <v>5377</v>
      </c>
      <c r="AB2567">
        <v>979</v>
      </c>
    </row>
    <row r="2568" spans="16:28">
      <c r="P2568" t="str">
        <f>IFERROR(VLOOKUP(ROWS($P$2:P2568),$Q$2:$R$3007,2,0),"")</f>
        <v/>
      </c>
      <c r="Q2568" s="91">
        <f>IF(ISNUMBER(SEARCH(ETUD_SHEARCH_ECO_PREC,R2568)),MAX($Q$1:Q2567)+1,0)</f>
        <v>0</v>
      </c>
      <c r="R2568" t="s">
        <v>5852</v>
      </c>
      <c r="S2568">
        <v>1537</v>
      </c>
      <c r="Y2568" t="str">
        <f>IFERROR(VLOOKUP(ROWS($Y$2:Y2568),$Z$2:$AA$3007,2,0),"")</f>
        <v/>
      </c>
      <c r="Z2568" s="91">
        <f>IF(ISNUMBER(SEARCH(PROF_SEARCH_ECO_PREC,AA2568)),MAX($Z$1:Z2567)+1,0)</f>
        <v>0</v>
      </c>
      <c r="AA2568" t="s">
        <v>5852</v>
      </c>
      <c r="AB2568">
        <v>1537</v>
      </c>
    </row>
    <row r="2569" spans="16:28">
      <c r="P2569" t="str">
        <f>IFERROR(VLOOKUP(ROWS($P$2:P2569),$Q$2:$R$3007,2,0),"")</f>
        <v/>
      </c>
      <c r="Q2569" s="91">
        <f>IF(ISNUMBER(SEARCH(ETUD_SHEARCH_ECO_PREC,R2569)),MAX($Q$1:Q2568)+1,0)</f>
        <v>0</v>
      </c>
      <c r="R2569" t="s">
        <v>5185</v>
      </c>
      <c r="S2569">
        <v>875</v>
      </c>
      <c r="Y2569" t="str">
        <f>IFERROR(VLOOKUP(ROWS($Y$2:Y2569),$Z$2:$AA$3007,2,0),"")</f>
        <v/>
      </c>
      <c r="Z2569" s="91">
        <f>IF(ISNUMBER(SEARCH(PROF_SEARCH_ECO_PREC,AA2569)),MAX($Z$1:Z2568)+1,0)</f>
        <v>0</v>
      </c>
      <c r="AA2569" t="s">
        <v>5185</v>
      </c>
      <c r="AB2569">
        <v>875</v>
      </c>
    </row>
    <row r="2570" spans="16:28">
      <c r="P2570" t="str">
        <f>IFERROR(VLOOKUP(ROWS($P$2:P2570),$Q$2:$R$3007,2,0),"")</f>
        <v/>
      </c>
      <c r="Q2570" s="91">
        <f>IF(ISNUMBER(SEARCH(ETUD_SHEARCH_ECO_PREC,R2570)),MAX($Q$1:Q2569)+1,0)</f>
        <v>0</v>
      </c>
      <c r="R2570" t="s">
        <v>5187</v>
      </c>
      <c r="S2570">
        <v>878</v>
      </c>
      <c r="Y2570" t="str">
        <f>IFERROR(VLOOKUP(ROWS($Y$2:Y2570),$Z$2:$AA$3007,2,0),"")</f>
        <v/>
      </c>
      <c r="Z2570" s="91">
        <f>IF(ISNUMBER(SEARCH(PROF_SEARCH_ECO_PREC,AA2570)),MAX($Z$1:Z2569)+1,0)</f>
        <v>0</v>
      </c>
      <c r="AA2570" t="s">
        <v>5187</v>
      </c>
      <c r="AB2570">
        <v>878</v>
      </c>
    </row>
    <row r="2571" spans="16:28">
      <c r="P2571" t="str">
        <f>IFERROR(VLOOKUP(ROWS($P$2:P2571),$Q$2:$R$3007,2,0),"")</f>
        <v/>
      </c>
      <c r="Q2571" s="91">
        <f>IF(ISNUMBER(SEARCH(ETUD_SHEARCH_ECO_PREC,R2571)),MAX($Q$1:Q2570)+1,0)</f>
        <v>0</v>
      </c>
      <c r="R2571" t="s">
        <v>5184</v>
      </c>
      <c r="S2571">
        <v>1423</v>
      </c>
      <c r="Y2571" t="str">
        <f>IFERROR(VLOOKUP(ROWS($Y$2:Y2571),$Z$2:$AA$3007,2,0),"")</f>
        <v/>
      </c>
      <c r="Z2571" s="91">
        <f>IF(ISNUMBER(SEARCH(PROF_SEARCH_ECO_PREC,AA2571)),MAX($Z$1:Z2570)+1,0)</f>
        <v>0</v>
      </c>
      <c r="AA2571" t="s">
        <v>5184</v>
      </c>
      <c r="AB2571">
        <v>1423</v>
      </c>
    </row>
    <row r="2572" spans="16:28">
      <c r="P2572" t="str">
        <f>IFERROR(VLOOKUP(ROWS($P$2:P2572),$Q$2:$R$3007,2,0),"")</f>
        <v/>
      </c>
      <c r="Q2572" s="91">
        <f>IF(ISNUMBER(SEARCH(ETUD_SHEARCH_ECO_PREC,R2572)),MAX($Q$1:Q2571)+1,0)</f>
        <v>0</v>
      </c>
      <c r="R2572" t="s">
        <v>5066</v>
      </c>
      <c r="S2572">
        <v>821</v>
      </c>
      <c r="Y2572" t="str">
        <f>IFERROR(VLOOKUP(ROWS($Y$2:Y2572),$Z$2:$AA$3007,2,0),"")</f>
        <v/>
      </c>
      <c r="Z2572" s="91">
        <f>IF(ISNUMBER(SEARCH(PROF_SEARCH_ECO_PREC,AA2572)),MAX($Z$1:Z2571)+1,0)</f>
        <v>0</v>
      </c>
      <c r="AA2572" t="s">
        <v>5066</v>
      </c>
      <c r="AB2572">
        <v>821</v>
      </c>
    </row>
    <row r="2573" spans="16:28">
      <c r="P2573" t="str">
        <f>IFERROR(VLOOKUP(ROWS($P$2:P2573),$Q$2:$R$3007,2,0),"")</f>
        <v/>
      </c>
      <c r="Q2573" s="91">
        <f>IF(ISNUMBER(SEARCH(ETUD_SHEARCH_ECO_PREC,R2573)),MAX($Q$1:Q2572)+1,0)</f>
        <v>0</v>
      </c>
      <c r="R2573" t="s">
        <v>4725</v>
      </c>
      <c r="S2573">
        <v>1489</v>
      </c>
      <c r="Y2573" t="str">
        <f>IFERROR(VLOOKUP(ROWS($Y$2:Y2573),$Z$2:$AA$3007,2,0),"")</f>
        <v/>
      </c>
      <c r="Z2573" s="91">
        <f>IF(ISNUMBER(SEARCH(PROF_SEARCH_ECO_PREC,AA2573)),MAX($Z$1:Z2572)+1,0)</f>
        <v>0</v>
      </c>
      <c r="AA2573" t="s">
        <v>4725</v>
      </c>
      <c r="AB2573">
        <v>1489</v>
      </c>
    </row>
    <row r="2574" spans="16:28">
      <c r="P2574" t="str">
        <f>IFERROR(VLOOKUP(ROWS($P$2:P2574),$Q$2:$R$3007,2,0),"")</f>
        <v/>
      </c>
      <c r="Q2574" s="91">
        <f>IF(ISNUMBER(SEARCH(ETUD_SHEARCH_ECO_PREC,R2574)),MAX($Q$1:Q2573)+1,0)</f>
        <v>0</v>
      </c>
      <c r="R2574" t="s">
        <v>5481</v>
      </c>
      <c r="S2574">
        <v>1031</v>
      </c>
      <c r="Y2574" t="str">
        <f>IFERROR(VLOOKUP(ROWS($Y$2:Y2574),$Z$2:$AA$3007,2,0),"")</f>
        <v/>
      </c>
      <c r="Z2574" s="91">
        <f>IF(ISNUMBER(SEARCH(PROF_SEARCH_ECO_PREC,AA2574)),MAX($Z$1:Z2573)+1,0)</f>
        <v>0</v>
      </c>
      <c r="AA2574" t="s">
        <v>5481</v>
      </c>
      <c r="AB2574">
        <v>1031</v>
      </c>
    </row>
    <row r="2575" spans="16:28">
      <c r="P2575" t="str">
        <f>IFERROR(VLOOKUP(ROWS($P$2:P2575),$Q$2:$R$3007,2,0),"")</f>
        <v/>
      </c>
      <c r="Q2575" s="91">
        <f>IF(ISNUMBER(SEARCH(ETUD_SHEARCH_ECO_PREC,R2575)),MAX($Q$1:Q2574)+1,0)</f>
        <v>0</v>
      </c>
      <c r="R2575" t="s">
        <v>5431</v>
      </c>
      <c r="S2575">
        <v>1004</v>
      </c>
      <c r="Y2575" t="str">
        <f>IFERROR(VLOOKUP(ROWS($Y$2:Y2575),$Z$2:$AA$3007,2,0),"")</f>
        <v/>
      </c>
      <c r="Z2575" s="91">
        <f>IF(ISNUMBER(SEARCH(PROF_SEARCH_ECO_PREC,AA2575)),MAX($Z$1:Z2574)+1,0)</f>
        <v>0</v>
      </c>
      <c r="AA2575" t="s">
        <v>5431</v>
      </c>
      <c r="AB2575">
        <v>1004</v>
      </c>
    </row>
    <row r="2576" spans="16:28">
      <c r="P2576" t="str">
        <f>IFERROR(VLOOKUP(ROWS($P$2:P2576),$Q$2:$R$3007,2,0),"")</f>
        <v/>
      </c>
      <c r="Q2576" s="91">
        <f>IF(ISNUMBER(SEARCH(ETUD_SHEARCH_ECO_PREC,R2576)),MAX($Q$1:Q2575)+1,0)</f>
        <v>0</v>
      </c>
      <c r="R2576" t="s">
        <v>3940</v>
      </c>
      <c r="S2576">
        <v>218</v>
      </c>
      <c r="Y2576" t="str">
        <f>IFERROR(VLOOKUP(ROWS($Y$2:Y2576),$Z$2:$AA$3007,2,0),"")</f>
        <v/>
      </c>
      <c r="Z2576" s="91">
        <f>IF(ISNUMBER(SEARCH(PROF_SEARCH_ECO_PREC,AA2576)),MAX($Z$1:Z2575)+1,0)</f>
        <v>0</v>
      </c>
      <c r="AA2576" t="s">
        <v>3940</v>
      </c>
      <c r="AB2576">
        <v>218</v>
      </c>
    </row>
    <row r="2577" spans="16:28">
      <c r="P2577" t="str">
        <f>IFERROR(VLOOKUP(ROWS($P$2:P2577),$Q$2:$R$3007,2,0),"")</f>
        <v/>
      </c>
      <c r="Q2577" s="91">
        <f>IF(ISNUMBER(SEARCH(ETUD_SHEARCH_ECO_PREC,R2577)),MAX($Q$1:Q2576)+1,0)</f>
        <v>0</v>
      </c>
      <c r="R2577" t="s">
        <v>5080</v>
      </c>
      <c r="S2577">
        <v>826</v>
      </c>
      <c r="Y2577" t="str">
        <f>IFERROR(VLOOKUP(ROWS($Y$2:Y2577),$Z$2:$AA$3007,2,0),"")</f>
        <v/>
      </c>
      <c r="Z2577" s="91">
        <f>IF(ISNUMBER(SEARCH(PROF_SEARCH_ECO_PREC,AA2577)),MAX($Z$1:Z2576)+1,0)</f>
        <v>0</v>
      </c>
      <c r="AA2577" t="s">
        <v>5080</v>
      </c>
      <c r="AB2577">
        <v>826</v>
      </c>
    </row>
    <row r="2578" spans="16:28">
      <c r="P2578" t="str">
        <f>IFERROR(VLOOKUP(ROWS($P$2:P2578),$Q$2:$R$3007,2,0),"")</f>
        <v/>
      </c>
      <c r="Q2578" s="91">
        <f>IF(ISNUMBER(SEARCH(ETUD_SHEARCH_ECO_PREC,R2578)),MAX($Q$1:Q2577)+1,0)</f>
        <v>0</v>
      </c>
      <c r="R2578" t="s">
        <v>5409</v>
      </c>
      <c r="S2578">
        <v>994</v>
      </c>
      <c r="Y2578" t="str">
        <f>IFERROR(VLOOKUP(ROWS($Y$2:Y2578),$Z$2:$AA$3007,2,0),"")</f>
        <v/>
      </c>
      <c r="Z2578" s="91">
        <f>IF(ISNUMBER(SEARCH(PROF_SEARCH_ECO_PREC,AA2578)),MAX($Z$1:Z2577)+1,0)</f>
        <v>0</v>
      </c>
      <c r="AA2578" t="s">
        <v>5409</v>
      </c>
      <c r="AB2578">
        <v>994</v>
      </c>
    </row>
    <row r="2579" spans="16:28">
      <c r="P2579" t="str">
        <f>IFERROR(VLOOKUP(ROWS($P$2:P2579),$Q$2:$R$3007,2,0),"")</f>
        <v/>
      </c>
      <c r="Q2579" s="91">
        <f>IF(ISNUMBER(SEARCH(ETUD_SHEARCH_ECO_PREC,R2579)),MAX($Q$1:Q2578)+1,0)</f>
        <v>0</v>
      </c>
      <c r="R2579" t="s">
        <v>5254</v>
      </c>
      <c r="S2579">
        <v>917</v>
      </c>
      <c r="Y2579" t="str">
        <f>IFERROR(VLOOKUP(ROWS($Y$2:Y2579),$Z$2:$AA$3007,2,0),"")</f>
        <v/>
      </c>
      <c r="Z2579" s="91">
        <f>IF(ISNUMBER(SEARCH(PROF_SEARCH_ECO_PREC,AA2579)),MAX($Z$1:Z2578)+1,0)</f>
        <v>0</v>
      </c>
      <c r="AA2579" t="s">
        <v>5254</v>
      </c>
      <c r="AB2579">
        <v>917</v>
      </c>
    </row>
    <row r="2580" spans="16:28">
      <c r="P2580" t="str">
        <f>IFERROR(VLOOKUP(ROWS($P$2:P2580),$Q$2:$R$3007,2,0),"")</f>
        <v/>
      </c>
      <c r="Q2580" s="91">
        <f>IF(ISNUMBER(SEARCH(ETUD_SHEARCH_ECO_PREC,R2580)),MAX($Q$1:Q2579)+1,0)</f>
        <v>0</v>
      </c>
      <c r="R2580" t="s">
        <v>5025</v>
      </c>
      <c r="S2580">
        <v>805</v>
      </c>
      <c r="Y2580" t="str">
        <f>IFERROR(VLOOKUP(ROWS($Y$2:Y2580),$Z$2:$AA$3007,2,0),"")</f>
        <v/>
      </c>
      <c r="Z2580" s="91">
        <f>IF(ISNUMBER(SEARCH(PROF_SEARCH_ECO_PREC,AA2580)),MAX($Z$1:Z2579)+1,0)</f>
        <v>0</v>
      </c>
      <c r="AA2580" t="s">
        <v>5025</v>
      </c>
      <c r="AB2580">
        <v>805</v>
      </c>
    </row>
    <row r="2581" spans="16:28">
      <c r="P2581" t="str">
        <f>IFERROR(VLOOKUP(ROWS($P$2:P2581),$Q$2:$R$3007,2,0),"")</f>
        <v/>
      </c>
      <c r="Q2581" s="91">
        <f>IF(ISNUMBER(SEARCH(ETUD_SHEARCH_ECO_PREC,R2581)),MAX($Q$1:Q2580)+1,0)</f>
        <v>0</v>
      </c>
      <c r="R2581" t="s">
        <v>5121</v>
      </c>
      <c r="S2581">
        <v>835</v>
      </c>
      <c r="Y2581" t="str">
        <f>IFERROR(VLOOKUP(ROWS($Y$2:Y2581),$Z$2:$AA$3007,2,0),"")</f>
        <v/>
      </c>
      <c r="Z2581" s="91">
        <f>IF(ISNUMBER(SEARCH(PROF_SEARCH_ECO_PREC,AA2581)),MAX($Z$1:Z2580)+1,0)</f>
        <v>0</v>
      </c>
      <c r="AA2581" t="s">
        <v>5121</v>
      </c>
      <c r="AB2581">
        <v>835</v>
      </c>
    </row>
    <row r="2582" spans="16:28">
      <c r="P2582" t="str">
        <f>IFERROR(VLOOKUP(ROWS($P$2:P2582),$Q$2:$R$3007,2,0),"")</f>
        <v/>
      </c>
      <c r="Q2582" s="91">
        <f>IF(ISNUMBER(SEARCH(ETUD_SHEARCH_ECO_PREC,R2582)),MAX($Q$1:Q2581)+1,0)</f>
        <v>0</v>
      </c>
      <c r="R2582" t="s">
        <v>4445</v>
      </c>
      <c r="S2582">
        <v>1384</v>
      </c>
      <c r="Y2582" t="str">
        <f>IFERROR(VLOOKUP(ROWS($Y$2:Y2582),$Z$2:$AA$3007,2,0),"")</f>
        <v/>
      </c>
      <c r="Z2582" s="91">
        <f>IF(ISNUMBER(SEARCH(PROF_SEARCH_ECO_PREC,AA2582)),MAX($Z$1:Z2581)+1,0)</f>
        <v>0</v>
      </c>
      <c r="AA2582" t="s">
        <v>4445</v>
      </c>
      <c r="AB2582">
        <v>1384</v>
      </c>
    </row>
    <row r="2583" spans="16:28">
      <c r="P2583" t="str">
        <f>IFERROR(VLOOKUP(ROWS($P$2:P2583),$Q$2:$R$3007,2,0),"")</f>
        <v/>
      </c>
      <c r="Q2583" s="91">
        <f>IF(ISNUMBER(SEARCH(ETUD_SHEARCH_ECO_PREC,R2583)),MAX($Q$1:Q2582)+1,0)</f>
        <v>0</v>
      </c>
      <c r="R2583" t="s">
        <v>5323</v>
      </c>
      <c r="S2583">
        <v>1424</v>
      </c>
      <c r="Y2583" t="str">
        <f>IFERROR(VLOOKUP(ROWS($Y$2:Y2583),$Z$2:$AA$3007,2,0),"")</f>
        <v/>
      </c>
      <c r="Z2583" s="91">
        <f>IF(ISNUMBER(SEARCH(PROF_SEARCH_ECO_PREC,AA2583)),MAX($Z$1:Z2582)+1,0)</f>
        <v>0</v>
      </c>
      <c r="AA2583" t="s">
        <v>5323</v>
      </c>
      <c r="AB2583">
        <v>1424</v>
      </c>
    </row>
    <row r="2584" spans="16:28">
      <c r="P2584" t="str">
        <f>IFERROR(VLOOKUP(ROWS($P$2:P2584),$Q$2:$R$3007,2,0),"")</f>
        <v/>
      </c>
      <c r="Q2584" s="91">
        <f>IF(ISNUMBER(SEARCH(ETUD_SHEARCH_ECO_PREC,R2584)),MAX($Q$1:Q2583)+1,0)</f>
        <v>0</v>
      </c>
      <c r="R2584" t="s">
        <v>5838</v>
      </c>
      <c r="S2584">
        <v>1138</v>
      </c>
      <c r="Y2584" t="str">
        <f>IFERROR(VLOOKUP(ROWS($Y$2:Y2584),$Z$2:$AA$3007,2,0),"")</f>
        <v/>
      </c>
      <c r="Z2584" s="91">
        <f>IF(ISNUMBER(SEARCH(PROF_SEARCH_ECO_PREC,AA2584)),MAX($Z$1:Z2583)+1,0)</f>
        <v>0</v>
      </c>
      <c r="AA2584" t="s">
        <v>5838</v>
      </c>
      <c r="AB2584">
        <v>1138</v>
      </c>
    </row>
    <row r="2585" spans="16:28">
      <c r="P2585" t="str">
        <f>IFERROR(VLOOKUP(ROWS($P$2:P2585),$Q$2:$R$3007,2,0),"")</f>
        <v/>
      </c>
      <c r="Q2585" s="91">
        <f>IF(ISNUMBER(SEARCH(ETUD_SHEARCH_ECO_PREC,R2585)),MAX($Q$1:Q2584)+1,0)</f>
        <v>0</v>
      </c>
      <c r="R2585" t="s">
        <v>5078</v>
      </c>
      <c r="S2585">
        <v>825</v>
      </c>
      <c r="Y2585" t="str">
        <f>IFERROR(VLOOKUP(ROWS($Y$2:Y2585),$Z$2:$AA$3007,2,0),"")</f>
        <v/>
      </c>
      <c r="Z2585" s="91">
        <f>IF(ISNUMBER(SEARCH(PROF_SEARCH_ECO_PREC,AA2585)),MAX($Z$1:Z2584)+1,0)</f>
        <v>0</v>
      </c>
      <c r="AA2585" t="s">
        <v>5078</v>
      </c>
      <c r="AB2585">
        <v>825</v>
      </c>
    </row>
    <row r="2586" spans="16:28">
      <c r="P2586" t="str">
        <f>IFERROR(VLOOKUP(ROWS($P$2:P2586),$Q$2:$R$3007,2,0),"")</f>
        <v/>
      </c>
      <c r="Q2586" s="91">
        <f>IF(ISNUMBER(SEARCH(ETUD_SHEARCH_ECO_PREC,R2586)),MAX($Q$1:Q2585)+1,0)</f>
        <v>0</v>
      </c>
      <c r="R2586" t="s">
        <v>5482</v>
      </c>
      <c r="S2586">
        <v>1032</v>
      </c>
      <c r="Y2586" t="str">
        <f>IFERROR(VLOOKUP(ROWS($Y$2:Y2586),$Z$2:$AA$3007,2,0),"")</f>
        <v/>
      </c>
      <c r="Z2586" s="91">
        <f>IF(ISNUMBER(SEARCH(PROF_SEARCH_ECO_PREC,AA2586)),MAX($Z$1:Z2585)+1,0)</f>
        <v>0</v>
      </c>
      <c r="AA2586" t="s">
        <v>5482</v>
      </c>
      <c r="AB2586">
        <v>1032</v>
      </c>
    </row>
    <row r="2587" spans="16:28">
      <c r="P2587" t="str">
        <f>IFERROR(VLOOKUP(ROWS($P$2:P2587),$Q$2:$R$3007,2,0),"")</f>
        <v/>
      </c>
      <c r="Q2587" s="91">
        <f>IF(ISNUMBER(SEARCH(ETUD_SHEARCH_ECO_PREC,R2587)),MAX($Q$1:Q2586)+1,0)</f>
        <v>0</v>
      </c>
      <c r="R2587" t="s">
        <v>3843</v>
      </c>
      <c r="S2587">
        <v>171</v>
      </c>
      <c r="Y2587" t="str">
        <f>IFERROR(VLOOKUP(ROWS($Y$2:Y2587),$Z$2:$AA$3007,2,0),"")</f>
        <v/>
      </c>
      <c r="Z2587" s="91">
        <f>IF(ISNUMBER(SEARCH(PROF_SEARCH_ECO_PREC,AA2587)),MAX($Z$1:Z2586)+1,0)</f>
        <v>0</v>
      </c>
      <c r="AA2587" t="s">
        <v>3843</v>
      </c>
      <c r="AB2587">
        <v>171</v>
      </c>
    </row>
    <row r="2588" spans="16:28">
      <c r="P2588" t="str">
        <f>IFERROR(VLOOKUP(ROWS($P$2:P2588),$Q$2:$R$3007,2,0),"")</f>
        <v/>
      </c>
      <c r="Q2588" s="91">
        <f>IF(ISNUMBER(SEARCH(ETUD_SHEARCH_ECO_PREC,R2588)),MAX($Q$1:Q2587)+1,0)</f>
        <v>0</v>
      </c>
      <c r="R2588" t="s">
        <v>5454</v>
      </c>
      <c r="S2588">
        <v>1013</v>
      </c>
      <c r="Y2588" t="str">
        <f>IFERROR(VLOOKUP(ROWS($Y$2:Y2588),$Z$2:$AA$3007,2,0),"")</f>
        <v/>
      </c>
      <c r="Z2588" s="91">
        <f>IF(ISNUMBER(SEARCH(PROF_SEARCH_ECO_PREC,AA2588)),MAX($Z$1:Z2587)+1,0)</f>
        <v>0</v>
      </c>
      <c r="AA2588" t="s">
        <v>5454</v>
      </c>
      <c r="AB2588">
        <v>1013</v>
      </c>
    </row>
    <row r="2589" spans="16:28">
      <c r="P2589" t="str">
        <f>IFERROR(VLOOKUP(ROWS($P$2:P2589),$Q$2:$R$3007,2,0),"")</f>
        <v/>
      </c>
      <c r="Q2589" s="91">
        <f>IF(ISNUMBER(SEARCH(ETUD_SHEARCH_ECO_PREC,R2589)),MAX($Q$1:Q2588)+1,0)</f>
        <v>0</v>
      </c>
      <c r="R2589" t="s">
        <v>5077</v>
      </c>
      <c r="S2589">
        <v>824</v>
      </c>
      <c r="Y2589" t="str">
        <f>IFERROR(VLOOKUP(ROWS($Y$2:Y2589),$Z$2:$AA$3007,2,0),"")</f>
        <v/>
      </c>
      <c r="Z2589" s="91">
        <f>IF(ISNUMBER(SEARCH(PROF_SEARCH_ECO_PREC,AA2589)),MAX($Z$1:Z2588)+1,0)</f>
        <v>0</v>
      </c>
      <c r="AA2589" t="s">
        <v>5077</v>
      </c>
      <c r="AB2589">
        <v>824</v>
      </c>
    </row>
    <row r="2590" spans="16:28">
      <c r="P2590" t="str">
        <f>IFERROR(VLOOKUP(ROWS($P$2:P2590),$Q$2:$R$3007,2,0),"")</f>
        <v/>
      </c>
      <c r="Q2590" s="91">
        <f>IF(ISNUMBER(SEARCH(ETUD_SHEARCH_ECO_PREC,R2590)),MAX($Q$1:Q2589)+1,0)</f>
        <v>0</v>
      </c>
      <c r="R2590" t="s">
        <v>5119</v>
      </c>
      <c r="S2590">
        <v>834</v>
      </c>
      <c r="Y2590" t="str">
        <f>IFERROR(VLOOKUP(ROWS($Y$2:Y2590),$Z$2:$AA$3007,2,0),"")</f>
        <v/>
      </c>
      <c r="Z2590" s="91">
        <f>IF(ISNUMBER(SEARCH(PROF_SEARCH_ECO_PREC,AA2590)),MAX($Z$1:Z2589)+1,0)</f>
        <v>0</v>
      </c>
      <c r="AA2590" t="s">
        <v>5119</v>
      </c>
      <c r="AB2590">
        <v>834</v>
      </c>
    </row>
    <row r="2591" spans="16:28">
      <c r="P2591" t="str">
        <f>IFERROR(VLOOKUP(ROWS($P$2:P2591),$Q$2:$R$3007,2,0),"")</f>
        <v/>
      </c>
      <c r="Q2591" s="91">
        <f>IF(ISNUMBER(SEARCH(ETUD_SHEARCH_ECO_PREC,R2591)),MAX($Q$1:Q2590)+1,0)</f>
        <v>0</v>
      </c>
      <c r="R2591" t="s">
        <v>5425</v>
      </c>
      <c r="S2591">
        <v>1002</v>
      </c>
      <c r="Y2591" t="str">
        <f>IFERROR(VLOOKUP(ROWS($Y$2:Y2591),$Z$2:$AA$3007,2,0),"")</f>
        <v/>
      </c>
      <c r="Z2591" s="91">
        <f>IF(ISNUMBER(SEARCH(PROF_SEARCH_ECO_PREC,AA2591)),MAX($Z$1:Z2590)+1,0)</f>
        <v>0</v>
      </c>
      <c r="AA2591" t="s">
        <v>5425</v>
      </c>
      <c r="AB2591">
        <v>1002</v>
      </c>
    </row>
    <row r="2592" spans="16:28">
      <c r="P2592" t="str">
        <f>IFERROR(VLOOKUP(ROWS($P$2:P2592),$Q$2:$R$3007,2,0),"")</f>
        <v/>
      </c>
      <c r="Q2592" s="91">
        <f>IF(ISNUMBER(SEARCH(ETUD_SHEARCH_ECO_PREC,R2592)),MAX($Q$1:Q2591)+1,0)</f>
        <v>0</v>
      </c>
      <c r="R2592" t="s">
        <v>5424</v>
      </c>
      <c r="S2592">
        <v>1001</v>
      </c>
      <c r="Y2592" t="str">
        <f>IFERROR(VLOOKUP(ROWS($Y$2:Y2592),$Z$2:$AA$3007,2,0),"")</f>
        <v/>
      </c>
      <c r="Z2592" s="91">
        <f>IF(ISNUMBER(SEARCH(PROF_SEARCH_ECO_PREC,AA2592)),MAX($Z$1:Z2591)+1,0)</f>
        <v>0</v>
      </c>
      <c r="AA2592" t="s">
        <v>5424</v>
      </c>
      <c r="AB2592">
        <v>1001</v>
      </c>
    </row>
    <row r="2593" spans="16:28">
      <c r="P2593" t="str">
        <f>IFERROR(VLOOKUP(ROWS($P$2:P2593),$Q$2:$R$3007,2,0),"")</f>
        <v/>
      </c>
      <c r="Q2593" s="91">
        <f>IF(ISNUMBER(SEARCH(ETUD_SHEARCH_ECO_PREC,R2593)),MAX($Q$1:Q2592)+1,0)</f>
        <v>0</v>
      </c>
      <c r="R2593" t="s">
        <v>5648</v>
      </c>
      <c r="S2593">
        <v>1369</v>
      </c>
      <c r="Y2593" t="str">
        <f>IFERROR(VLOOKUP(ROWS($Y$2:Y2593),$Z$2:$AA$3007,2,0),"")</f>
        <v/>
      </c>
      <c r="Z2593" s="91">
        <f>IF(ISNUMBER(SEARCH(PROF_SEARCH_ECO_PREC,AA2593)),MAX($Z$1:Z2592)+1,0)</f>
        <v>0</v>
      </c>
      <c r="AA2593" t="s">
        <v>5648</v>
      </c>
      <c r="AB2593">
        <v>1369</v>
      </c>
    </row>
    <row r="2594" spans="16:28">
      <c r="P2594" t="str">
        <f>IFERROR(VLOOKUP(ROWS($P$2:P2594),$Q$2:$R$3007,2,0),"")</f>
        <v/>
      </c>
      <c r="Q2594" s="91">
        <f>IF(ISNUMBER(SEARCH(ETUD_SHEARCH_ECO_PREC,R2594)),MAX($Q$1:Q2593)+1,0)</f>
        <v>0</v>
      </c>
      <c r="R2594" t="s">
        <v>5358</v>
      </c>
      <c r="S2594">
        <v>964</v>
      </c>
      <c r="Y2594" t="str">
        <f>IFERROR(VLOOKUP(ROWS($Y$2:Y2594),$Z$2:$AA$3007,2,0),"")</f>
        <v/>
      </c>
      <c r="Z2594" s="91">
        <f>IF(ISNUMBER(SEARCH(PROF_SEARCH_ECO_PREC,AA2594)),MAX($Z$1:Z2593)+1,0)</f>
        <v>0</v>
      </c>
      <c r="AA2594" t="s">
        <v>5358</v>
      </c>
      <c r="AB2594">
        <v>964</v>
      </c>
    </row>
    <row r="2595" spans="16:28">
      <c r="P2595" t="str">
        <f>IFERROR(VLOOKUP(ROWS($P$2:P2595),$Q$2:$R$3007,2,0),"")</f>
        <v/>
      </c>
      <c r="Q2595" s="91">
        <f>IF(ISNUMBER(SEARCH(ETUD_SHEARCH_ECO_PREC,R2595)),MAX($Q$1:Q2594)+1,0)</f>
        <v>0</v>
      </c>
      <c r="R2595" t="s">
        <v>5724</v>
      </c>
      <c r="S2595">
        <v>1235</v>
      </c>
      <c r="Y2595" t="str">
        <f>IFERROR(VLOOKUP(ROWS($Y$2:Y2595),$Z$2:$AA$3007,2,0),"")</f>
        <v/>
      </c>
      <c r="Z2595" s="91">
        <f>IF(ISNUMBER(SEARCH(PROF_SEARCH_ECO_PREC,AA2595)),MAX($Z$1:Z2594)+1,0)</f>
        <v>0</v>
      </c>
      <c r="AA2595" t="s">
        <v>5724</v>
      </c>
      <c r="AB2595">
        <v>1235</v>
      </c>
    </row>
    <row r="2596" spans="16:28">
      <c r="P2596" t="str">
        <f>IFERROR(VLOOKUP(ROWS($P$2:P2596),$Q$2:$R$3007,2,0),"")</f>
        <v/>
      </c>
      <c r="Q2596" s="91">
        <f>IF(ISNUMBER(SEARCH(ETUD_SHEARCH_ECO_PREC,R2596)),MAX($Q$1:Q2595)+1,0)</f>
        <v>0</v>
      </c>
      <c r="R2596" t="s">
        <v>5432</v>
      </c>
      <c r="S2596">
        <v>1519</v>
      </c>
      <c r="Y2596" t="str">
        <f>IFERROR(VLOOKUP(ROWS($Y$2:Y2596),$Z$2:$AA$3007,2,0),"")</f>
        <v/>
      </c>
      <c r="Z2596" s="91">
        <f>IF(ISNUMBER(SEARCH(PROF_SEARCH_ECO_PREC,AA2596)),MAX($Z$1:Z2595)+1,0)</f>
        <v>0</v>
      </c>
      <c r="AA2596" t="s">
        <v>5432</v>
      </c>
      <c r="AB2596">
        <v>1519</v>
      </c>
    </row>
    <row r="2597" spans="16:28">
      <c r="P2597" t="str">
        <f>IFERROR(VLOOKUP(ROWS($P$2:P2597),$Q$2:$R$3007,2,0),"")</f>
        <v/>
      </c>
      <c r="Q2597" s="91">
        <f>IF(ISNUMBER(SEARCH(ETUD_SHEARCH_ECO_PREC,R2597)),MAX($Q$1:Q2596)+1,0)</f>
        <v>0</v>
      </c>
      <c r="R2597" t="s">
        <v>4991</v>
      </c>
      <c r="S2597">
        <v>790</v>
      </c>
      <c r="Y2597" t="str">
        <f>IFERROR(VLOOKUP(ROWS($Y$2:Y2597),$Z$2:$AA$3007,2,0),"")</f>
        <v/>
      </c>
      <c r="Z2597" s="91">
        <f>IF(ISNUMBER(SEARCH(PROF_SEARCH_ECO_PREC,AA2597)),MAX($Z$1:Z2596)+1,0)</f>
        <v>0</v>
      </c>
      <c r="AA2597" t="s">
        <v>4991</v>
      </c>
      <c r="AB2597">
        <v>790</v>
      </c>
    </row>
    <row r="2598" spans="16:28">
      <c r="P2598" t="str">
        <f>IFERROR(VLOOKUP(ROWS($P$2:P2598),$Q$2:$R$3007,2,0),"")</f>
        <v/>
      </c>
      <c r="Q2598" s="91">
        <f>IF(ISNUMBER(SEARCH(ETUD_SHEARCH_ECO_PREC,R2598)),MAX($Q$1:Q2597)+1,0)</f>
        <v>0</v>
      </c>
      <c r="R2598" t="s">
        <v>5142</v>
      </c>
      <c r="S2598">
        <v>1426</v>
      </c>
      <c r="Y2598" t="str">
        <f>IFERROR(VLOOKUP(ROWS($Y$2:Y2598),$Z$2:$AA$3007,2,0),"")</f>
        <v/>
      </c>
      <c r="Z2598" s="91">
        <f>IF(ISNUMBER(SEARCH(PROF_SEARCH_ECO_PREC,AA2598)),MAX($Z$1:Z2597)+1,0)</f>
        <v>0</v>
      </c>
      <c r="AA2598" t="s">
        <v>5142</v>
      </c>
      <c r="AB2598">
        <v>1426</v>
      </c>
    </row>
    <row r="2599" spans="16:28">
      <c r="P2599" t="str">
        <f>IFERROR(VLOOKUP(ROWS($P$2:P2599),$Q$2:$R$3007,2,0),"")</f>
        <v/>
      </c>
      <c r="Q2599" s="91">
        <f>IF(ISNUMBER(SEARCH(ETUD_SHEARCH_ECO_PREC,R2599)),MAX($Q$1:Q2598)+1,0)</f>
        <v>0</v>
      </c>
      <c r="R2599" t="s">
        <v>5483</v>
      </c>
      <c r="S2599">
        <v>1034</v>
      </c>
      <c r="Y2599" t="str">
        <f>IFERROR(VLOOKUP(ROWS($Y$2:Y2599),$Z$2:$AA$3007,2,0),"")</f>
        <v/>
      </c>
      <c r="Z2599" s="91">
        <f>IF(ISNUMBER(SEARCH(PROF_SEARCH_ECO_PREC,AA2599)),MAX($Z$1:Z2598)+1,0)</f>
        <v>0</v>
      </c>
      <c r="AA2599" t="s">
        <v>5483</v>
      </c>
      <c r="AB2599">
        <v>1034</v>
      </c>
    </row>
    <row r="2600" spans="16:28">
      <c r="P2600" t="str">
        <f>IFERROR(VLOOKUP(ROWS($P$2:P2600),$Q$2:$R$3007,2,0),"")</f>
        <v/>
      </c>
      <c r="Q2600" s="91">
        <f>IF(ISNUMBER(SEARCH(ETUD_SHEARCH_ECO_PREC,R2600)),MAX($Q$1:Q2599)+1,0)</f>
        <v>0</v>
      </c>
      <c r="R2600" t="s">
        <v>5026</v>
      </c>
      <c r="S2600">
        <v>806</v>
      </c>
      <c r="Y2600" t="str">
        <f>IFERROR(VLOOKUP(ROWS($Y$2:Y2600),$Z$2:$AA$3007,2,0),"")</f>
        <v/>
      </c>
      <c r="Z2600" s="91">
        <f>IF(ISNUMBER(SEARCH(PROF_SEARCH_ECO_PREC,AA2600)),MAX($Z$1:Z2599)+1,0)</f>
        <v>0</v>
      </c>
      <c r="AA2600" t="s">
        <v>5026</v>
      </c>
      <c r="AB2600">
        <v>806</v>
      </c>
    </row>
    <row r="2601" spans="16:28">
      <c r="P2601" t="str">
        <f>IFERROR(VLOOKUP(ROWS($P$2:P2601),$Q$2:$R$3007,2,0),"")</f>
        <v/>
      </c>
      <c r="Q2601" s="91">
        <f>IF(ISNUMBER(SEARCH(ETUD_SHEARCH_ECO_PREC,R2601)),MAX($Q$1:Q2600)+1,0)</f>
        <v>0</v>
      </c>
      <c r="R2601" t="s">
        <v>5613</v>
      </c>
      <c r="S2601">
        <v>7868</v>
      </c>
      <c r="Y2601" t="str">
        <f>IFERROR(VLOOKUP(ROWS($Y$2:Y2601),$Z$2:$AA$3007,2,0),"")</f>
        <v/>
      </c>
      <c r="Z2601" s="91">
        <f>IF(ISNUMBER(SEARCH(PROF_SEARCH_ECO_PREC,AA2601)),MAX($Z$1:Z2600)+1,0)</f>
        <v>0</v>
      </c>
      <c r="AA2601" t="s">
        <v>5613</v>
      </c>
      <c r="AB2601">
        <v>7868</v>
      </c>
    </row>
    <row r="2602" spans="16:28">
      <c r="P2602" t="str">
        <f>IFERROR(VLOOKUP(ROWS($P$2:P2602),$Q$2:$R$3007,2,0),"")</f>
        <v/>
      </c>
      <c r="Q2602" s="91">
        <f>IF(ISNUMBER(SEARCH(ETUD_SHEARCH_ECO_PREC,R2602)),MAX($Q$1:Q2601)+1,0)</f>
        <v>0</v>
      </c>
      <c r="R2602" t="s">
        <v>3187</v>
      </c>
      <c r="S2602">
        <v>25</v>
      </c>
      <c r="Y2602" t="str">
        <f>IFERROR(VLOOKUP(ROWS($Y$2:Y2602),$Z$2:$AA$3007,2,0),"")</f>
        <v/>
      </c>
      <c r="Z2602" s="91">
        <f>IF(ISNUMBER(SEARCH(PROF_SEARCH_ECO_PREC,AA2602)),MAX($Z$1:Z2601)+1,0)</f>
        <v>0</v>
      </c>
      <c r="AA2602" t="s">
        <v>3187</v>
      </c>
      <c r="AB2602">
        <v>25</v>
      </c>
    </row>
    <row r="2603" spans="16:28">
      <c r="P2603" t="str">
        <f>IFERROR(VLOOKUP(ROWS($P$2:P2603),$Q$2:$R$3007,2,0),"")</f>
        <v/>
      </c>
      <c r="Q2603" s="91">
        <f>IF(ISNUMBER(SEARCH(ETUD_SHEARCH_ECO_PREC,R2603)),MAX($Q$1:Q2602)+1,0)</f>
        <v>0</v>
      </c>
      <c r="R2603" t="s">
        <v>5749</v>
      </c>
      <c r="S2603">
        <v>1250</v>
      </c>
      <c r="Y2603" t="str">
        <f>IFERROR(VLOOKUP(ROWS($Y$2:Y2603),$Z$2:$AA$3007,2,0),"")</f>
        <v/>
      </c>
      <c r="Z2603" s="91">
        <f>IF(ISNUMBER(SEARCH(PROF_SEARCH_ECO_PREC,AA2603)),MAX($Z$1:Z2602)+1,0)</f>
        <v>0</v>
      </c>
      <c r="AA2603" t="s">
        <v>5749</v>
      </c>
      <c r="AB2603">
        <v>1250</v>
      </c>
    </row>
    <row r="2604" spans="16:28">
      <c r="P2604" t="str">
        <f>IFERROR(VLOOKUP(ROWS($P$2:P2604),$Q$2:$R$3007,2,0),"")</f>
        <v/>
      </c>
      <c r="Q2604" s="91">
        <f>IF(ISNUMBER(SEARCH(ETUD_SHEARCH_ECO_PREC,R2604)),MAX($Q$1:Q2603)+1,0)</f>
        <v>0</v>
      </c>
      <c r="R2604" t="s">
        <v>5486</v>
      </c>
      <c r="S2604">
        <v>1038</v>
      </c>
      <c r="Y2604" t="str">
        <f>IFERROR(VLOOKUP(ROWS($Y$2:Y2604),$Z$2:$AA$3007,2,0),"")</f>
        <v/>
      </c>
      <c r="Z2604" s="91">
        <f>IF(ISNUMBER(SEARCH(PROF_SEARCH_ECO_PREC,AA2604)),MAX($Z$1:Z2603)+1,0)</f>
        <v>0</v>
      </c>
      <c r="AA2604" t="s">
        <v>5486</v>
      </c>
      <c r="AB2604">
        <v>1038</v>
      </c>
    </row>
    <row r="2605" spans="16:28">
      <c r="P2605" t="str">
        <f>IFERROR(VLOOKUP(ROWS($P$2:P2605),$Q$2:$R$3007,2,0),"")</f>
        <v/>
      </c>
      <c r="Q2605" s="91">
        <f>IF(ISNUMBER(SEARCH(ETUD_SHEARCH_ECO_PREC,R2605)),MAX($Q$1:Q2604)+1,0)</f>
        <v>0</v>
      </c>
      <c r="R2605" t="s">
        <v>5807</v>
      </c>
      <c r="S2605">
        <v>1285</v>
      </c>
      <c r="Y2605" t="str">
        <f>IFERROR(VLOOKUP(ROWS($Y$2:Y2605),$Z$2:$AA$3007,2,0),"")</f>
        <v/>
      </c>
      <c r="Z2605" s="91">
        <f>IF(ISNUMBER(SEARCH(PROF_SEARCH_ECO_PREC,AA2605)),MAX($Z$1:Z2604)+1,0)</f>
        <v>0</v>
      </c>
      <c r="AA2605" t="s">
        <v>5807</v>
      </c>
      <c r="AB2605">
        <v>1285</v>
      </c>
    </row>
    <row r="2606" spans="16:28">
      <c r="P2606" t="str">
        <f>IFERROR(VLOOKUP(ROWS($P$2:P2606),$Q$2:$R$3007,2,0),"")</f>
        <v/>
      </c>
      <c r="Q2606" s="91">
        <f>IF(ISNUMBER(SEARCH(ETUD_SHEARCH_ECO_PREC,R2606)),MAX($Q$1:Q2605)+1,0)</f>
        <v>0</v>
      </c>
      <c r="R2606" t="s">
        <v>6064</v>
      </c>
      <c r="S2606">
        <v>1216</v>
      </c>
      <c r="Y2606" t="str">
        <f>IFERROR(VLOOKUP(ROWS($Y$2:Y2606),$Z$2:$AA$3007,2,0),"")</f>
        <v/>
      </c>
      <c r="Z2606" s="91">
        <f>IF(ISNUMBER(SEARCH(PROF_SEARCH_ECO_PREC,AA2606)),MAX($Z$1:Z2605)+1,0)</f>
        <v>0</v>
      </c>
      <c r="AA2606" t="s">
        <v>6064</v>
      </c>
      <c r="AB2606">
        <v>1216</v>
      </c>
    </row>
    <row r="2607" spans="16:28">
      <c r="P2607" t="str">
        <f>IFERROR(VLOOKUP(ROWS($P$2:P2607),$Q$2:$R$3007,2,0),"")</f>
        <v/>
      </c>
      <c r="Q2607" s="91">
        <f>IF(ISNUMBER(SEARCH(ETUD_SHEARCH_ECO_PREC,R2607)),MAX($Q$1:Q2606)+1,0)</f>
        <v>0</v>
      </c>
      <c r="R2607" t="s">
        <v>4587</v>
      </c>
      <c r="S2607">
        <v>552</v>
      </c>
      <c r="Y2607" t="str">
        <f>IFERROR(VLOOKUP(ROWS($Y$2:Y2607),$Z$2:$AA$3007,2,0),"")</f>
        <v/>
      </c>
      <c r="Z2607" s="91">
        <f>IF(ISNUMBER(SEARCH(PROF_SEARCH_ECO_PREC,AA2607)),MAX($Z$1:Z2606)+1,0)</f>
        <v>0</v>
      </c>
      <c r="AA2607" t="s">
        <v>4587</v>
      </c>
      <c r="AB2607">
        <v>552</v>
      </c>
    </row>
    <row r="2608" spans="16:28">
      <c r="P2608" t="str">
        <f>IFERROR(VLOOKUP(ROWS($P$2:P2608),$Q$2:$R$3007,2,0),"")</f>
        <v/>
      </c>
      <c r="Q2608" s="91">
        <f>IF(ISNUMBER(SEARCH(ETUD_SHEARCH_ECO_PREC,R2608)),MAX($Q$1:Q2607)+1,0)</f>
        <v>0</v>
      </c>
      <c r="R2608" t="s">
        <v>4053</v>
      </c>
      <c r="S2608">
        <v>272</v>
      </c>
      <c r="Y2608" t="str">
        <f>IFERROR(VLOOKUP(ROWS($Y$2:Y2608),$Z$2:$AA$3007,2,0),"")</f>
        <v/>
      </c>
      <c r="Z2608" s="91">
        <f>IF(ISNUMBER(SEARCH(PROF_SEARCH_ECO_PREC,AA2608)),MAX($Z$1:Z2607)+1,0)</f>
        <v>0</v>
      </c>
      <c r="AA2608" t="s">
        <v>4053</v>
      </c>
      <c r="AB2608">
        <v>272</v>
      </c>
    </row>
    <row r="2609" spans="16:28">
      <c r="P2609" t="str">
        <f>IFERROR(VLOOKUP(ROWS($P$2:P2609),$Q$2:$R$3007,2,0),"")</f>
        <v/>
      </c>
      <c r="Q2609" s="91">
        <f>IF(ISNUMBER(SEARCH(ETUD_SHEARCH_ECO_PREC,R2609)),MAX($Q$1:Q2608)+1,0)</f>
        <v>0</v>
      </c>
      <c r="R2609" t="s">
        <v>4033</v>
      </c>
      <c r="S2609">
        <v>264</v>
      </c>
      <c r="Y2609" t="str">
        <f>IFERROR(VLOOKUP(ROWS($Y$2:Y2609),$Z$2:$AA$3007,2,0),"")</f>
        <v/>
      </c>
      <c r="Z2609" s="91">
        <f>IF(ISNUMBER(SEARCH(PROF_SEARCH_ECO_PREC,AA2609)),MAX($Z$1:Z2608)+1,0)</f>
        <v>0</v>
      </c>
      <c r="AA2609" t="s">
        <v>4033</v>
      </c>
      <c r="AB2609">
        <v>264</v>
      </c>
    </row>
    <row r="2610" spans="16:28">
      <c r="P2610" t="str">
        <f>IFERROR(VLOOKUP(ROWS($P$2:P2610),$Q$2:$R$3007,2,0),"")</f>
        <v/>
      </c>
      <c r="Q2610" s="91">
        <f>IF(ISNUMBER(SEARCH(ETUD_SHEARCH_ECO_PREC,R2610)),MAX($Q$1:Q2609)+1,0)</f>
        <v>0</v>
      </c>
      <c r="R2610" t="s">
        <v>4866</v>
      </c>
      <c r="S2610">
        <v>681</v>
      </c>
      <c r="Y2610" t="str">
        <f>IFERROR(VLOOKUP(ROWS($Y$2:Y2610),$Z$2:$AA$3007,2,0),"")</f>
        <v/>
      </c>
      <c r="Z2610" s="91">
        <f>IF(ISNUMBER(SEARCH(PROF_SEARCH_ECO_PREC,AA2610)),MAX($Z$1:Z2609)+1,0)</f>
        <v>0</v>
      </c>
      <c r="AA2610" t="s">
        <v>4866</v>
      </c>
      <c r="AB2610">
        <v>681</v>
      </c>
    </row>
    <row r="2611" spans="16:28">
      <c r="P2611" t="str">
        <f>IFERROR(VLOOKUP(ROWS($P$2:P2611),$Q$2:$R$3007,2,0),"")</f>
        <v/>
      </c>
      <c r="Q2611" s="91">
        <f>IF(ISNUMBER(SEARCH(ETUD_SHEARCH_ECO_PREC,R2611)),MAX($Q$1:Q2610)+1,0)</f>
        <v>0</v>
      </c>
      <c r="R2611" t="s">
        <v>4381</v>
      </c>
      <c r="S2611">
        <v>9525</v>
      </c>
      <c r="Y2611" t="str">
        <f>IFERROR(VLOOKUP(ROWS($Y$2:Y2611),$Z$2:$AA$3007,2,0),"")</f>
        <v/>
      </c>
      <c r="Z2611" s="91">
        <f>IF(ISNUMBER(SEARCH(PROF_SEARCH_ECO_PREC,AA2611)),MAX($Z$1:Z2610)+1,0)</f>
        <v>0</v>
      </c>
      <c r="AA2611" t="s">
        <v>4381</v>
      </c>
      <c r="AB2611">
        <v>9525</v>
      </c>
    </row>
    <row r="2612" spans="16:28">
      <c r="P2612" t="str">
        <f>IFERROR(VLOOKUP(ROWS($P$2:P2612),$Q$2:$R$3007,2,0),"")</f>
        <v/>
      </c>
      <c r="Q2612" s="91">
        <f>IF(ISNUMBER(SEARCH(ETUD_SHEARCH_ECO_PREC,R2612)),MAX($Q$1:Q2611)+1,0)</f>
        <v>0</v>
      </c>
      <c r="R2612" t="s">
        <v>4220</v>
      </c>
      <c r="S2612">
        <v>8491</v>
      </c>
      <c r="Y2612" t="str">
        <f>IFERROR(VLOOKUP(ROWS($Y$2:Y2612),$Z$2:$AA$3007,2,0),"")</f>
        <v/>
      </c>
      <c r="Z2612" s="91">
        <f>IF(ISNUMBER(SEARCH(PROF_SEARCH_ECO_PREC,AA2612)),MAX($Z$1:Z2611)+1,0)</f>
        <v>0</v>
      </c>
      <c r="AA2612" t="s">
        <v>4220</v>
      </c>
      <c r="AB2612">
        <v>8491</v>
      </c>
    </row>
    <row r="2613" spans="16:28">
      <c r="P2613" t="str">
        <f>IFERROR(VLOOKUP(ROWS($P$2:P2613),$Q$2:$R$3007,2,0),"")</f>
        <v/>
      </c>
      <c r="Q2613" s="91">
        <f>IF(ISNUMBER(SEARCH(ETUD_SHEARCH_ECO_PREC,R2613)),MAX($Q$1:Q2612)+1,0)</f>
        <v>0</v>
      </c>
      <c r="R2613" t="s">
        <v>3148</v>
      </c>
      <c r="S2613">
        <v>7047</v>
      </c>
      <c r="Y2613" t="str">
        <f>IFERROR(VLOOKUP(ROWS($Y$2:Y2613),$Z$2:$AA$3007,2,0),"")</f>
        <v/>
      </c>
      <c r="Z2613" s="91">
        <f>IF(ISNUMBER(SEARCH(PROF_SEARCH_ECO_PREC,AA2613)),MAX($Z$1:Z2612)+1,0)</f>
        <v>0</v>
      </c>
      <c r="AA2613" t="s">
        <v>3148</v>
      </c>
      <c r="AB2613">
        <v>7047</v>
      </c>
    </row>
    <row r="2614" spans="16:28">
      <c r="P2614" t="str">
        <f>IFERROR(VLOOKUP(ROWS($P$2:P2614),$Q$2:$R$3007,2,0),"")</f>
        <v/>
      </c>
      <c r="Q2614" s="91">
        <f>IF(ISNUMBER(SEARCH(ETUD_SHEARCH_ECO_PREC,R2614)),MAX($Q$1:Q2613)+1,0)</f>
        <v>0</v>
      </c>
      <c r="R2614" t="s">
        <v>5208</v>
      </c>
      <c r="S2614">
        <v>5275</v>
      </c>
      <c r="Y2614" t="str">
        <f>IFERROR(VLOOKUP(ROWS($Y$2:Y2614),$Z$2:$AA$3007,2,0),"")</f>
        <v/>
      </c>
      <c r="Z2614" s="91">
        <f>IF(ISNUMBER(SEARCH(PROF_SEARCH_ECO_PREC,AA2614)),MAX($Z$1:Z2613)+1,0)</f>
        <v>0</v>
      </c>
      <c r="AA2614" t="s">
        <v>5208</v>
      </c>
      <c r="AB2614">
        <v>5275</v>
      </c>
    </row>
    <row r="2615" spans="16:28">
      <c r="P2615" t="str">
        <f>IFERROR(VLOOKUP(ROWS($P$2:P2615),$Q$2:$R$3007,2,0),"")</f>
        <v/>
      </c>
      <c r="Q2615" s="91">
        <f>IF(ISNUMBER(SEARCH(ETUD_SHEARCH_ECO_PREC,R2615)),MAX($Q$1:Q2614)+1,0)</f>
        <v>0</v>
      </c>
      <c r="R2615" t="s">
        <v>4348</v>
      </c>
      <c r="S2615">
        <v>1338</v>
      </c>
      <c r="Y2615" t="str">
        <f>IFERROR(VLOOKUP(ROWS($Y$2:Y2615),$Z$2:$AA$3007,2,0),"")</f>
        <v/>
      </c>
      <c r="Z2615" s="91">
        <f>IF(ISNUMBER(SEARCH(PROF_SEARCH_ECO_PREC,AA2615)),MAX($Z$1:Z2614)+1,0)</f>
        <v>0</v>
      </c>
      <c r="AA2615" t="s">
        <v>4348</v>
      </c>
      <c r="AB2615">
        <v>1338</v>
      </c>
    </row>
    <row r="2616" spans="16:28">
      <c r="P2616" t="str">
        <f>IFERROR(VLOOKUP(ROWS($P$2:P2616),$Q$2:$R$3007,2,0),"")</f>
        <v/>
      </c>
      <c r="Q2616" s="91">
        <f>IF(ISNUMBER(SEARCH(ETUD_SHEARCH_ECO_PREC,R2616)),MAX($Q$1:Q2615)+1,0)</f>
        <v>0</v>
      </c>
      <c r="R2616" t="s">
        <v>4538</v>
      </c>
      <c r="S2616">
        <v>8408</v>
      </c>
      <c r="Y2616" t="str">
        <f>IFERROR(VLOOKUP(ROWS($Y$2:Y2616),$Z$2:$AA$3007,2,0),"")</f>
        <v/>
      </c>
      <c r="Z2616" s="91">
        <f>IF(ISNUMBER(SEARCH(PROF_SEARCH_ECO_PREC,AA2616)),MAX($Z$1:Z2615)+1,0)</f>
        <v>0</v>
      </c>
      <c r="AA2616" t="s">
        <v>4538</v>
      </c>
      <c r="AB2616">
        <v>8408</v>
      </c>
    </row>
    <row r="2617" spans="16:28">
      <c r="P2617" t="str">
        <f>IFERROR(VLOOKUP(ROWS($P$2:P2617),$Q$2:$R$3007,2,0),"")</f>
        <v/>
      </c>
      <c r="Q2617" s="91">
        <f>IF(ISNUMBER(SEARCH(ETUD_SHEARCH_ECO_PREC,R2617)),MAX($Q$1:Q2616)+1,0)</f>
        <v>0</v>
      </c>
      <c r="R2617" t="s">
        <v>5750</v>
      </c>
      <c r="S2617">
        <v>1251</v>
      </c>
      <c r="Y2617" t="str">
        <f>IFERROR(VLOOKUP(ROWS($Y$2:Y2617),$Z$2:$AA$3007,2,0),"")</f>
        <v/>
      </c>
      <c r="Z2617" s="91">
        <f>IF(ISNUMBER(SEARCH(PROF_SEARCH_ECO_PREC,AA2617)),MAX($Z$1:Z2616)+1,0)</f>
        <v>0</v>
      </c>
      <c r="AA2617" t="s">
        <v>5750</v>
      </c>
      <c r="AB2617">
        <v>1251</v>
      </c>
    </row>
    <row r="2618" spans="16:28">
      <c r="P2618" t="str">
        <f>IFERROR(VLOOKUP(ROWS($P$2:P2618),$Q$2:$R$3007,2,0),"")</f>
        <v/>
      </c>
      <c r="Q2618" s="91">
        <f>IF(ISNUMBER(SEARCH(ETUD_SHEARCH_ECO_PREC,R2618)),MAX($Q$1:Q2617)+1,0)</f>
        <v>0</v>
      </c>
      <c r="R2618" t="s">
        <v>3195</v>
      </c>
      <c r="S2618">
        <v>1532</v>
      </c>
      <c r="Y2618" t="str">
        <f>IFERROR(VLOOKUP(ROWS($Y$2:Y2618),$Z$2:$AA$3007,2,0),"")</f>
        <v/>
      </c>
      <c r="Z2618" s="91">
        <f>IF(ISNUMBER(SEARCH(PROF_SEARCH_ECO_PREC,AA2618)),MAX($Z$1:Z2617)+1,0)</f>
        <v>0</v>
      </c>
      <c r="AA2618" t="s">
        <v>3195</v>
      </c>
      <c r="AB2618">
        <v>1532</v>
      </c>
    </row>
    <row r="2619" spans="16:28">
      <c r="P2619" t="str">
        <f>IFERROR(VLOOKUP(ROWS($P$2:P2619),$Q$2:$R$3007,2,0),"")</f>
        <v/>
      </c>
      <c r="Q2619" s="91">
        <f>IF(ISNUMBER(SEARCH(ETUD_SHEARCH_ECO_PREC,R2619)),MAX($Q$1:Q2618)+1,0)</f>
        <v>0</v>
      </c>
      <c r="R2619" t="s">
        <v>5970</v>
      </c>
      <c r="S2619">
        <v>8310</v>
      </c>
      <c r="Y2619" t="str">
        <f>IFERROR(VLOOKUP(ROWS($Y$2:Y2619),$Z$2:$AA$3007,2,0),"")</f>
        <v/>
      </c>
      <c r="Z2619" s="91">
        <f>IF(ISNUMBER(SEARCH(PROF_SEARCH_ECO_PREC,AA2619)),MAX($Z$1:Z2618)+1,0)</f>
        <v>0</v>
      </c>
      <c r="AA2619" t="s">
        <v>5970</v>
      </c>
      <c r="AB2619">
        <v>8310</v>
      </c>
    </row>
    <row r="2620" spans="16:28">
      <c r="P2620" t="str">
        <f>IFERROR(VLOOKUP(ROWS($P$2:P2620),$Q$2:$R$3007,2,0),"")</f>
        <v/>
      </c>
      <c r="Q2620" s="91">
        <f>IF(ISNUMBER(SEARCH(ETUD_SHEARCH_ECO_PREC,R2620)),MAX($Q$1:Q2619)+1,0)</f>
        <v>0</v>
      </c>
      <c r="R2620" t="s">
        <v>5178</v>
      </c>
      <c r="S2620">
        <v>8033</v>
      </c>
      <c r="Y2620" t="str">
        <f>IFERROR(VLOOKUP(ROWS($Y$2:Y2620),$Z$2:$AA$3007,2,0),"")</f>
        <v/>
      </c>
      <c r="Z2620" s="91">
        <f>IF(ISNUMBER(SEARCH(PROF_SEARCH_ECO_PREC,AA2620)),MAX($Z$1:Z2619)+1,0)</f>
        <v>0</v>
      </c>
      <c r="AA2620" t="s">
        <v>5178</v>
      </c>
      <c r="AB2620">
        <v>8033</v>
      </c>
    </row>
    <row r="2621" spans="16:28">
      <c r="P2621" t="str">
        <f>IFERROR(VLOOKUP(ROWS($P$2:P2621),$Q$2:$R$3007,2,0),"")</f>
        <v/>
      </c>
      <c r="Q2621" s="91">
        <f>IF(ISNUMBER(SEARCH(ETUD_SHEARCH_ECO_PREC,R2621)),MAX($Q$1:Q2620)+1,0)</f>
        <v>0</v>
      </c>
      <c r="R2621" t="s">
        <v>5564</v>
      </c>
      <c r="S2621">
        <v>7980</v>
      </c>
      <c r="Y2621" t="str">
        <f>IFERROR(VLOOKUP(ROWS($Y$2:Y2621),$Z$2:$AA$3007,2,0),"")</f>
        <v/>
      </c>
      <c r="Z2621" s="91">
        <f>IF(ISNUMBER(SEARCH(PROF_SEARCH_ECO_PREC,AA2621)),MAX($Z$1:Z2620)+1,0)</f>
        <v>0</v>
      </c>
      <c r="AA2621" t="s">
        <v>5564</v>
      </c>
      <c r="AB2621">
        <v>7980</v>
      </c>
    </row>
    <row r="2622" spans="16:28">
      <c r="P2622" t="str">
        <f>IFERROR(VLOOKUP(ROWS($P$2:P2622),$Q$2:$R$3007,2,0),"")</f>
        <v/>
      </c>
      <c r="Q2622" s="91">
        <f>IF(ISNUMBER(SEARCH(ETUD_SHEARCH_ECO_PREC,R2622)),MAX($Q$1:Q2621)+1,0)</f>
        <v>0</v>
      </c>
      <c r="R2622" t="s">
        <v>4847</v>
      </c>
      <c r="S2622">
        <v>675</v>
      </c>
      <c r="Y2622" t="str">
        <f>IFERROR(VLOOKUP(ROWS($Y$2:Y2622),$Z$2:$AA$3007,2,0),"")</f>
        <v/>
      </c>
      <c r="Z2622" s="91">
        <f>IF(ISNUMBER(SEARCH(PROF_SEARCH_ECO_PREC,AA2622)),MAX($Z$1:Z2621)+1,0)</f>
        <v>0</v>
      </c>
      <c r="AA2622" t="s">
        <v>4847</v>
      </c>
      <c r="AB2622">
        <v>675</v>
      </c>
    </row>
    <row r="2623" spans="16:28">
      <c r="P2623" t="str">
        <f>IFERROR(VLOOKUP(ROWS($P$2:P2623),$Q$2:$R$3007,2,0),"")</f>
        <v/>
      </c>
      <c r="Q2623" s="91">
        <f>IF(ISNUMBER(SEARCH(ETUD_SHEARCH_ECO_PREC,R2623)),MAX($Q$1:Q2622)+1,0)</f>
        <v>0</v>
      </c>
      <c r="R2623" t="s">
        <v>4075</v>
      </c>
      <c r="S2623">
        <v>288</v>
      </c>
      <c r="Y2623" t="str">
        <f>IFERROR(VLOOKUP(ROWS($Y$2:Y2623),$Z$2:$AA$3007,2,0),"")</f>
        <v/>
      </c>
      <c r="Z2623" s="91">
        <f>IF(ISNUMBER(SEARCH(PROF_SEARCH_ECO_PREC,AA2623)),MAX($Z$1:Z2622)+1,0)</f>
        <v>0</v>
      </c>
      <c r="AA2623" t="s">
        <v>4075</v>
      </c>
      <c r="AB2623">
        <v>288</v>
      </c>
    </row>
    <row r="2624" spans="16:28">
      <c r="P2624" t="str">
        <f>IFERROR(VLOOKUP(ROWS($P$2:P2624),$Q$2:$R$3007,2,0),"")</f>
        <v/>
      </c>
      <c r="Q2624" s="91">
        <f>IF(ISNUMBER(SEARCH(ETUD_SHEARCH_ECO_PREC,R2624)),MAX($Q$1:Q2623)+1,0)</f>
        <v>0</v>
      </c>
      <c r="R2624" t="s">
        <v>5468</v>
      </c>
      <c r="S2624">
        <v>1024</v>
      </c>
      <c r="Y2624" t="str">
        <f>IFERROR(VLOOKUP(ROWS($Y$2:Y2624),$Z$2:$AA$3007,2,0),"")</f>
        <v/>
      </c>
      <c r="Z2624" s="91">
        <f>IF(ISNUMBER(SEARCH(PROF_SEARCH_ECO_PREC,AA2624)),MAX($Z$1:Z2623)+1,0)</f>
        <v>0</v>
      </c>
      <c r="AA2624" t="s">
        <v>5468</v>
      </c>
      <c r="AB2624">
        <v>1024</v>
      </c>
    </row>
    <row r="2625" spans="16:28">
      <c r="P2625" t="str">
        <f>IFERROR(VLOOKUP(ROWS($P$2:P2625),$Q$2:$R$3007,2,0),"")</f>
        <v/>
      </c>
      <c r="Q2625" s="91">
        <f>IF(ISNUMBER(SEARCH(ETUD_SHEARCH_ECO_PREC,R2625)),MAX($Q$1:Q2624)+1,0)</f>
        <v>0</v>
      </c>
      <c r="R2625" t="s">
        <v>4132</v>
      </c>
      <c r="S2625">
        <v>7530</v>
      </c>
      <c r="Y2625" t="str">
        <f>IFERROR(VLOOKUP(ROWS($Y$2:Y2625),$Z$2:$AA$3007,2,0),"")</f>
        <v/>
      </c>
      <c r="Z2625" s="91">
        <f>IF(ISNUMBER(SEARCH(PROF_SEARCH_ECO_PREC,AA2625)),MAX($Z$1:Z2624)+1,0)</f>
        <v>0</v>
      </c>
      <c r="AA2625" t="s">
        <v>4132</v>
      </c>
      <c r="AB2625">
        <v>7530</v>
      </c>
    </row>
    <row r="2626" spans="16:28">
      <c r="P2626" t="str">
        <f>IFERROR(VLOOKUP(ROWS($P$2:P2626),$Q$2:$R$3007,2,0),"")</f>
        <v/>
      </c>
      <c r="Q2626" s="91">
        <f>IF(ISNUMBER(SEARCH(ETUD_SHEARCH_ECO_PREC,R2626)),MAX($Q$1:Q2625)+1,0)</f>
        <v>0</v>
      </c>
      <c r="R2626" t="s">
        <v>5606</v>
      </c>
      <c r="S2626">
        <v>8644</v>
      </c>
      <c r="Y2626" t="str">
        <f>IFERROR(VLOOKUP(ROWS($Y$2:Y2626),$Z$2:$AA$3007,2,0),"")</f>
        <v/>
      </c>
      <c r="Z2626" s="91">
        <f>IF(ISNUMBER(SEARCH(PROF_SEARCH_ECO_PREC,AA2626)),MAX($Z$1:Z2625)+1,0)</f>
        <v>0</v>
      </c>
      <c r="AA2626" t="s">
        <v>5606</v>
      </c>
      <c r="AB2626">
        <v>8644</v>
      </c>
    </row>
    <row r="2627" spans="16:28">
      <c r="P2627" t="str">
        <f>IFERROR(VLOOKUP(ROWS($P$2:P2627),$Q$2:$R$3007,2,0),"")</f>
        <v/>
      </c>
      <c r="Q2627" s="91">
        <f>IF(ISNUMBER(SEARCH(ETUD_SHEARCH_ECO_PREC,R2627)),MAX($Q$1:Q2626)+1,0)</f>
        <v>0</v>
      </c>
      <c r="R2627" t="s">
        <v>3614</v>
      </c>
      <c r="S2627">
        <v>7336</v>
      </c>
      <c r="Y2627" t="str">
        <f>IFERROR(VLOOKUP(ROWS($Y$2:Y2627),$Z$2:$AA$3007,2,0),"")</f>
        <v/>
      </c>
      <c r="Z2627" s="91">
        <f>IF(ISNUMBER(SEARCH(PROF_SEARCH_ECO_PREC,AA2627)),MAX($Z$1:Z2626)+1,0)</f>
        <v>0</v>
      </c>
      <c r="AA2627" t="s">
        <v>3614</v>
      </c>
      <c r="AB2627">
        <v>7336</v>
      </c>
    </row>
    <row r="2628" spans="16:28">
      <c r="P2628" t="str">
        <f>IFERROR(VLOOKUP(ROWS($P$2:P2628),$Q$2:$R$3007,2,0),"")</f>
        <v/>
      </c>
      <c r="Q2628" s="91">
        <f>IF(ISNUMBER(SEARCH(ETUD_SHEARCH_ECO_PREC,R2628)),MAX($Q$1:Q2627)+1,0)</f>
        <v>0</v>
      </c>
      <c r="R2628" t="s">
        <v>5037</v>
      </c>
      <c r="S2628">
        <v>8444</v>
      </c>
      <c r="Y2628" t="str">
        <f>IFERROR(VLOOKUP(ROWS($Y$2:Y2628),$Z$2:$AA$3007,2,0),"")</f>
        <v/>
      </c>
      <c r="Z2628" s="91">
        <f>IF(ISNUMBER(SEARCH(PROF_SEARCH_ECO_PREC,AA2628)),MAX($Z$1:Z2627)+1,0)</f>
        <v>0</v>
      </c>
      <c r="AA2628" t="s">
        <v>5037</v>
      </c>
      <c r="AB2628">
        <v>8444</v>
      </c>
    </row>
    <row r="2629" spans="16:28">
      <c r="P2629" t="str">
        <f>IFERROR(VLOOKUP(ROWS($P$2:P2629),$Q$2:$R$3007,2,0),"")</f>
        <v/>
      </c>
      <c r="Q2629" s="91">
        <f>IF(ISNUMBER(SEARCH(ETUD_SHEARCH_ECO_PREC,R2629)),MAX($Q$1:Q2628)+1,0)</f>
        <v>0</v>
      </c>
      <c r="R2629" t="s">
        <v>4800</v>
      </c>
      <c r="S2629">
        <v>1335</v>
      </c>
      <c r="Y2629" t="str">
        <f>IFERROR(VLOOKUP(ROWS($Y$2:Y2629),$Z$2:$AA$3007,2,0),"")</f>
        <v/>
      </c>
      <c r="Z2629" s="91">
        <f>IF(ISNUMBER(SEARCH(PROF_SEARCH_ECO_PREC,AA2629)),MAX($Z$1:Z2628)+1,0)</f>
        <v>0</v>
      </c>
      <c r="AA2629" t="s">
        <v>4800</v>
      </c>
      <c r="AB2629">
        <v>1335</v>
      </c>
    </row>
    <row r="2630" spans="16:28">
      <c r="P2630" t="str">
        <f>IFERROR(VLOOKUP(ROWS($P$2:P2630),$Q$2:$R$3007,2,0),"")</f>
        <v/>
      </c>
      <c r="Q2630" s="91">
        <f>IF(ISNUMBER(SEARCH(ETUD_SHEARCH_ECO_PREC,R2630)),MAX($Q$1:Q2629)+1,0)</f>
        <v>0</v>
      </c>
      <c r="R2630" t="s">
        <v>4701</v>
      </c>
      <c r="S2630">
        <v>598</v>
      </c>
      <c r="Y2630" t="str">
        <f>IFERROR(VLOOKUP(ROWS($Y$2:Y2630),$Z$2:$AA$3007,2,0),"")</f>
        <v/>
      </c>
      <c r="Z2630" s="91">
        <f>IF(ISNUMBER(SEARCH(PROF_SEARCH_ECO_PREC,AA2630)),MAX($Z$1:Z2629)+1,0)</f>
        <v>0</v>
      </c>
      <c r="AA2630" t="s">
        <v>4701</v>
      </c>
      <c r="AB2630">
        <v>598</v>
      </c>
    </row>
    <row r="2631" spans="16:28">
      <c r="P2631" t="str">
        <f>IFERROR(VLOOKUP(ROWS($P$2:P2631),$Q$2:$R$3007,2,0),"")</f>
        <v/>
      </c>
      <c r="Q2631" s="91">
        <f>IF(ISNUMBER(SEARCH(ETUD_SHEARCH_ECO_PREC,R2631)),MAX($Q$1:Q2630)+1,0)</f>
        <v>0</v>
      </c>
      <c r="R2631" t="s">
        <v>4218</v>
      </c>
      <c r="S2631">
        <v>1606</v>
      </c>
      <c r="Y2631" t="str">
        <f>IFERROR(VLOOKUP(ROWS($Y$2:Y2631),$Z$2:$AA$3007,2,0),"")</f>
        <v/>
      </c>
      <c r="Z2631" s="91">
        <f>IF(ISNUMBER(SEARCH(PROF_SEARCH_ECO_PREC,AA2631)),MAX($Z$1:Z2630)+1,0)</f>
        <v>0</v>
      </c>
      <c r="AA2631" t="s">
        <v>4218</v>
      </c>
      <c r="AB2631">
        <v>1606</v>
      </c>
    </row>
    <row r="2632" spans="16:28">
      <c r="P2632" t="str">
        <f>IFERROR(VLOOKUP(ROWS($P$2:P2632),$Q$2:$R$3007,2,0),"")</f>
        <v/>
      </c>
      <c r="Q2632" s="91">
        <f>IF(ISNUMBER(SEARCH(ETUD_SHEARCH_ECO_PREC,R2632)),MAX($Q$1:Q2631)+1,0)</f>
        <v>0</v>
      </c>
      <c r="R2632" t="s">
        <v>4335</v>
      </c>
      <c r="S2632">
        <v>8622</v>
      </c>
      <c r="Y2632" t="str">
        <f>IFERROR(VLOOKUP(ROWS($Y$2:Y2632),$Z$2:$AA$3007,2,0),"")</f>
        <v/>
      </c>
      <c r="Z2632" s="91">
        <f>IF(ISNUMBER(SEARCH(PROF_SEARCH_ECO_PREC,AA2632)),MAX($Z$1:Z2631)+1,0)</f>
        <v>0</v>
      </c>
      <c r="AA2632" t="s">
        <v>4335</v>
      </c>
      <c r="AB2632">
        <v>8622</v>
      </c>
    </row>
    <row r="2633" spans="16:28">
      <c r="P2633" t="str">
        <f>IFERROR(VLOOKUP(ROWS($P$2:P2633),$Q$2:$R$3007,2,0),"")</f>
        <v/>
      </c>
      <c r="Q2633" s="91">
        <f>IF(ISNUMBER(SEARCH(ETUD_SHEARCH_ECO_PREC,R2633)),MAX($Q$1:Q2632)+1,0)</f>
        <v>0</v>
      </c>
      <c r="R2633" t="s">
        <v>4194</v>
      </c>
      <c r="S2633">
        <v>347</v>
      </c>
      <c r="Y2633" t="str">
        <f>IFERROR(VLOOKUP(ROWS($Y$2:Y2633),$Z$2:$AA$3007,2,0),"")</f>
        <v/>
      </c>
      <c r="Z2633" s="91">
        <f>IF(ISNUMBER(SEARCH(PROF_SEARCH_ECO_PREC,AA2633)),MAX($Z$1:Z2632)+1,0)</f>
        <v>0</v>
      </c>
      <c r="AA2633" t="s">
        <v>4194</v>
      </c>
      <c r="AB2633">
        <v>347</v>
      </c>
    </row>
    <row r="2634" spans="16:28">
      <c r="P2634" t="str">
        <f>IFERROR(VLOOKUP(ROWS($P$2:P2634),$Q$2:$R$3007,2,0),"")</f>
        <v/>
      </c>
      <c r="Q2634" s="91">
        <f>IF(ISNUMBER(SEARCH(ETUD_SHEARCH_ECO_PREC,R2634)),MAX($Q$1:Q2633)+1,0)</f>
        <v>0</v>
      </c>
      <c r="R2634" t="s">
        <v>5929</v>
      </c>
      <c r="S2634">
        <v>1507</v>
      </c>
      <c r="Y2634" t="str">
        <f>IFERROR(VLOOKUP(ROWS($Y$2:Y2634),$Z$2:$AA$3007,2,0),"")</f>
        <v/>
      </c>
      <c r="Z2634" s="91">
        <f>IF(ISNUMBER(SEARCH(PROF_SEARCH_ECO_PREC,AA2634)),MAX($Z$1:Z2633)+1,0)</f>
        <v>0</v>
      </c>
      <c r="AA2634" t="s">
        <v>5929</v>
      </c>
      <c r="AB2634">
        <v>1507</v>
      </c>
    </row>
    <row r="2635" spans="16:28">
      <c r="P2635" t="str">
        <f>IFERROR(VLOOKUP(ROWS($P$2:P2635),$Q$2:$R$3007,2,0),"")</f>
        <v/>
      </c>
      <c r="Q2635" s="91">
        <f>IF(ISNUMBER(SEARCH(ETUD_SHEARCH_ECO_PREC,R2635)),MAX($Q$1:Q2634)+1,0)</f>
        <v>0</v>
      </c>
      <c r="R2635" t="s">
        <v>3860</v>
      </c>
      <c r="S2635">
        <v>180</v>
      </c>
      <c r="Y2635" t="str">
        <f>IFERROR(VLOOKUP(ROWS($Y$2:Y2635),$Z$2:$AA$3007,2,0),"")</f>
        <v/>
      </c>
      <c r="Z2635" s="91">
        <f>IF(ISNUMBER(SEARCH(PROF_SEARCH_ECO_PREC,AA2635)),MAX($Z$1:Z2634)+1,0)</f>
        <v>0</v>
      </c>
      <c r="AA2635" t="s">
        <v>3860</v>
      </c>
      <c r="AB2635">
        <v>180</v>
      </c>
    </row>
    <row r="2636" spans="16:28">
      <c r="P2636" t="str">
        <f>IFERROR(VLOOKUP(ROWS($P$2:P2636),$Q$2:$R$3007,2,0),"")</f>
        <v/>
      </c>
      <c r="Q2636" s="91">
        <f>IF(ISNUMBER(SEARCH(ETUD_SHEARCH_ECO_PREC,R2636)),MAX($Q$1:Q2635)+1,0)</f>
        <v>0</v>
      </c>
      <c r="R2636" t="s">
        <v>4963</v>
      </c>
      <c r="S2636">
        <v>756</v>
      </c>
      <c r="Y2636" t="str">
        <f>IFERROR(VLOOKUP(ROWS($Y$2:Y2636),$Z$2:$AA$3007,2,0),"")</f>
        <v/>
      </c>
      <c r="Z2636" s="91">
        <f>IF(ISNUMBER(SEARCH(PROF_SEARCH_ECO_PREC,AA2636)),MAX($Z$1:Z2635)+1,0)</f>
        <v>0</v>
      </c>
      <c r="AA2636" t="s">
        <v>4963</v>
      </c>
      <c r="AB2636">
        <v>756</v>
      </c>
    </row>
    <row r="2637" spans="16:28">
      <c r="P2637" t="str">
        <f>IFERROR(VLOOKUP(ROWS($P$2:P2637),$Q$2:$R$3007,2,0),"")</f>
        <v/>
      </c>
      <c r="Q2637" s="91">
        <f>IF(ISNUMBER(SEARCH(ETUD_SHEARCH_ECO_PREC,R2637)),MAX($Q$1:Q2636)+1,0)</f>
        <v>0</v>
      </c>
      <c r="R2637" t="s">
        <v>3467</v>
      </c>
      <c r="S2637">
        <v>8628</v>
      </c>
      <c r="Y2637" t="str">
        <f>IFERROR(VLOOKUP(ROWS($Y$2:Y2637),$Z$2:$AA$3007,2,0),"")</f>
        <v/>
      </c>
      <c r="Z2637" s="91">
        <f>IF(ISNUMBER(SEARCH(PROF_SEARCH_ECO_PREC,AA2637)),MAX($Z$1:Z2636)+1,0)</f>
        <v>0</v>
      </c>
      <c r="AA2637" t="s">
        <v>3467</v>
      </c>
      <c r="AB2637">
        <v>8628</v>
      </c>
    </row>
    <row r="2638" spans="16:28">
      <c r="P2638" t="str">
        <f>IFERROR(VLOOKUP(ROWS($P$2:P2638),$Q$2:$R$3007,2,0),"")</f>
        <v/>
      </c>
      <c r="Q2638" s="91">
        <f>IF(ISNUMBER(SEARCH(ETUD_SHEARCH_ECO_PREC,R2638)),MAX($Q$1:Q2637)+1,0)</f>
        <v>0</v>
      </c>
      <c r="R2638" t="s">
        <v>4405</v>
      </c>
      <c r="S2638">
        <v>8651</v>
      </c>
      <c r="Y2638" t="str">
        <f>IFERROR(VLOOKUP(ROWS($Y$2:Y2638),$Z$2:$AA$3007,2,0),"")</f>
        <v/>
      </c>
      <c r="Z2638" s="91">
        <f>IF(ISNUMBER(SEARCH(PROF_SEARCH_ECO_PREC,AA2638)),MAX($Z$1:Z2637)+1,0)</f>
        <v>0</v>
      </c>
      <c r="AA2638" t="s">
        <v>4405</v>
      </c>
      <c r="AB2638">
        <v>8651</v>
      </c>
    </row>
    <row r="2639" spans="16:28">
      <c r="P2639" t="str">
        <f>IFERROR(VLOOKUP(ROWS($P$2:P2639),$Q$2:$R$3007,2,0),"")</f>
        <v/>
      </c>
      <c r="Q2639" s="91">
        <f>IF(ISNUMBER(SEARCH(ETUD_SHEARCH_ECO_PREC,R2639)),MAX($Q$1:Q2638)+1,0)</f>
        <v>0</v>
      </c>
      <c r="R2639" t="s">
        <v>5746</v>
      </c>
      <c r="S2639">
        <v>8603</v>
      </c>
      <c r="Y2639" t="str">
        <f>IFERROR(VLOOKUP(ROWS($Y$2:Y2639),$Z$2:$AA$3007,2,0),"")</f>
        <v/>
      </c>
      <c r="Z2639" s="91">
        <f>IF(ISNUMBER(SEARCH(PROF_SEARCH_ECO_PREC,AA2639)),MAX($Z$1:Z2638)+1,0)</f>
        <v>0</v>
      </c>
      <c r="AA2639" t="s">
        <v>5746</v>
      </c>
      <c r="AB2639">
        <v>8603</v>
      </c>
    </row>
    <row r="2640" spans="16:28">
      <c r="P2640" t="str">
        <f>IFERROR(VLOOKUP(ROWS($P$2:P2640),$Q$2:$R$3007,2,0),"")</f>
        <v/>
      </c>
      <c r="Q2640" s="91">
        <f>IF(ISNUMBER(SEARCH(ETUD_SHEARCH_ECO_PREC,R2640)),MAX($Q$1:Q2639)+1,0)</f>
        <v>0</v>
      </c>
      <c r="R2640" t="s">
        <v>4829</v>
      </c>
      <c r="S2640">
        <v>5553</v>
      </c>
      <c r="Y2640" t="str">
        <f>IFERROR(VLOOKUP(ROWS($Y$2:Y2640),$Z$2:$AA$3007,2,0),"")</f>
        <v/>
      </c>
      <c r="Z2640" s="91">
        <f>IF(ISNUMBER(SEARCH(PROF_SEARCH_ECO_PREC,AA2640)),MAX($Z$1:Z2639)+1,0)</f>
        <v>0</v>
      </c>
      <c r="AA2640" t="s">
        <v>4829</v>
      </c>
      <c r="AB2640">
        <v>5553</v>
      </c>
    </row>
    <row r="2641" spans="16:28">
      <c r="P2641" t="str">
        <f>IFERROR(VLOOKUP(ROWS($P$2:P2641),$Q$2:$R$3007,2,0),"")</f>
        <v/>
      </c>
      <c r="Q2641" s="91">
        <f>IF(ISNUMBER(SEARCH(ETUD_SHEARCH_ECO_PREC,R2641)),MAX($Q$1:Q2640)+1,0)</f>
        <v>0</v>
      </c>
      <c r="R2641" t="s">
        <v>4759</v>
      </c>
      <c r="S2641">
        <v>8639</v>
      </c>
      <c r="Y2641" t="str">
        <f>IFERROR(VLOOKUP(ROWS($Y$2:Y2641),$Z$2:$AA$3007,2,0),"")</f>
        <v/>
      </c>
      <c r="Z2641" s="91">
        <f>IF(ISNUMBER(SEARCH(PROF_SEARCH_ECO_PREC,AA2641)),MAX($Z$1:Z2640)+1,0)</f>
        <v>0</v>
      </c>
      <c r="AA2641" t="s">
        <v>4759</v>
      </c>
      <c r="AB2641">
        <v>8639</v>
      </c>
    </row>
    <row r="2642" spans="16:28">
      <c r="P2642" t="str">
        <f>IFERROR(VLOOKUP(ROWS($P$2:P2642),$Q$2:$R$3007,2,0),"")</f>
        <v/>
      </c>
      <c r="Q2642" s="91">
        <f>IF(ISNUMBER(SEARCH(ETUD_SHEARCH_ECO_PREC,R2642)),MAX($Q$1:Q2641)+1,0)</f>
        <v>0</v>
      </c>
      <c r="R2642" t="s">
        <v>5700</v>
      </c>
      <c r="S2642">
        <v>5545</v>
      </c>
      <c r="Y2642" t="str">
        <f>IFERROR(VLOOKUP(ROWS($Y$2:Y2642),$Z$2:$AA$3007,2,0),"")</f>
        <v/>
      </c>
      <c r="Z2642" s="91">
        <f>IF(ISNUMBER(SEARCH(PROF_SEARCH_ECO_PREC,AA2642)),MAX($Z$1:Z2641)+1,0)</f>
        <v>0</v>
      </c>
      <c r="AA2642" t="s">
        <v>5700</v>
      </c>
      <c r="AB2642">
        <v>5545</v>
      </c>
    </row>
    <row r="2643" spans="16:28">
      <c r="P2643" t="str">
        <f>IFERROR(VLOOKUP(ROWS($P$2:P2643),$Q$2:$R$3007,2,0),"")</f>
        <v/>
      </c>
      <c r="Q2643" s="91">
        <f>IF(ISNUMBER(SEARCH(ETUD_SHEARCH_ECO_PREC,R2643)),MAX($Q$1:Q2642)+1,0)</f>
        <v>0</v>
      </c>
      <c r="R2643" t="s">
        <v>4768</v>
      </c>
      <c r="S2643">
        <v>8579</v>
      </c>
      <c r="Y2643" t="str">
        <f>IFERROR(VLOOKUP(ROWS($Y$2:Y2643),$Z$2:$AA$3007,2,0),"")</f>
        <v/>
      </c>
      <c r="Z2643" s="91">
        <f>IF(ISNUMBER(SEARCH(PROF_SEARCH_ECO_PREC,AA2643)),MAX($Z$1:Z2642)+1,0)</f>
        <v>0</v>
      </c>
      <c r="AA2643" t="s">
        <v>4768</v>
      </c>
      <c r="AB2643">
        <v>8579</v>
      </c>
    </row>
    <row r="2644" spans="16:28">
      <c r="P2644" t="str">
        <f>IFERROR(VLOOKUP(ROWS($P$2:P2644),$Q$2:$R$3007,2,0),"")</f>
        <v/>
      </c>
      <c r="Q2644" s="91">
        <f>IF(ISNUMBER(SEARCH(ETUD_SHEARCH_ECO_PREC,R2644)),MAX($Q$1:Q2643)+1,0)</f>
        <v>0</v>
      </c>
      <c r="R2644" t="s">
        <v>3443</v>
      </c>
      <c r="S2644">
        <v>8577</v>
      </c>
      <c r="Y2644" t="str">
        <f>IFERROR(VLOOKUP(ROWS($Y$2:Y2644),$Z$2:$AA$3007,2,0),"")</f>
        <v/>
      </c>
      <c r="Z2644" s="91">
        <f>IF(ISNUMBER(SEARCH(PROF_SEARCH_ECO_PREC,AA2644)),MAX($Z$1:Z2643)+1,0)</f>
        <v>0</v>
      </c>
      <c r="AA2644" t="s">
        <v>3443</v>
      </c>
      <c r="AB2644">
        <v>8577</v>
      </c>
    </row>
    <row r="2645" spans="16:28">
      <c r="P2645" t="str">
        <f>IFERROR(VLOOKUP(ROWS($P$2:P2645),$Q$2:$R$3007,2,0),"")</f>
        <v/>
      </c>
      <c r="Q2645" s="91">
        <f>IF(ISNUMBER(SEARCH(ETUD_SHEARCH_ECO_PREC,R2645)),MAX($Q$1:Q2644)+1,0)</f>
        <v>0</v>
      </c>
      <c r="R2645" t="s">
        <v>3422</v>
      </c>
      <c r="S2645">
        <v>8107</v>
      </c>
      <c r="Y2645" t="str">
        <f>IFERROR(VLOOKUP(ROWS($Y$2:Y2645),$Z$2:$AA$3007,2,0),"")</f>
        <v/>
      </c>
      <c r="Z2645" s="91">
        <f>IF(ISNUMBER(SEARCH(PROF_SEARCH_ECO_PREC,AA2645)),MAX($Z$1:Z2644)+1,0)</f>
        <v>0</v>
      </c>
      <c r="AA2645" t="s">
        <v>3422</v>
      </c>
      <c r="AB2645">
        <v>8107</v>
      </c>
    </row>
    <row r="2646" spans="16:28">
      <c r="P2646" t="str">
        <f>IFERROR(VLOOKUP(ROWS($P$2:P2646),$Q$2:$R$3007,2,0),"")</f>
        <v/>
      </c>
      <c r="Q2646" s="91">
        <f>IF(ISNUMBER(SEARCH(ETUD_SHEARCH_ECO_PREC,R2646)),MAX($Q$1:Q2645)+1,0)</f>
        <v>0</v>
      </c>
      <c r="R2646" t="s">
        <v>3737</v>
      </c>
      <c r="S2646">
        <v>5096</v>
      </c>
      <c r="Y2646" t="str">
        <f>IFERROR(VLOOKUP(ROWS($Y$2:Y2646),$Z$2:$AA$3007,2,0),"")</f>
        <v/>
      </c>
      <c r="Z2646" s="91">
        <f>IF(ISNUMBER(SEARCH(PROF_SEARCH_ECO_PREC,AA2646)),MAX($Z$1:Z2645)+1,0)</f>
        <v>0</v>
      </c>
      <c r="AA2646" t="s">
        <v>3737</v>
      </c>
      <c r="AB2646">
        <v>5096</v>
      </c>
    </row>
    <row r="2647" spans="16:28">
      <c r="P2647" t="str">
        <f>IFERROR(VLOOKUP(ROWS($P$2:P2647),$Q$2:$R$3007,2,0),"")</f>
        <v/>
      </c>
      <c r="Q2647" s="91">
        <f>IF(ISNUMBER(SEARCH(ETUD_SHEARCH_ECO_PREC,R2647)),MAX($Q$1:Q2646)+1,0)</f>
        <v>0</v>
      </c>
      <c r="R2647" t="s">
        <v>3603</v>
      </c>
      <c r="S2647">
        <v>5450</v>
      </c>
      <c r="Y2647" t="str">
        <f>IFERROR(VLOOKUP(ROWS($Y$2:Y2647),$Z$2:$AA$3007,2,0),"")</f>
        <v/>
      </c>
      <c r="Z2647" s="91">
        <f>IF(ISNUMBER(SEARCH(PROF_SEARCH_ECO_PREC,AA2647)),MAX($Z$1:Z2646)+1,0)</f>
        <v>0</v>
      </c>
      <c r="AA2647" t="s">
        <v>3603</v>
      </c>
      <c r="AB2647">
        <v>5450</v>
      </c>
    </row>
    <row r="2648" spans="16:28">
      <c r="P2648" t="str">
        <f>IFERROR(VLOOKUP(ROWS($P$2:P2648),$Q$2:$R$3007,2,0),"")</f>
        <v/>
      </c>
      <c r="Q2648" s="91">
        <f>IF(ISNUMBER(SEARCH(ETUD_SHEARCH_ECO_PREC,R2648)),MAX($Q$1:Q2647)+1,0)</f>
        <v>0</v>
      </c>
      <c r="R2648" t="s">
        <v>5555</v>
      </c>
      <c r="S2648">
        <v>5561</v>
      </c>
      <c r="Y2648" t="str">
        <f>IFERROR(VLOOKUP(ROWS($Y$2:Y2648),$Z$2:$AA$3007,2,0),"")</f>
        <v/>
      </c>
      <c r="Z2648" s="91">
        <f>IF(ISNUMBER(SEARCH(PROF_SEARCH_ECO_PREC,AA2648)),MAX($Z$1:Z2647)+1,0)</f>
        <v>0</v>
      </c>
      <c r="AA2648" t="s">
        <v>5555</v>
      </c>
      <c r="AB2648">
        <v>5561</v>
      </c>
    </row>
    <row r="2649" spans="16:28">
      <c r="P2649" t="str">
        <f>IFERROR(VLOOKUP(ROWS($P$2:P2649),$Q$2:$R$3007,2,0),"")</f>
        <v/>
      </c>
      <c r="Q2649" s="91">
        <f>IF(ISNUMBER(SEARCH(ETUD_SHEARCH_ECO_PREC,R2649)),MAX($Q$1:Q2648)+1,0)</f>
        <v>0</v>
      </c>
      <c r="R2649" t="s">
        <v>5216</v>
      </c>
      <c r="S2649">
        <v>8091</v>
      </c>
      <c r="Y2649" t="str">
        <f>IFERROR(VLOOKUP(ROWS($Y$2:Y2649),$Z$2:$AA$3007,2,0),"")</f>
        <v/>
      </c>
      <c r="Z2649" s="91">
        <f>IF(ISNUMBER(SEARCH(PROF_SEARCH_ECO_PREC,AA2649)),MAX($Z$1:Z2648)+1,0)</f>
        <v>0</v>
      </c>
      <c r="AA2649" t="s">
        <v>5216</v>
      </c>
      <c r="AB2649">
        <v>8091</v>
      </c>
    </row>
    <row r="2650" spans="16:28">
      <c r="P2650" t="str">
        <f>IFERROR(VLOOKUP(ROWS($P$2:P2650),$Q$2:$R$3007,2,0),"")</f>
        <v/>
      </c>
      <c r="Q2650" s="91">
        <f>IF(ISNUMBER(SEARCH(ETUD_SHEARCH_ECO_PREC,R2650)),MAX($Q$1:Q2649)+1,0)</f>
        <v>0</v>
      </c>
      <c r="R2650" t="s">
        <v>3976</v>
      </c>
      <c r="S2650">
        <v>8533</v>
      </c>
      <c r="Y2650" t="str">
        <f>IFERROR(VLOOKUP(ROWS($Y$2:Y2650),$Z$2:$AA$3007,2,0),"")</f>
        <v/>
      </c>
      <c r="Z2650" s="91">
        <f>IF(ISNUMBER(SEARCH(PROF_SEARCH_ECO_PREC,AA2650)),MAX($Z$1:Z2649)+1,0)</f>
        <v>0</v>
      </c>
      <c r="AA2650" t="s">
        <v>3976</v>
      </c>
      <c r="AB2650">
        <v>8533</v>
      </c>
    </row>
    <row r="2651" spans="16:28">
      <c r="P2651" t="str">
        <f>IFERROR(VLOOKUP(ROWS($P$2:P2651),$Q$2:$R$3007,2,0),"")</f>
        <v/>
      </c>
      <c r="Q2651" s="91">
        <f>IF(ISNUMBER(SEARCH(ETUD_SHEARCH_ECO_PREC,R2651)),MAX($Q$1:Q2650)+1,0)</f>
        <v>0</v>
      </c>
      <c r="R2651" t="s">
        <v>4331</v>
      </c>
      <c r="S2651">
        <v>8383</v>
      </c>
      <c r="Y2651" t="str">
        <f>IFERROR(VLOOKUP(ROWS($Y$2:Y2651),$Z$2:$AA$3007,2,0),"")</f>
        <v/>
      </c>
      <c r="Z2651" s="91">
        <f>IF(ISNUMBER(SEARCH(PROF_SEARCH_ECO_PREC,AA2651)),MAX($Z$1:Z2650)+1,0)</f>
        <v>0</v>
      </c>
      <c r="AA2651" t="s">
        <v>4331</v>
      </c>
      <c r="AB2651">
        <v>8383</v>
      </c>
    </row>
    <row r="2652" spans="16:28">
      <c r="P2652" t="str">
        <f>IFERROR(VLOOKUP(ROWS($P$2:P2652),$Q$2:$R$3007,2,0),"")</f>
        <v/>
      </c>
      <c r="Q2652" s="91">
        <f>IF(ISNUMBER(SEARCH(ETUD_SHEARCH_ECO_PREC,R2652)),MAX($Q$1:Q2651)+1,0)</f>
        <v>0</v>
      </c>
      <c r="R2652" t="s">
        <v>4793</v>
      </c>
      <c r="S2652">
        <v>8685</v>
      </c>
      <c r="Y2652" t="str">
        <f>IFERROR(VLOOKUP(ROWS($Y$2:Y2652),$Z$2:$AA$3007,2,0),"")</f>
        <v/>
      </c>
      <c r="Z2652" s="91">
        <f>IF(ISNUMBER(SEARCH(PROF_SEARCH_ECO_PREC,AA2652)),MAX($Z$1:Z2651)+1,0)</f>
        <v>0</v>
      </c>
      <c r="AA2652" t="s">
        <v>4793</v>
      </c>
      <c r="AB2652">
        <v>8685</v>
      </c>
    </row>
    <row r="2653" spans="16:28">
      <c r="P2653" t="str">
        <f>IFERROR(VLOOKUP(ROWS($P$2:P2653),$Q$2:$R$3007,2,0),"")</f>
        <v/>
      </c>
      <c r="Q2653" s="91">
        <f>IF(ISNUMBER(SEARCH(ETUD_SHEARCH_ECO_PREC,R2653)),MAX($Q$1:Q2652)+1,0)</f>
        <v>0</v>
      </c>
      <c r="R2653" t="s">
        <v>5531</v>
      </c>
      <c r="S2653">
        <v>7979</v>
      </c>
      <c r="Y2653" t="str">
        <f>IFERROR(VLOOKUP(ROWS($Y$2:Y2653),$Z$2:$AA$3007,2,0),"")</f>
        <v/>
      </c>
      <c r="Z2653" s="91">
        <f>IF(ISNUMBER(SEARCH(PROF_SEARCH_ECO_PREC,AA2653)),MAX($Z$1:Z2652)+1,0)</f>
        <v>0</v>
      </c>
      <c r="AA2653" t="s">
        <v>5531</v>
      </c>
      <c r="AB2653">
        <v>7979</v>
      </c>
    </row>
    <row r="2654" spans="16:28">
      <c r="P2654" t="str">
        <f>IFERROR(VLOOKUP(ROWS($P$2:P2654),$Q$2:$R$3007,2,0),"")</f>
        <v/>
      </c>
      <c r="Q2654" s="91">
        <f>IF(ISNUMBER(SEARCH(ETUD_SHEARCH_ECO_PREC,R2654)),MAX($Q$1:Q2653)+1,0)</f>
        <v>0</v>
      </c>
      <c r="R2654" t="s">
        <v>4106</v>
      </c>
      <c r="S2654">
        <v>8567</v>
      </c>
      <c r="Y2654" t="str">
        <f>IFERROR(VLOOKUP(ROWS($Y$2:Y2654),$Z$2:$AA$3007,2,0),"")</f>
        <v/>
      </c>
      <c r="Z2654" s="91">
        <f>IF(ISNUMBER(SEARCH(PROF_SEARCH_ECO_PREC,AA2654)),MAX($Z$1:Z2653)+1,0)</f>
        <v>0</v>
      </c>
      <c r="AA2654" t="s">
        <v>4106</v>
      </c>
      <c r="AB2654">
        <v>8567</v>
      </c>
    </row>
    <row r="2655" spans="16:28">
      <c r="P2655" t="str">
        <f>IFERROR(VLOOKUP(ROWS($P$2:P2655),$Q$2:$R$3007,2,0),"")</f>
        <v/>
      </c>
      <c r="Q2655" s="91">
        <f>IF(ISNUMBER(SEARCH(ETUD_SHEARCH_ECO_PREC,R2655)),MAX($Q$1:Q2654)+1,0)</f>
        <v>0</v>
      </c>
      <c r="R2655" t="s">
        <v>4976</v>
      </c>
      <c r="S2655">
        <v>8158</v>
      </c>
      <c r="Y2655" t="str">
        <f>IFERROR(VLOOKUP(ROWS($Y$2:Y2655),$Z$2:$AA$3007,2,0),"")</f>
        <v/>
      </c>
      <c r="Z2655" s="91">
        <f>IF(ISNUMBER(SEARCH(PROF_SEARCH_ECO_PREC,AA2655)),MAX($Z$1:Z2654)+1,0)</f>
        <v>0</v>
      </c>
      <c r="AA2655" t="s">
        <v>4976</v>
      </c>
      <c r="AB2655">
        <v>8158</v>
      </c>
    </row>
    <row r="2656" spans="16:28">
      <c r="P2656" t="str">
        <f>IFERROR(VLOOKUP(ROWS($P$2:P2656),$Q$2:$R$3007,2,0),"")</f>
        <v/>
      </c>
      <c r="Q2656" s="91">
        <f>IF(ISNUMBER(SEARCH(ETUD_SHEARCH_ECO_PREC,R2656)),MAX($Q$1:Q2655)+1,0)</f>
        <v>0</v>
      </c>
      <c r="R2656" t="s">
        <v>4628</v>
      </c>
      <c r="S2656">
        <v>8679</v>
      </c>
      <c r="Y2656" t="str">
        <f>IFERROR(VLOOKUP(ROWS($Y$2:Y2656),$Z$2:$AA$3007,2,0),"")</f>
        <v/>
      </c>
      <c r="Z2656" s="91">
        <f>IF(ISNUMBER(SEARCH(PROF_SEARCH_ECO_PREC,AA2656)),MAX($Z$1:Z2655)+1,0)</f>
        <v>0</v>
      </c>
      <c r="AA2656" t="s">
        <v>4628</v>
      </c>
      <c r="AB2656">
        <v>8679</v>
      </c>
    </row>
    <row r="2657" spans="16:28">
      <c r="P2657" t="str">
        <f>IFERROR(VLOOKUP(ROWS($P$2:P2657),$Q$2:$R$3007,2,0),"")</f>
        <v/>
      </c>
      <c r="Q2657" s="91">
        <f>IF(ISNUMBER(SEARCH(ETUD_SHEARCH_ECO_PREC,R2657)),MAX($Q$1:Q2656)+1,0)</f>
        <v>0</v>
      </c>
      <c r="R2657" t="s">
        <v>5452</v>
      </c>
      <c r="S2657">
        <v>5463</v>
      </c>
      <c r="Y2657" t="str">
        <f>IFERROR(VLOOKUP(ROWS($Y$2:Y2657),$Z$2:$AA$3007,2,0),"")</f>
        <v/>
      </c>
      <c r="Z2657" s="91">
        <f>IF(ISNUMBER(SEARCH(PROF_SEARCH_ECO_PREC,AA2657)),MAX($Z$1:Z2656)+1,0)</f>
        <v>0</v>
      </c>
      <c r="AA2657" t="s">
        <v>5452</v>
      </c>
      <c r="AB2657">
        <v>5463</v>
      </c>
    </row>
    <row r="2658" spans="16:28">
      <c r="P2658" t="str">
        <f>IFERROR(VLOOKUP(ROWS($P$2:P2658),$Q$2:$R$3007,2,0),"")</f>
        <v/>
      </c>
      <c r="Q2658" s="91">
        <f>IF(ISNUMBER(SEARCH(ETUD_SHEARCH_ECO_PREC,R2658)),MAX($Q$1:Q2657)+1,0)</f>
        <v>0</v>
      </c>
      <c r="R2658" t="s">
        <v>3600</v>
      </c>
      <c r="S2658">
        <v>8300</v>
      </c>
      <c r="Y2658" t="str">
        <f>IFERROR(VLOOKUP(ROWS($Y$2:Y2658),$Z$2:$AA$3007,2,0),"")</f>
        <v/>
      </c>
      <c r="Z2658" s="91">
        <f>IF(ISNUMBER(SEARCH(PROF_SEARCH_ECO_PREC,AA2658)),MAX($Z$1:Z2657)+1,0)</f>
        <v>0</v>
      </c>
      <c r="AA2658" t="s">
        <v>3600</v>
      </c>
      <c r="AB2658">
        <v>8300</v>
      </c>
    </row>
    <row r="2659" spans="16:28">
      <c r="P2659" t="str">
        <f>IFERROR(VLOOKUP(ROWS($P$2:P2659),$Q$2:$R$3007,2,0),"")</f>
        <v/>
      </c>
      <c r="Q2659" s="91">
        <f>IF(ISNUMBER(SEARCH(ETUD_SHEARCH_ECO_PREC,R2659)),MAX($Q$1:Q2658)+1,0)</f>
        <v>0</v>
      </c>
      <c r="R2659" t="s">
        <v>5134</v>
      </c>
      <c r="S2659">
        <v>5049</v>
      </c>
      <c r="Y2659" t="str">
        <f>IFERROR(VLOOKUP(ROWS($Y$2:Y2659),$Z$2:$AA$3007,2,0),"")</f>
        <v/>
      </c>
      <c r="Z2659" s="91">
        <f>IF(ISNUMBER(SEARCH(PROF_SEARCH_ECO_PREC,AA2659)),MAX($Z$1:Z2658)+1,0)</f>
        <v>0</v>
      </c>
      <c r="AA2659" t="s">
        <v>5134</v>
      </c>
      <c r="AB2659">
        <v>5049</v>
      </c>
    </row>
    <row r="2660" spans="16:28">
      <c r="P2660" t="str">
        <f>IFERROR(VLOOKUP(ROWS($P$2:P2660),$Q$2:$R$3007,2,0),"")</f>
        <v/>
      </c>
      <c r="Q2660" s="91">
        <f>IF(ISNUMBER(SEARCH(ETUD_SHEARCH_ECO_PREC,R2660)),MAX($Q$1:Q2659)+1,0)</f>
        <v>0</v>
      </c>
      <c r="R2660" t="s">
        <v>3605</v>
      </c>
      <c r="S2660">
        <v>5520</v>
      </c>
      <c r="Y2660" t="str">
        <f>IFERROR(VLOOKUP(ROWS($Y$2:Y2660),$Z$2:$AA$3007,2,0),"")</f>
        <v/>
      </c>
      <c r="Z2660" s="91">
        <f>IF(ISNUMBER(SEARCH(PROF_SEARCH_ECO_PREC,AA2660)),MAX($Z$1:Z2659)+1,0)</f>
        <v>0</v>
      </c>
      <c r="AA2660" t="s">
        <v>3605</v>
      </c>
      <c r="AB2660">
        <v>5520</v>
      </c>
    </row>
    <row r="2661" spans="16:28">
      <c r="P2661" t="str">
        <f>IFERROR(VLOOKUP(ROWS($P$2:P2661),$Q$2:$R$3007,2,0),"")</f>
        <v/>
      </c>
      <c r="Q2661" s="91">
        <f>IF(ISNUMBER(SEARCH(ETUD_SHEARCH_ECO_PREC,R2661)),MAX($Q$1:Q2660)+1,0)</f>
        <v>0</v>
      </c>
      <c r="R2661" t="s">
        <v>5335</v>
      </c>
      <c r="S2661">
        <v>8301</v>
      </c>
      <c r="Y2661" t="str">
        <f>IFERROR(VLOOKUP(ROWS($Y$2:Y2661),$Z$2:$AA$3007,2,0),"")</f>
        <v/>
      </c>
      <c r="Z2661" s="91">
        <f>IF(ISNUMBER(SEARCH(PROF_SEARCH_ECO_PREC,AA2661)),MAX($Z$1:Z2660)+1,0)</f>
        <v>0</v>
      </c>
      <c r="AA2661" t="s">
        <v>5335</v>
      </c>
      <c r="AB2661">
        <v>8301</v>
      </c>
    </row>
    <row r="2662" spans="16:28">
      <c r="P2662" t="str">
        <f>IFERROR(VLOOKUP(ROWS($P$2:P2662),$Q$2:$R$3007,2,0),"")</f>
        <v/>
      </c>
      <c r="Q2662" s="91">
        <f>IF(ISNUMBER(SEARCH(ETUD_SHEARCH_ECO_PREC,R2662)),MAX($Q$1:Q2661)+1,0)</f>
        <v>0</v>
      </c>
      <c r="R2662" t="s">
        <v>5279</v>
      </c>
      <c r="S2662">
        <v>7802</v>
      </c>
      <c r="Y2662" t="str">
        <f>IFERROR(VLOOKUP(ROWS($Y$2:Y2662),$Z$2:$AA$3007,2,0),"")</f>
        <v/>
      </c>
      <c r="Z2662" s="91">
        <f>IF(ISNUMBER(SEARCH(PROF_SEARCH_ECO_PREC,AA2662)),MAX($Z$1:Z2661)+1,0)</f>
        <v>0</v>
      </c>
      <c r="AA2662" t="s">
        <v>5279</v>
      </c>
      <c r="AB2662">
        <v>7802</v>
      </c>
    </row>
    <row r="2663" spans="16:28">
      <c r="P2663" t="str">
        <f>IFERROR(VLOOKUP(ROWS($P$2:P2663),$Q$2:$R$3007,2,0),"")</f>
        <v/>
      </c>
      <c r="Q2663" s="91">
        <f>IF(ISNUMBER(SEARCH(ETUD_SHEARCH_ECO_PREC,R2663)),MAX($Q$1:Q2662)+1,0)</f>
        <v>0</v>
      </c>
      <c r="R2663" t="s">
        <v>3529</v>
      </c>
      <c r="S2663">
        <v>8433</v>
      </c>
      <c r="Y2663" t="str">
        <f>IFERROR(VLOOKUP(ROWS($Y$2:Y2663),$Z$2:$AA$3007,2,0),"")</f>
        <v/>
      </c>
      <c r="Z2663" s="91">
        <f>IF(ISNUMBER(SEARCH(PROF_SEARCH_ECO_PREC,AA2663)),MAX($Z$1:Z2662)+1,0)</f>
        <v>0</v>
      </c>
      <c r="AA2663" t="s">
        <v>3529</v>
      </c>
      <c r="AB2663">
        <v>8433</v>
      </c>
    </row>
    <row r="2664" spans="16:28">
      <c r="P2664" t="str">
        <f>IFERROR(VLOOKUP(ROWS($P$2:P2664),$Q$2:$R$3007,2,0),"")</f>
        <v/>
      </c>
      <c r="Q2664" s="91">
        <f>IF(ISNUMBER(SEARCH(ETUD_SHEARCH_ECO_PREC,R2664)),MAX($Q$1:Q2663)+1,0)</f>
        <v>0</v>
      </c>
      <c r="R2664" t="s">
        <v>5223</v>
      </c>
      <c r="S2664">
        <v>8391</v>
      </c>
      <c r="Y2664" t="str">
        <f>IFERROR(VLOOKUP(ROWS($Y$2:Y2664),$Z$2:$AA$3007,2,0),"")</f>
        <v/>
      </c>
      <c r="Z2664" s="91">
        <f>IF(ISNUMBER(SEARCH(PROF_SEARCH_ECO_PREC,AA2664)),MAX($Z$1:Z2663)+1,0)</f>
        <v>0</v>
      </c>
      <c r="AA2664" t="s">
        <v>5223</v>
      </c>
      <c r="AB2664">
        <v>8391</v>
      </c>
    </row>
    <row r="2665" spans="16:28">
      <c r="P2665" t="str">
        <f>IFERROR(VLOOKUP(ROWS($P$2:P2665),$Q$2:$R$3007,2,0),"")</f>
        <v/>
      </c>
      <c r="Q2665" s="91">
        <f>IF(ISNUMBER(SEARCH(ETUD_SHEARCH_ECO_PREC,R2665)),MAX($Q$1:Q2664)+1,0)</f>
        <v>0</v>
      </c>
      <c r="R2665" t="s">
        <v>3407</v>
      </c>
      <c r="S2665">
        <v>8684</v>
      </c>
      <c r="Y2665" t="str">
        <f>IFERROR(VLOOKUP(ROWS($Y$2:Y2665),$Z$2:$AA$3007,2,0),"")</f>
        <v/>
      </c>
      <c r="Z2665" s="91">
        <f>IF(ISNUMBER(SEARCH(PROF_SEARCH_ECO_PREC,AA2665)),MAX($Z$1:Z2664)+1,0)</f>
        <v>0</v>
      </c>
      <c r="AA2665" t="s">
        <v>3407</v>
      </c>
      <c r="AB2665">
        <v>8684</v>
      </c>
    </row>
    <row r="2666" spans="16:28">
      <c r="P2666" t="str">
        <f>IFERROR(VLOOKUP(ROWS($P$2:P2666),$Q$2:$R$3007,2,0),"")</f>
        <v/>
      </c>
      <c r="Q2666" s="91">
        <f>IF(ISNUMBER(SEARCH(ETUD_SHEARCH_ECO_PREC,R2666)),MAX($Q$1:Q2665)+1,0)</f>
        <v>0</v>
      </c>
      <c r="R2666" t="s">
        <v>5103</v>
      </c>
      <c r="S2666">
        <v>8657</v>
      </c>
      <c r="Y2666" t="str">
        <f>IFERROR(VLOOKUP(ROWS($Y$2:Y2666),$Z$2:$AA$3007,2,0),"")</f>
        <v/>
      </c>
      <c r="Z2666" s="91">
        <f>IF(ISNUMBER(SEARCH(PROF_SEARCH_ECO_PREC,AA2666)),MAX($Z$1:Z2665)+1,0)</f>
        <v>0</v>
      </c>
      <c r="AA2666" t="s">
        <v>5103</v>
      </c>
      <c r="AB2666">
        <v>8657</v>
      </c>
    </row>
    <row r="2667" spans="16:28">
      <c r="P2667" t="str">
        <f>IFERROR(VLOOKUP(ROWS($P$2:P2667),$Q$2:$R$3007,2,0),"")</f>
        <v/>
      </c>
      <c r="Q2667" s="91">
        <f>IF(ISNUMBER(SEARCH(ETUD_SHEARCH_ECO_PREC,R2667)),MAX($Q$1:Q2666)+1,0)</f>
        <v>0</v>
      </c>
      <c r="R2667" t="s">
        <v>4042</v>
      </c>
      <c r="S2667">
        <v>8203</v>
      </c>
      <c r="Y2667" t="str">
        <f>IFERROR(VLOOKUP(ROWS($Y$2:Y2667),$Z$2:$AA$3007,2,0),"")</f>
        <v/>
      </c>
      <c r="Z2667" s="91">
        <f>IF(ISNUMBER(SEARCH(PROF_SEARCH_ECO_PREC,AA2667)),MAX($Z$1:Z2666)+1,0)</f>
        <v>0</v>
      </c>
      <c r="AA2667" t="s">
        <v>4042</v>
      </c>
      <c r="AB2667">
        <v>8203</v>
      </c>
    </row>
    <row r="2668" spans="16:28">
      <c r="P2668" t="str">
        <f>IFERROR(VLOOKUP(ROWS($P$2:P2668),$Q$2:$R$3007,2,0),"")</f>
        <v/>
      </c>
      <c r="Q2668" s="91">
        <f>IF(ISNUMBER(SEARCH(ETUD_SHEARCH_ECO_PREC,R2668)),MAX($Q$1:Q2667)+1,0)</f>
        <v>0</v>
      </c>
      <c r="R2668" t="s">
        <v>4790</v>
      </c>
      <c r="S2668">
        <v>8372</v>
      </c>
      <c r="Y2668" t="str">
        <f>IFERROR(VLOOKUP(ROWS($Y$2:Y2668),$Z$2:$AA$3007,2,0),"")</f>
        <v/>
      </c>
      <c r="Z2668" s="91">
        <f>IF(ISNUMBER(SEARCH(PROF_SEARCH_ECO_PREC,AA2668)),MAX($Z$1:Z2667)+1,0)</f>
        <v>0</v>
      </c>
      <c r="AA2668" t="s">
        <v>4790</v>
      </c>
      <c r="AB2668">
        <v>8372</v>
      </c>
    </row>
    <row r="2669" spans="16:28">
      <c r="P2669" t="str">
        <f>IFERROR(VLOOKUP(ROWS($P$2:P2669),$Q$2:$R$3007,2,0),"")</f>
        <v/>
      </c>
      <c r="Q2669" s="91">
        <f>IF(ISNUMBER(SEARCH(ETUD_SHEARCH_ECO_PREC,R2669)),MAX($Q$1:Q2668)+1,0)</f>
        <v>0</v>
      </c>
      <c r="R2669" t="s">
        <v>6033</v>
      </c>
      <c r="S2669">
        <v>8481</v>
      </c>
      <c r="Y2669" t="str">
        <f>IFERROR(VLOOKUP(ROWS($Y$2:Y2669),$Z$2:$AA$3007,2,0),"")</f>
        <v/>
      </c>
      <c r="Z2669" s="91">
        <f>IF(ISNUMBER(SEARCH(PROF_SEARCH_ECO_PREC,AA2669)),MAX($Z$1:Z2668)+1,0)</f>
        <v>0</v>
      </c>
      <c r="AA2669" t="s">
        <v>6033</v>
      </c>
      <c r="AB2669">
        <v>8481</v>
      </c>
    </row>
    <row r="2670" spans="16:28">
      <c r="P2670" t="str">
        <f>IFERROR(VLOOKUP(ROWS($P$2:P2670),$Q$2:$R$3007,2,0),"")</f>
        <v/>
      </c>
      <c r="Q2670" s="91">
        <f>IF(ISNUMBER(SEARCH(ETUD_SHEARCH_ECO_PREC,R2670)),MAX($Q$1:Q2669)+1,0)</f>
        <v>0</v>
      </c>
      <c r="R2670" t="s">
        <v>5163</v>
      </c>
      <c r="S2670">
        <v>8092</v>
      </c>
      <c r="Y2670" t="str">
        <f>IFERROR(VLOOKUP(ROWS($Y$2:Y2670),$Z$2:$AA$3007,2,0),"")</f>
        <v/>
      </c>
      <c r="Z2670" s="91">
        <f>IF(ISNUMBER(SEARCH(PROF_SEARCH_ECO_PREC,AA2670)),MAX($Z$1:Z2669)+1,0)</f>
        <v>0</v>
      </c>
      <c r="AA2670" t="s">
        <v>5163</v>
      </c>
      <c r="AB2670">
        <v>8092</v>
      </c>
    </row>
    <row r="2671" spans="16:28">
      <c r="P2671" t="str">
        <f>IFERROR(VLOOKUP(ROWS($P$2:P2671),$Q$2:$R$3007,2,0),"")</f>
        <v/>
      </c>
      <c r="Q2671" s="91">
        <f>IF(ISNUMBER(SEARCH(ETUD_SHEARCH_ECO_PREC,R2671)),MAX($Q$1:Q2670)+1,0)</f>
        <v>0</v>
      </c>
      <c r="R2671" t="s">
        <v>5945</v>
      </c>
      <c r="S2671">
        <v>5573</v>
      </c>
      <c r="Y2671" t="str">
        <f>IFERROR(VLOOKUP(ROWS($Y$2:Y2671),$Z$2:$AA$3007,2,0),"")</f>
        <v/>
      </c>
      <c r="Z2671" s="91">
        <f>IF(ISNUMBER(SEARCH(PROF_SEARCH_ECO_PREC,AA2671)),MAX($Z$1:Z2670)+1,0)</f>
        <v>0</v>
      </c>
      <c r="AA2671" t="s">
        <v>5945</v>
      </c>
      <c r="AB2671">
        <v>5573</v>
      </c>
    </row>
    <row r="2672" spans="16:28">
      <c r="P2672" t="str">
        <f>IFERROR(VLOOKUP(ROWS($P$2:P2672),$Q$2:$R$3007,2,0),"")</f>
        <v/>
      </c>
      <c r="Q2672" s="91">
        <f>IF(ISNUMBER(SEARCH(ETUD_SHEARCH_ECO_PREC,R2672)),MAX($Q$1:Q2671)+1,0)</f>
        <v>0</v>
      </c>
      <c r="R2672" t="s">
        <v>5946</v>
      </c>
      <c r="S2672">
        <v>8464</v>
      </c>
      <c r="Y2672" t="str">
        <f>IFERROR(VLOOKUP(ROWS($Y$2:Y2672),$Z$2:$AA$3007,2,0),"")</f>
        <v/>
      </c>
      <c r="Z2672" s="91">
        <f>IF(ISNUMBER(SEARCH(PROF_SEARCH_ECO_PREC,AA2672)),MAX($Z$1:Z2671)+1,0)</f>
        <v>0</v>
      </c>
      <c r="AA2672" t="s">
        <v>5946</v>
      </c>
      <c r="AB2672">
        <v>8464</v>
      </c>
    </row>
    <row r="2673" spans="16:28">
      <c r="P2673" t="str">
        <f>IFERROR(VLOOKUP(ROWS($P$2:P2673),$Q$2:$R$3007,2,0),"")</f>
        <v/>
      </c>
      <c r="Q2673" s="91">
        <f>IF(ISNUMBER(SEARCH(ETUD_SHEARCH_ECO_PREC,R2673)),MAX($Q$1:Q2672)+1,0)</f>
        <v>0</v>
      </c>
      <c r="R2673" t="s">
        <v>5301</v>
      </c>
      <c r="S2673">
        <v>5459</v>
      </c>
      <c r="Y2673" t="str">
        <f>IFERROR(VLOOKUP(ROWS($Y$2:Y2673),$Z$2:$AA$3007,2,0),"")</f>
        <v/>
      </c>
      <c r="Z2673" s="91">
        <f>IF(ISNUMBER(SEARCH(PROF_SEARCH_ECO_PREC,AA2673)),MAX($Z$1:Z2672)+1,0)</f>
        <v>0</v>
      </c>
      <c r="AA2673" t="s">
        <v>5301</v>
      </c>
      <c r="AB2673">
        <v>5459</v>
      </c>
    </row>
    <row r="2674" spans="16:28">
      <c r="P2674" t="str">
        <f>IFERROR(VLOOKUP(ROWS($P$2:P2674),$Q$2:$R$3007,2,0),"")</f>
        <v/>
      </c>
      <c r="Q2674" s="91">
        <f>IF(ISNUMBER(SEARCH(ETUD_SHEARCH_ECO_PREC,R2674)),MAX($Q$1:Q2673)+1,0)</f>
        <v>0</v>
      </c>
      <c r="R2674" t="s">
        <v>3683</v>
      </c>
      <c r="S2674">
        <v>8528</v>
      </c>
      <c r="Y2674" t="str">
        <f>IFERROR(VLOOKUP(ROWS($Y$2:Y2674),$Z$2:$AA$3007,2,0),"")</f>
        <v/>
      </c>
      <c r="Z2674" s="91">
        <f>IF(ISNUMBER(SEARCH(PROF_SEARCH_ECO_PREC,AA2674)),MAX($Z$1:Z2673)+1,0)</f>
        <v>0</v>
      </c>
      <c r="AA2674" t="s">
        <v>3683</v>
      </c>
      <c r="AB2674">
        <v>8528</v>
      </c>
    </row>
    <row r="2675" spans="16:28">
      <c r="P2675" t="str">
        <f>IFERROR(VLOOKUP(ROWS($P$2:P2675),$Q$2:$R$3007,2,0),"")</f>
        <v/>
      </c>
      <c r="Q2675" s="91">
        <f>IF(ISNUMBER(SEARCH(ETUD_SHEARCH_ECO_PREC,R2675)),MAX($Q$1:Q2674)+1,0)</f>
        <v>0</v>
      </c>
      <c r="R2675" t="s">
        <v>4788</v>
      </c>
      <c r="S2675">
        <v>1553</v>
      </c>
      <c r="Y2675" t="str">
        <f>IFERROR(VLOOKUP(ROWS($Y$2:Y2675),$Z$2:$AA$3007,2,0),"")</f>
        <v/>
      </c>
      <c r="Z2675" s="91">
        <f>IF(ISNUMBER(SEARCH(PROF_SEARCH_ECO_PREC,AA2675)),MAX($Z$1:Z2674)+1,0)</f>
        <v>0</v>
      </c>
      <c r="AA2675" t="s">
        <v>4788</v>
      </c>
      <c r="AB2675">
        <v>1553</v>
      </c>
    </row>
    <row r="2676" spans="16:28">
      <c r="P2676" t="str">
        <f>IFERROR(VLOOKUP(ROWS($P$2:P2676),$Q$2:$R$3007,2,0),"")</f>
        <v/>
      </c>
      <c r="Q2676" s="91">
        <f>IF(ISNUMBER(SEARCH(ETUD_SHEARCH_ECO_PREC,R2676)),MAX($Q$1:Q2675)+1,0)</f>
        <v>0</v>
      </c>
      <c r="R2676" t="s">
        <v>5467</v>
      </c>
      <c r="S2676">
        <v>8667</v>
      </c>
      <c r="Y2676" t="str">
        <f>IFERROR(VLOOKUP(ROWS($Y$2:Y2676),$Z$2:$AA$3007,2,0),"")</f>
        <v/>
      </c>
      <c r="Z2676" s="91">
        <f>IF(ISNUMBER(SEARCH(PROF_SEARCH_ECO_PREC,AA2676)),MAX($Z$1:Z2675)+1,0)</f>
        <v>0</v>
      </c>
      <c r="AA2676" t="s">
        <v>5467</v>
      </c>
      <c r="AB2676">
        <v>8667</v>
      </c>
    </row>
    <row r="2677" spans="16:28">
      <c r="P2677" t="str">
        <f>IFERROR(VLOOKUP(ROWS($P$2:P2677),$Q$2:$R$3007,2,0),"")</f>
        <v/>
      </c>
      <c r="Q2677" s="91">
        <f>IF(ISNUMBER(SEARCH(ETUD_SHEARCH_ECO_PREC,R2677)),MAX($Q$1:Q2676)+1,0)</f>
        <v>0</v>
      </c>
      <c r="R2677" t="s">
        <v>4647</v>
      </c>
      <c r="S2677">
        <v>7633</v>
      </c>
      <c r="Y2677" t="str">
        <f>IFERROR(VLOOKUP(ROWS($Y$2:Y2677),$Z$2:$AA$3007,2,0),"")</f>
        <v/>
      </c>
      <c r="Z2677" s="91">
        <f>IF(ISNUMBER(SEARCH(PROF_SEARCH_ECO_PREC,AA2677)),MAX($Z$1:Z2676)+1,0)</f>
        <v>0</v>
      </c>
      <c r="AA2677" t="s">
        <v>4647</v>
      </c>
      <c r="AB2677">
        <v>7633</v>
      </c>
    </row>
    <row r="2678" spans="16:28">
      <c r="P2678" t="str">
        <f>IFERROR(VLOOKUP(ROWS($P$2:P2678),$Q$2:$R$3007,2,0),"")</f>
        <v/>
      </c>
      <c r="Q2678" s="91">
        <f>IF(ISNUMBER(SEARCH(ETUD_SHEARCH_ECO_PREC,R2678)),MAX($Q$1:Q2677)+1,0)</f>
        <v>0</v>
      </c>
      <c r="R2678" t="s">
        <v>3800</v>
      </c>
      <c r="S2678">
        <v>8103</v>
      </c>
      <c r="Y2678" t="str">
        <f>IFERROR(VLOOKUP(ROWS($Y$2:Y2678),$Z$2:$AA$3007,2,0),"")</f>
        <v/>
      </c>
      <c r="Z2678" s="91">
        <f>IF(ISNUMBER(SEARCH(PROF_SEARCH_ECO_PREC,AA2678)),MAX($Z$1:Z2677)+1,0)</f>
        <v>0</v>
      </c>
      <c r="AA2678" t="s">
        <v>3800</v>
      </c>
      <c r="AB2678">
        <v>8103</v>
      </c>
    </row>
    <row r="2679" spans="16:28">
      <c r="P2679" t="str">
        <f>IFERROR(VLOOKUP(ROWS($P$2:P2679),$Q$2:$R$3007,2,0),"")</f>
        <v/>
      </c>
      <c r="Q2679" s="91">
        <f>IF(ISNUMBER(SEARCH(ETUD_SHEARCH_ECO_PREC,R2679)),MAX($Q$1:Q2678)+1,0)</f>
        <v>0</v>
      </c>
      <c r="R2679" t="s">
        <v>5464</v>
      </c>
      <c r="S2679">
        <v>1021</v>
      </c>
      <c r="Y2679" t="str">
        <f>IFERROR(VLOOKUP(ROWS($Y$2:Y2679),$Z$2:$AA$3007,2,0),"")</f>
        <v/>
      </c>
      <c r="Z2679" s="91">
        <f>IF(ISNUMBER(SEARCH(PROF_SEARCH_ECO_PREC,AA2679)),MAX($Z$1:Z2678)+1,0)</f>
        <v>0</v>
      </c>
      <c r="AA2679" t="s">
        <v>5464</v>
      </c>
      <c r="AB2679">
        <v>1021</v>
      </c>
    </row>
    <row r="2680" spans="16:28">
      <c r="P2680" t="str">
        <f>IFERROR(VLOOKUP(ROWS($P$2:P2680),$Q$2:$R$3007,2,0),"")</f>
        <v/>
      </c>
      <c r="Q2680" s="91">
        <f>IF(ISNUMBER(SEARCH(ETUD_SHEARCH_ECO_PREC,R2680)),MAX($Q$1:Q2679)+1,0)</f>
        <v>0</v>
      </c>
      <c r="R2680" t="s">
        <v>5892</v>
      </c>
      <c r="S2680">
        <v>5487</v>
      </c>
      <c r="Y2680" t="str">
        <f>IFERROR(VLOOKUP(ROWS($Y$2:Y2680),$Z$2:$AA$3007,2,0),"")</f>
        <v/>
      </c>
      <c r="Z2680" s="91">
        <f>IF(ISNUMBER(SEARCH(PROF_SEARCH_ECO_PREC,AA2680)),MAX($Z$1:Z2679)+1,0)</f>
        <v>0</v>
      </c>
      <c r="AA2680" t="s">
        <v>5892</v>
      </c>
      <c r="AB2680">
        <v>5487</v>
      </c>
    </row>
    <row r="2681" spans="16:28">
      <c r="P2681" t="str">
        <f>IFERROR(VLOOKUP(ROWS($P$2:P2681),$Q$2:$R$3007,2,0),"")</f>
        <v/>
      </c>
      <c r="Q2681" s="91">
        <f>IF(ISNUMBER(SEARCH(ETUD_SHEARCH_ECO_PREC,R2681)),MAX($Q$1:Q2680)+1,0)</f>
        <v>0</v>
      </c>
      <c r="R2681" t="s">
        <v>4266</v>
      </c>
      <c r="S2681">
        <v>7557</v>
      </c>
      <c r="Y2681" t="str">
        <f>IFERROR(VLOOKUP(ROWS($Y$2:Y2681),$Z$2:$AA$3007,2,0),"")</f>
        <v/>
      </c>
      <c r="Z2681" s="91">
        <f>IF(ISNUMBER(SEARCH(PROF_SEARCH_ECO_PREC,AA2681)),MAX($Z$1:Z2680)+1,0)</f>
        <v>0</v>
      </c>
      <c r="AA2681" t="s">
        <v>4266</v>
      </c>
      <c r="AB2681">
        <v>7557</v>
      </c>
    </row>
    <row r="2682" spans="16:28">
      <c r="P2682" t="str">
        <f>IFERROR(VLOOKUP(ROWS($P$2:P2682),$Q$2:$R$3007,2,0),"")</f>
        <v/>
      </c>
      <c r="Q2682" s="91">
        <f>IF(ISNUMBER(SEARCH(ETUD_SHEARCH_ECO_PREC,R2682)),MAX($Q$1:Q2681)+1,0)</f>
        <v>0</v>
      </c>
      <c r="R2682" t="s">
        <v>3365</v>
      </c>
      <c r="S2682">
        <v>8571</v>
      </c>
      <c r="Y2682" t="str">
        <f>IFERROR(VLOOKUP(ROWS($Y$2:Y2682),$Z$2:$AA$3007,2,0),"")</f>
        <v/>
      </c>
      <c r="Z2682" s="91">
        <f>IF(ISNUMBER(SEARCH(PROF_SEARCH_ECO_PREC,AA2682)),MAX($Z$1:Z2681)+1,0)</f>
        <v>0</v>
      </c>
      <c r="AA2682" t="s">
        <v>3365</v>
      </c>
      <c r="AB2682">
        <v>8571</v>
      </c>
    </row>
    <row r="2683" spans="16:28">
      <c r="P2683" t="str">
        <f>IFERROR(VLOOKUP(ROWS($P$2:P2683),$Q$2:$R$3007,2,0),"")</f>
        <v/>
      </c>
      <c r="Q2683" s="91">
        <f>IF(ISNUMBER(SEARCH(ETUD_SHEARCH_ECO_PREC,R2683)),MAX($Q$1:Q2682)+1,0)</f>
        <v>0</v>
      </c>
      <c r="R2683" t="s">
        <v>3796</v>
      </c>
      <c r="S2683">
        <v>5575</v>
      </c>
      <c r="Y2683" t="str">
        <f>IFERROR(VLOOKUP(ROWS($Y$2:Y2683),$Z$2:$AA$3007,2,0),"")</f>
        <v/>
      </c>
      <c r="Z2683" s="91">
        <f>IF(ISNUMBER(SEARCH(PROF_SEARCH_ECO_PREC,AA2683)),MAX($Z$1:Z2682)+1,0)</f>
        <v>0</v>
      </c>
      <c r="AA2683" t="s">
        <v>3796</v>
      </c>
      <c r="AB2683">
        <v>5575</v>
      </c>
    </row>
    <row r="2684" spans="16:28">
      <c r="P2684" t="str">
        <f>IFERROR(VLOOKUP(ROWS($P$2:P2684),$Q$2:$R$3007,2,0),"")</f>
        <v/>
      </c>
      <c r="Q2684" s="91">
        <f>IF(ISNUMBER(SEARCH(ETUD_SHEARCH_ECO_PREC,R2684)),MAX($Q$1:Q2683)+1,0)</f>
        <v>0</v>
      </c>
      <c r="R2684" t="s">
        <v>4179</v>
      </c>
      <c r="S2684">
        <v>8626</v>
      </c>
      <c r="Y2684" t="str">
        <f>IFERROR(VLOOKUP(ROWS($Y$2:Y2684),$Z$2:$AA$3007,2,0),"")</f>
        <v/>
      </c>
      <c r="Z2684" s="91">
        <f>IF(ISNUMBER(SEARCH(PROF_SEARCH_ECO_PREC,AA2684)),MAX($Z$1:Z2683)+1,0)</f>
        <v>0</v>
      </c>
      <c r="AA2684" t="s">
        <v>4179</v>
      </c>
      <c r="AB2684">
        <v>8626</v>
      </c>
    </row>
    <row r="2685" spans="16:28">
      <c r="P2685" t="str">
        <f>IFERROR(VLOOKUP(ROWS($P$2:P2685),$Q$2:$R$3007,2,0),"")</f>
        <v/>
      </c>
      <c r="Q2685" s="91">
        <f>IF(ISNUMBER(SEARCH(ETUD_SHEARCH_ECO_PREC,R2685)),MAX($Q$1:Q2684)+1,0)</f>
        <v>0</v>
      </c>
      <c r="R2685" t="s">
        <v>5707</v>
      </c>
      <c r="S2685">
        <v>8617</v>
      </c>
      <c r="Y2685" t="str">
        <f>IFERROR(VLOOKUP(ROWS($Y$2:Y2685),$Z$2:$AA$3007,2,0),"")</f>
        <v/>
      </c>
      <c r="Z2685" s="91">
        <f>IF(ISNUMBER(SEARCH(PROF_SEARCH_ECO_PREC,AA2685)),MAX($Z$1:Z2684)+1,0)</f>
        <v>0</v>
      </c>
      <c r="AA2685" t="s">
        <v>5707</v>
      </c>
      <c r="AB2685">
        <v>8617</v>
      </c>
    </row>
    <row r="2686" spans="16:28">
      <c r="P2686" t="str">
        <f>IFERROR(VLOOKUP(ROWS($P$2:P2686),$Q$2:$R$3007,2,0),"")</f>
        <v/>
      </c>
      <c r="Q2686" s="91">
        <f>IF(ISNUMBER(SEARCH(ETUD_SHEARCH_ECO_PREC,R2686)),MAX($Q$1:Q2685)+1,0)</f>
        <v>0</v>
      </c>
      <c r="R2686" t="s">
        <v>4567</v>
      </c>
      <c r="S2686">
        <v>541</v>
      </c>
      <c r="Y2686" t="str">
        <f>IFERROR(VLOOKUP(ROWS($Y$2:Y2686),$Z$2:$AA$3007,2,0),"")</f>
        <v/>
      </c>
      <c r="Z2686" s="91">
        <f>IF(ISNUMBER(SEARCH(PROF_SEARCH_ECO_PREC,AA2686)),MAX($Z$1:Z2685)+1,0)</f>
        <v>0</v>
      </c>
      <c r="AA2686" t="s">
        <v>4567</v>
      </c>
      <c r="AB2686">
        <v>541</v>
      </c>
    </row>
    <row r="2687" spans="16:28">
      <c r="P2687" t="str">
        <f>IFERROR(VLOOKUP(ROWS($P$2:P2687),$Q$2:$R$3007,2,0),"")</f>
        <v/>
      </c>
      <c r="Q2687" s="91">
        <f>IF(ISNUMBER(SEARCH(ETUD_SHEARCH_ECO_PREC,R2687)),MAX($Q$1:Q2686)+1,0)</f>
        <v>0</v>
      </c>
      <c r="R2687" t="s">
        <v>5230</v>
      </c>
      <c r="S2687">
        <v>1425</v>
      </c>
      <c r="Y2687" t="str">
        <f>IFERROR(VLOOKUP(ROWS($Y$2:Y2687),$Z$2:$AA$3007,2,0),"")</f>
        <v/>
      </c>
      <c r="Z2687" s="91">
        <f>IF(ISNUMBER(SEARCH(PROF_SEARCH_ECO_PREC,AA2687)),MAX($Z$1:Z2686)+1,0)</f>
        <v>0</v>
      </c>
      <c r="AA2687" t="s">
        <v>5230</v>
      </c>
      <c r="AB2687">
        <v>1425</v>
      </c>
    </row>
    <row r="2688" spans="16:28">
      <c r="P2688" t="str">
        <f>IFERROR(VLOOKUP(ROWS($P$2:P2688),$Q$2:$R$3007,2,0),"")</f>
        <v/>
      </c>
      <c r="Q2688" s="91">
        <f>IF(ISNUMBER(SEARCH(ETUD_SHEARCH_ECO_PREC,R2688)),MAX($Q$1:Q2687)+1,0)</f>
        <v>0</v>
      </c>
      <c r="R2688" t="s">
        <v>3736</v>
      </c>
      <c r="S2688">
        <v>8665</v>
      </c>
      <c r="Y2688" t="str">
        <f>IFERROR(VLOOKUP(ROWS($Y$2:Y2688),$Z$2:$AA$3007,2,0),"")</f>
        <v/>
      </c>
      <c r="Z2688" s="91">
        <f>IF(ISNUMBER(SEARCH(PROF_SEARCH_ECO_PREC,AA2688)),MAX($Z$1:Z2687)+1,0)</f>
        <v>0</v>
      </c>
      <c r="AA2688" t="s">
        <v>3736</v>
      </c>
      <c r="AB2688">
        <v>8665</v>
      </c>
    </row>
    <row r="2689" spans="16:28">
      <c r="P2689" t="str">
        <f>IFERROR(VLOOKUP(ROWS($P$2:P2689),$Q$2:$R$3007,2,0),"")</f>
        <v/>
      </c>
      <c r="Q2689" s="91">
        <f>IF(ISNUMBER(SEARCH(ETUD_SHEARCH_ECO_PREC,R2689)),MAX($Q$1:Q2688)+1,0)</f>
        <v>0</v>
      </c>
      <c r="R2689" t="s">
        <v>4216</v>
      </c>
      <c r="S2689">
        <v>5482</v>
      </c>
      <c r="Y2689" t="str">
        <f>IFERROR(VLOOKUP(ROWS($Y$2:Y2689),$Z$2:$AA$3007,2,0),"")</f>
        <v/>
      </c>
      <c r="Z2689" s="91">
        <f>IF(ISNUMBER(SEARCH(PROF_SEARCH_ECO_PREC,AA2689)),MAX($Z$1:Z2688)+1,0)</f>
        <v>0</v>
      </c>
      <c r="AA2689" t="s">
        <v>4216</v>
      </c>
      <c r="AB2689">
        <v>5482</v>
      </c>
    </row>
    <row r="2690" spans="16:28">
      <c r="P2690" t="str">
        <f>IFERROR(VLOOKUP(ROWS($P$2:P2690),$Q$2:$R$3007,2,0),"")</f>
        <v/>
      </c>
      <c r="Q2690" s="91">
        <f>IF(ISNUMBER(SEARCH(ETUD_SHEARCH_ECO_PREC,R2690)),MAX($Q$1:Q2689)+1,0)</f>
        <v>0</v>
      </c>
      <c r="R2690" t="s">
        <v>5228</v>
      </c>
      <c r="S2690">
        <v>5282</v>
      </c>
      <c r="Y2690" t="str">
        <f>IFERROR(VLOOKUP(ROWS($Y$2:Y2690),$Z$2:$AA$3007,2,0),"")</f>
        <v/>
      </c>
      <c r="Z2690" s="91">
        <f>IF(ISNUMBER(SEARCH(PROF_SEARCH_ECO_PREC,AA2690)),MAX($Z$1:Z2689)+1,0)</f>
        <v>0</v>
      </c>
      <c r="AA2690" t="s">
        <v>5228</v>
      </c>
      <c r="AB2690">
        <v>5282</v>
      </c>
    </row>
    <row r="2691" spans="16:28">
      <c r="P2691" t="str">
        <f>IFERROR(VLOOKUP(ROWS($P$2:P2691),$Q$2:$R$3007,2,0),"")</f>
        <v/>
      </c>
      <c r="Q2691" s="91">
        <f>IF(ISNUMBER(SEARCH(ETUD_SHEARCH_ECO_PREC,R2691)),MAX($Q$1:Q2690)+1,0)</f>
        <v>0</v>
      </c>
      <c r="R2691" t="s">
        <v>5996</v>
      </c>
      <c r="S2691">
        <v>8506</v>
      </c>
      <c r="Y2691" t="str">
        <f>IFERROR(VLOOKUP(ROWS($Y$2:Y2691),$Z$2:$AA$3007,2,0),"")</f>
        <v/>
      </c>
      <c r="Z2691" s="91">
        <f>IF(ISNUMBER(SEARCH(PROF_SEARCH_ECO_PREC,AA2691)),MAX($Z$1:Z2690)+1,0)</f>
        <v>0</v>
      </c>
      <c r="AA2691" t="s">
        <v>5996</v>
      </c>
      <c r="AB2691">
        <v>8506</v>
      </c>
    </row>
    <row r="2692" spans="16:28">
      <c r="P2692" t="str">
        <f>IFERROR(VLOOKUP(ROWS($P$2:P2692),$Q$2:$R$3007,2,0),"")</f>
        <v/>
      </c>
      <c r="Q2692" s="91">
        <f>IF(ISNUMBER(SEARCH(ETUD_SHEARCH_ECO_PREC,R2692)),MAX($Q$1:Q2691)+1,0)</f>
        <v>0</v>
      </c>
      <c r="R2692" t="s">
        <v>3531</v>
      </c>
      <c r="S2692">
        <v>8404</v>
      </c>
      <c r="Y2692" t="str">
        <f>IFERROR(VLOOKUP(ROWS($Y$2:Y2692),$Z$2:$AA$3007,2,0),"")</f>
        <v/>
      </c>
      <c r="Z2692" s="91">
        <f>IF(ISNUMBER(SEARCH(PROF_SEARCH_ECO_PREC,AA2692)),MAX($Z$1:Z2691)+1,0)</f>
        <v>0</v>
      </c>
      <c r="AA2692" t="s">
        <v>3531</v>
      </c>
      <c r="AB2692">
        <v>8404</v>
      </c>
    </row>
    <row r="2693" spans="16:28">
      <c r="P2693" t="str">
        <f>IFERROR(VLOOKUP(ROWS($P$2:P2693),$Q$2:$R$3007,2,0),"")</f>
        <v/>
      </c>
      <c r="Q2693" s="91">
        <f>IF(ISNUMBER(SEARCH(ETUD_SHEARCH_ECO_PREC,R2693)),MAX($Q$1:Q2692)+1,0)</f>
        <v>0</v>
      </c>
      <c r="R2693" t="s">
        <v>4034</v>
      </c>
      <c r="S2693">
        <v>8624</v>
      </c>
      <c r="Y2693" t="str">
        <f>IFERROR(VLOOKUP(ROWS($Y$2:Y2693),$Z$2:$AA$3007,2,0),"")</f>
        <v/>
      </c>
      <c r="Z2693" s="91">
        <f>IF(ISNUMBER(SEARCH(PROF_SEARCH_ECO_PREC,AA2693)),MAX($Z$1:Z2692)+1,0)</f>
        <v>0</v>
      </c>
      <c r="AA2693" t="s">
        <v>4034</v>
      </c>
      <c r="AB2693">
        <v>8624</v>
      </c>
    </row>
    <row r="2694" spans="16:28">
      <c r="P2694" t="str">
        <f>IFERROR(VLOOKUP(ROWS($P$2:P2694),$Q$2:$R$3007,2,0),"")</f>
        <v/>
      </c>
      <c r="Q2694" s="91">
        <f>IF(ISNUMBER(SEARCH(ETUD_SHEARCH_ECO_PREC,R2694)),MAX($Q$1:Q2693)+1,0)</f>
        <v>0</v>
      </c>
      <c r="R2694" t="s">
        <v>5565</v>
      </c>
      <c r="S2694">
        <v>8068</v>
      </c>
      <c r="Y2694" t="str">
        <f>IFERROR(VLOOKUP(ROWS($Y$2:Y2694),$Z$2:$AA$3007,2,0),"")</f>
        <v/>
      </c>
      <c r="Z2694" s="91">
        <f>IF(ISNUMBER(SEARCH(PROF_SEARCH_ECO_PREC,AA2694)),MAX($Z$1:Z2693)+1,0)</f>
        <v>0</v>
      </c>
      <c r="AA2694" t="s">
        <v>5565</v>
      </c>
      <c r="AB2694">
        <v>8068</v>
      </c>
    </row>
    <row r="2695" spans="16:28">
      <c r="P2695" t="str">
        <f>IFERROR(VLOOKUP(ROWS($P$2:P2695),$Q$2:$R$3007,2,0),"")</f>
        <v/>
      </c>
      <c r="Q2695" s="91">
        <f>IF(ISNUMBER(SEARCH(ETUD_SHEARCH_ECO_PREC,R2695)),MAX($Q$1:Q2694)+1,0)</f>
        <v>0</v>
      </c>
      <c r="R2695" t="s">
        <v>4777</v>
      </c>
      <c r="S2695">
        <v>640</v>
      </c>
      <c r="Y2695" t="str">
        <f>IFERROR(VLOOKUP(ROWS($Y$2:Y2695),$Z$2:$AA$3007,2,0),"")</f>
        <v/>
      </c>
      <c r="Z2695" s="91">
        <f>IF(ISNUMBER(SEARCH(PROF_SEARCH_ECO_PREC,AA2695)),MAX($Z$1:Z2694)+1,0)</f>
        <v>0</v>
      </c>
      <c r="AA2695" t="s">
        <v>4777</v>
      </c>
      <c r="AB2695">
        <v>640</v>
      </c>
    </row>
    <row r="2696" spans="16:28">
      <c r="P2696" t="str">
        <f>IFERROR(VLOOKUP(ROWS($P$2:P2696),$Q$2:$R$3007,2,0),"")</f>
        <v/>
      </c>
      <c r="Q2696" s="91">
        <f>IF(ISNUMBER(SEARCH(ETUD_SHEARCH_ECO_PREC,R2696)),MAX($Q$1:Q2695)+1,0)</f>
        <v>0</v>
      </c>
      <c r="R2696" t="s">
        <v>3651</v>
      </c>
      <c r="S2696">
        <v>5519</v>
      </c>
      <c r="Y2696" t="str">
        <f>IFERROR(VLOOKUP(ROWS($Y$2:Y2696),$Z$2:$AA$3007,2,0),"")</f>
        <v/>
      </c>
      <c r="Z2696" s="91">
        <f>IF(ISNUMBER(SEARCH(PROF_SEARCH_ECO_PREC,AA2696)),MAX($Z$1:Z2695)+1,0)</f>
        <v>0</v>
      </c>
      <c r="AA2696" t="s">
        <v>3651</v>
      </c>
      <c r="AB2696">
        <v>5519</v>
      </c>
    </row>
    <row r="2697" spans="16:28">
      <c r="P2697" t="str">
        <f>IFERROR(VLOOKUP(ROWS($P$2:P2697),$Q$2:$R$3007,2,0),"")</f>
        <v/>
      </c>
      <c r="Q2697" s="91">
        <f>IF(ISNUMBER(SEARCH(ETUD_SHEARCH_ECO_PREC,R2697)),MAX($Q$1:Q2696)+1,0)</f>
        <v>0</v>
      </c>
      <c r="R2697" t="s">
        <v>3523</v>
      </c>
      <c r="S2697">
        <v>5071</v>
      </c>
      <c r="Y2697" t="str">
        <f>IFERROR(VLOOKUP(ROWS($Y$2:Y2697),$Z$2:$AA$3007,2,0),"")</f>
        <v/>
      </c>
      <c r="Z2697" s="91">
        <f>IF(ISNUMBER(SEARCH(PROF_SEARCH_ECO_PREC,AA2697)),MAX($Z$1:Z2696)+1,0)</f>
        <v>0</v>
      </c>
      <c r="AA2697" t="s">
        <v>3523</v>
      </c>
      <c r="AB2697">
        <v>5071</v>
      </c>
    </row>
    <row r="2698" spans="16:28">
      <c r="P2698" t="str">
        <f>IFERROR(VLOOKUP(ROWS($P$2:P2698),$Q$2:$R$3007,2,0),"")</f>
        <v/>
      </c>
      <c r="Q2698" s="91">
        <f>IF(ISNUMBER(SEARCH(ETUD_SHEARCH_ECO_PREC,R2698)),MAX($Q$1:Q2697)+1,0)</f>
        <v>0</v>
      </c>
      <c r="R2698" t="s">
        <v>3996</v>
      </c>
      <c r="S2698">
        <v>248</v>
      </c>
      <c r="Y2698" t="str">
        <f>IFERROR(VLOOKUP(ROWS($Y$2:Y2698),$Z$2:$AA$3007,2,0),"")</f>
        <v/>
      </c>
      <c r="Z2698" s="91">
        <f>IF(ISNUMBER(SEARCH(PROF_SEARCH_ECO_PREC,AA2698)),MAX($Z$1:Z2697)+1,0)</f>
        <v>0</v>
      </c>
      <c r="AA2698" t="s">
        <v>3996</v>
      </c>
      <c r="AB2698">
        <v>248</v>
      </c>
    </row>
    <row r="2699" spans="16:28">
      <c r="P2699" t="str">
        <f>IFERROR(VLOOKUP(ROWS($P$2:P2699),$Q$2:$R$3007,2,0),"")</f>
        <v/>
      </c>
      <c r="Q2699" s="91">
        <f>IF(ISNUMBER(SEARCH(ETUD_SHEARCH_ECO_PREC,R2699)),MAX($Q$1:Q2698)+1,0)</f>
        <v>0</v>
      </c>
      <c r="R2699" t="s">
        <v>5903</v>
      </c>
      <c r="S2699">
        <v>1159</v>
      </c>
      <c r="Y2699" t="str">
        <f>IFERROR(VLOOKUP(ROWS($Y$2:Y2699),$Z$2:$AA$3007,2,0),"")</f>
        <v/>
      </c>
      <c r="Z2699" s="91">
        <f>IF(ISNUMBER(SEARCH(PROF_SEARCH_ECO_PREC,AA2699)),MAX($Z$1:Z2698)+1,0)</f>
        <v>0</v>
      </c>
      <c r="AA2699" t="s">
        <v>5903</v>
      </c>
      <c r="AB2699">
        <v>1159</v>
      </c>
    </row>
    <row r="2700" spans="16:28">
      <c r="P2700" t="str">
        <f>IFERROR(VLOOKUP(ROWS($P$2:P2700),$Q$2:$R$3007,2,0),"")</f>
        <v/>
      </c>
      <c r="Q2700" s="91">
        <f>IF(ISNUMBER(SEARCH(ETUD_SHEARCH_ECO_PREC,R2700)),MAX($Q$1:Q2699)+1,0)</f>
        <v>0</v>
      </c>
      <c r="R2700" t="s">
        <v>5876</v>
      </c>
      <c r="S2700">
        <v>5503</v>
      </c>
      <c r="Y2700" t="str">
        <f>IFERROR(VLOOKUP(ROWS($Y$2:Y2700),$Z$2:$AA$3007,2,0),"")</f>
        <v/>
      </c>
      <c r="Z2700" s="91">
        <f>IF(ISNUMBER(SEARCH(PROF_SEARCH_ECO_PREC,AA2700)),MAX($Z$1:Z2699)+1,0)</f>
        <v>0</v>
      </c>
      <c r="AA2700" t="s">
        <v>5876</v>
      </c>
      <c r="AB2700">
        <v>5503</v>
      </c>
    </row>
    <row r="2701" spans="16:28">
      <c r="P2701" t="str">
        <f>IFERROR(VLOOKUP(ROWS($P$2:P2701),$Q$2:$R$3007,2,0),"")</f>
        <v/>
      </c>
      <c r="Q2701" s="91">
        <f>IF(ISNUMBER(SEARCH(ETUD_SHEARCH_ECO_PREC,R2701)),MAX($Q$1:Q2700)+1,0)</f>
        <v>0</v>
      </c>
      <c r="R2701" t="s">
        <v>3758</v>
      </c>
      <c r="S2701">
        <v>1577</v>
      </c>
      <c r="Y2701" t="str">
        <f>IFERROR(VLOOKUP(ROWS($Y$2:Y2701),$Z$2:$AA$3007,2,0),"")</f>
        <v/>
      </c>
      <c r="Z2701" s="91">
        <f>IF(ISNUMBER(SEARCH(PROF_SEARCH_ECO_PREC,AA2701)),MAX($Z$1:Z2700)+1,0)</f>
        <v>0</v>
      </c>
      <c r="AA2701" t="s">
        <v>3758</v>
      </c>
      <c r="AB2701">
        <v>1577</v>
      </c>
    </row>
    <row r="2702" spans="16:28">
      <c r="P2702" t="str">
        <f>IFERROR(VLOOKUP(ROWS($P$2:P2702),$Q$2:$R$3007,2,0),"")</f>
        <v/>
      </c>
      <c r="Q2702" s="91">
        <f>IF(ISNUMBER(SEARCH(ETUD_SHEARCH_ECO_PREC,R2702)),MAX($Q$1:Q2701)+1,0)</f>
        <v>0</v>
      </c>
      <c r="R2702" t="s">
        <v>4630</v>
      </c>
      <c r="S2702">
        <v>1594</v>
      </c>
      <c r="Y2702" t="str">
        <f>IFERROR(VLOOKUP(ROWS($Y$2:Y2702),$Z$2:$AA$3007,2,0),"")</f>
        <v/>
      </c>
      <c r="Z2702" s="91">
        <f>IF(ISNUMBER(SEARCH(PROF_SEARCH_ECO_PREC,AA2702)),MAX($Z$1:Z2701)+1,0)</f>
        <v>0</v>
      </c>
      <c r="AA2702" t="s">
        <v>4630</v>
      </c>
      <c r="AB2702">
        <v>1594</v>
      </c>
    </row>
    <row r="2703" spans="16:28">
      <c r="P2703" t="str">
        <f>IFERROR(VLOOKUP(ROWS($P$2:P2703),$Q$2:$R$3007,2,0),"")</f>
        <v/>
      </c>
      <c r="Q2703" s="91">
        <f>IF(ISNUMBER(SEARCH(ETUD_SHEARCH_ECO_PREC,R2703)),MAX($Q$1:Q2702)+1,0)</f>
        <v>0</v>
      </c>
      <c r="R2703" t="s">
        <v>5977</v>
      </c>
      <c r="S2703">
        <v>1321</v>
      </c>
      <c r="Y2703" t="str">
        <f>IFERROR(VLOOKUP(ROWS($Y$2:Y2703),$Z$2:$AA$3007,2,0),"")</f>
        <v/>
      </c>
      <c r="Z2703" s="91">
        <f>IF(ISNUMBER(SEARCH(PROF_SEARCH_ECO_PREC,AA2703)),MAX($Z$1:Z2702)+1,0)</f>
        <v>0</v>
      </c>
      <c r="AA2703" t="s">
        <v>5977</v>
      </c>
      <c r="AB2703">
        <v>1321</v>
      </c>
    </row>
    <row r="2704" spans="16:28">
      <c r="P2704" t="str">
        <f>IFERROR(VLOOKUP(ROWS($P$2:P2704),$Q$2:$R$3007,2,0),"")</f>
        <v/>
      </c>
      <c r="Q2704" s="91">
        <f>IF(ISNUMBER(SEARCH(ETUD_SHEARCH_ECO_PREC,R2704)),MAX($Q$1:Q2703)+1,0)</f>
        <v>0</v>
      </c>
      <c r="R2704" t="s">
        <v>5730</v>
      </c>
      <c r="S2704">
        <v>1514</v>
      </c>
      <c r="Y2704" t="str">
        <f>IFERROR(VLOOKUP(ROWS($Y$2:Y2704),$Z$2:$AA$3007,2,0),"")</f>
        <v/>
      </c>
      <c r="Z2704" s="91">
        <f>IF(ISNUMBER(SEARCH(PROF_SEARCH_ECO_PREC,AA2704)),MAX($Z$1:Z2703)+1,0)</f>
        <v>0</v>
      </c>
      <c r="AA2704" t="s">
        <v>5730</v>
      </c>
      <c r="AB2704">
        <v>1514</v>
      </c>
    </row>
    <row r="2705" spans="16:28">
      <c r="P2705" t="str">
        <f>IFERROR(VLOOKUP(ROWS($P$2:P2705),$Q$2:$R$3007,2,0),"")</f>
        <v/>
      </c>
      <c r="Q2705" s="91">
        <f>IF(ISNUMBER(SEARCH(ETUD_SHEARCH_ECO_PREC,R2705)),MAX($Q$1:Q2704)+1,0)</f>
        <v>0</v>
      </c>
      <c r="R2705" t="s">
        <v>5720</v>
      </c>
      <c r="S2705">
        <v>1233</v>
      </c>
      <c r="Y2705" t="str">
        <f>IFERROR(VLOOKUP(ROWS($Y$2:Y2705),$Z$2:$AA$3007,2,0),"")</f>
        <v/>
      </c>
      <c r="Z2705" s="91">
        <f>IF(ISNUMBER(SEARCH(PROF_SEARCH_ECO_PREC,AA2705)),MAX($Z$1:Z2704)+1,0)</f>
        <v>0</v>
      </c>
      <c r="AA2705" t="s">
        <v>5720</v>
      </c>
      <c r="AB2705">
        <v>1233</v>
      </c>
    </row>
    <row r="2706" spans="16:28">
      <c r="P2706" t="str">
        <f>IFERROR(VLOOKUP(ROWS($P$2:P2706),$Q$2:$R$3007,2,0),"")</f>
        <v/>
      </c>
      <c r="Q2706" s="91">
        <f>IF(ISNUMBER(SEARCH(ETUD_SHEARCH_ECO_PREC,R2706)),MAX($Q$1:Q2705)+1,0)</f>
        <v>0</v>
      </c>
      <c r="R2706" t="s">
        <v>5961</v>
      </c>
      <c r="S2706">
        <v>1311</v>
      </c>
      <c r="Y2706" t="str">
        <f>IFERROR(VLOOKUP(ROWS($Y$2:Y2706),$Z$2:$AA$3007,2,0),"")</f>
        <v/>
      </c>
      <c r="Z2706" s="91">
        <f>IF(ISNUMBER(SEARCH(PROF_SEARCH_ECO_PREC,AA2706)),MAX($Z$1:Z2705)+1,0)</f>
        <v>0</v>
      </c>
      <c r="AA2706" t="s">
        <v>5961</v>
      </c>
      <c r="AB2706">
        <v>1311</v>
      </c>
    </row>
    <row r="2707" spans="16:28">
      <c r="P2707" t="str">
        <f>IFERROR(VLOOKUP(ROWS($P$2:P2707),$Q$2:$R$3007,2,0),"")</f>
        <v/>
      </c>
      <c r="Q2707" s="91">
        <f>IF(ISNUMBER(SEARCH(ETUD_SHEARCH_ECO_PREC,R2707)),MAX($Q$1:Q2706)+1,0)</f>
        <v>0</v>
      </c>
      <c r="R2707" t="s">
        <v>4905</v>
      </c>
      <c r="S2707">
        <v>7679</v>
      </c>
      <c r="Y2707" t="str">
        <f>IFERROR(VLOOKUP(ROWS($Y$2:Y2707),$Z$2:$AA$3007,2,0),"")</f>
        <v/>
      </c>
      <c r="Z2707" s="91">
        <f>IF(ISNUMBER(SEARCH(PROF_SEARCH_ECO_PREC,AA2707)),MAX($Z$1:Z2706)+1,0)</f>
        <v>0</v>
      </c>
      <c r="AA2707" t="s">
        <v>4905</v>
      </c>
      <c r="AB2707">
        <v>7679</v>
      </c>
    </row>
    <row r="2708" spans="16:28">
      <c r="P2708" t="str">
        <f>IFERROR(VLOOKUP(ROWS($P$2:P2708),$Q$2:$R$3007,2,0),"")</f>
        <v/>
      </c>
      <c r="Q2708" s="91">
        <f>IF(ISNUMBER(SEARCH(ETUD_SHEARCH_ECO_PREC,R2708)),MAX($Q$1:Q2707)+1,0)</f>
        <v>0</v>
      </c>
      <c r="R2708" t="s">
        <v>5356</v>
      </c>
      <c r="S2708">
        <v>5504</v>
      </c>
      <c r="Y2708" t="str">
        <f>IFERROR(VLOOKUP(ROWS($Y$2:Y2708),$Z$2:$AA$3007,2,0),"")</f>
        <v/>
      </c>
      <c r="Z2708" s="91">
        <f>IF(ISNUMBER(SEARCH(PROF_SEARCH_ECO_PREC,AA2708)),MAX($Z$1:Z2707)+1,0)</f>
        <v>0</v>
      </c>
      <c r="AA2708" t="s">
        <v>5356</v>
      </c>
      <c r="AB2708">
        <v>5504</v>
      </c>
    </row>
    <row r="2709" spans="16:28">
      <c r="P2709" t="str">
        <f>IFERROR(VLOOKUP(ROWS($P$2:P2709),$Q$2:$R$3007,2,0),"")</f>
        <v/>
      </c>
      <c r="Q2709" s="91">
        <f>IF(ISNUMBER(SEARCH(ETUD_SHEARCH_ECO_PREC,R2709)),MAX($Q$1:Q2708)+1,0)</f>
        <v>0</v>
      </c>
      <c r="R2709" t="s">
        <v>5930</v>
      </c>
      <c r="S2709">
        <v>1173</v>
      </c>
      <c r="Y2709" t="str">
        <f>IFERROR(VLOOKUP(ROWS($Y$2:Y2709),$Z$2:$AA$3007,2,0),"")</f>
        <v/>
      </c>
      <c r="Z2709" s="91">
        <f>IF(ISNUMBER(SEARCH(PROF_SEARCH_ECO_PREC,AA2709)),MAX($Z$1:Z2708)+1,0)</f>
        <v>0</v>
      </c>
      <c r="AA2709" t="s">
        <v>5930</v>
      </c>
      <c r="AB2709">
        <v>1173</v>
      </c>
    </row>
    <row r="2710" spans="16:28">
      <c r="P2710" t="str">
        <f>IFERROR(VLOOKUP(ROWS($P$2:P2710),$Q$2:$R$3007,2,0),"")</f>
        <v/>
      </c>
      <c r="Q2710" s="91">
        <f>IF(ISNUMBER(SEARCH(ETUD_SHEARCH_ECO_PREC,R2710)),MAX($Q$1:Q2709)+1,0)</f>
        <v>0</v>
      </c>
      <c r="R2710" t="s">
        <v>5766</v>
      </c>
      <c r="S2710">
        <v>5467</v>
      </c>
      <c r="Y2710" t="str">
        <f>IFERROR(VLOOKUP(ROWS($Y$2:Y2710),$Z$2:$AA$3007,2,0),"")</f>
        <v/>
      </c>
      <c r="Z2710" s="91">
        <f>IF(ISNUMBER(SEARCH(PROF_SEARCH_ECO_PREC,AA2710)),MAX($Z$1:Z2709)+1,0)</f>
        <v>0</v>
      </c>
      <c r="AA2710" t="s">
        <v>5766</v>
      </c>
      <c r="AB2710">
        <v>5467</v>
      </c>
    </row>
    <row r="2711" spans="16:28">
      <c r="P2711" t="str">
        <f>IFERROR(VLOOKUP(ROWS($P$2:P2711),$Q$2:$R$3007,2,0),"")</f>
        <v/>
      </c>
      <c r="Q2711" s="91">
        <f>IF(ISNUMBER(SEARCH(ETUD_SHEARCH_ECO_PREC,R2711)),MAX($Q$1:Q2710)+1,0)</f>
        <v>0</v>
      </c>
      <c r="R2711" t="s">
        <v>3768</v>
      </c>
      <c r="S2711">
        <v>8172</v>
      </c>
      <c r="Y2711" t="str">
        <f>IFERROR(VLOOKUP(ROWS($Y$2:Y2711),$Z$2:$AA$3007,2,0),"")</f>
        <v/>
      </c>
      <c r="Z2711" s="91">
        <f>IF(ISNUMBER(SEARCH(PROF_SEARCH_ECO_PREC,AA2711)),MAX($Z$1:Z2710)+1,0)</f>
        <v>0</v>
      </c>
      <c r="AA2711" t="s">
        <v>3768</v>
      </c>
      <c r="AB2711">
        <v>8172</v>
      </c>
    </row>
    <row r="2712" spans="16:28">
      <c r="P2712" t="str">
        <f>IFERROR(VLOOKUP(ROWS($P$2:P2712),$Q$2:$R$3007,2,0),"")</f>
        <v/>
      </c>
      <c r="Q2712" s="91">
        <f>IF(ISNUMBER(SEARCH(ETUD_SHEARCH_ECO_PREC,R2712)),MAX($Q$1:Q2711)+1,0)</f>
        <v>0</v>
      </c>
      <c r="R2712" t="s">
        <v>4467</v>
      </c>
      <c r="S2712">
        <v>8369</v>
      </c>
      <c r="Y2712" t="str">
        <f>IFERROR(VLOOKUP(ROWS($Y$2:Y2712),$Z$2:$AA$3007,2,0),"")</f>
        <v/>
      </c>
      <c r="Z2712" s="91">
        <f>IF(ISNUMBER(SEARCH(PROF_SEARCH_ECO_PREC,AA2712)),MAX($Z$1:Z2711)+1,0)</f>
        <v>0</v>
      </c>
      <c r="AA2712" t="s">
        <v>4467</v>
      </c>
      <c r="AB2712">
        <v>8369</v>
      </c>
    </row>
    <row r="2713" spans="16:28">
      <c r="P2713" t="str">
        <f>IFERROR(VLOOKUP(ROWS($P$2:P2713),$Q$2:$R$3007,2,0),"")</f>
        <v/>
      </c>
      <c r="Q2713" s="91">
        <f>IF(ISNUMBER(SEARCH(ETUD_SHEARCH_ECO_PREC,R2713)),MAX($Q$1:Q2712)+1,0)</f>
        <v>0</v>
      </c>
      <c r="R2713" t="s">
        <v>4638</v>
      </c>
      <c r="S2713">
        <v>8654</v>
      </c>
      <c r="Y2713" t="str">
        <f>IFERROR(VLOOKUP(ROWS($Y$2:Y2713),$Z$2:$AA$3007,2,0),"")</f>
        <v/>
      </c>
      <c r="Z2713" s="91">
        <f>IF(ISNUMBER(SEARCH(PROF_SEARCH_ECO_PREC,AA2713)),MAX($Z$1:Z2712)+1,0)</f>
        <v>0</v>
      </c>
      <c r="AA2713" t="s">
        <v>4638</v>
      </c>
      <c r="AB2713">
        <v>8654</v>
      </c>
    </row>
    <row r="2714" spans="16:28">
      <c r="P2714" t="str">
        <f>IFERROR(VLOOKUP(ROWS($P$2:P2714),$Q$2:$R$3007,2,0),"")</f>
        <v/>
      </c>
      <c r="Q2714" s="91">
        <f>IF(ISNUMBER(SEARCH(ETUD_SHEARCH_ECO_PREC,R2714)),MAX($Q$1:Q2713)+1,0)</f>
        <v>0</v>
      </c>
      <c r="R2714" t="s">
        <v>5844</v>
      </c>
      <c r="S2714">
        <v>8620</v>
      </c>
      <c r="Y2714" t="str">
        <f>IFERROR(VLOOKUP(ROWS($Y$2:Y2714),$Z$2:$AA$3007,2,0),"")</f>
        <v/>
      </c>
      <c r="Z2714" s="91">
        <f>IF(ISNUMBER(SEARCH(PROF_SEARCH_ECO_PREC,AA2714)),MAX($Z$1:Z2713)+1,0)</f>
        <v>0</v>
      </c>
      <c r="AA2714" t="s">
        <v>5844</v>
      </c>
      <c r="AB2714">
        <v>8620</v>
      </c>
    </row>
    <row r="2715" spans="16:28">
      <c r="P2715" t="str">
        <f>IFERROR(VLOOKUP(ROWS($P$2:P2715),$Q$2:$R$3007,2,0),"")</f>
        <v/>
      </c>
      <c r="Q2715" s="91">
        <f>IF(ISNUMBER(SEARCH(ETUD_SHEARCH_ECO_PREC,R2715)),MAX($Q$1:Q2714)+1,0)</f>
        <v>0</v>
      </c>
      <c r="R2715" t="s">
        <v>4685</v>
      </c>
      <c r="S2715">
        <v>5077</v>
      </c>
      <c r="Y2715" t="str">
        <f>IFERROR(VLOOKUP(ROWS($Y$2:Y2715),$Z$2:$AA$3007,2,0),"")</f>
        <v/>
      </c>
      <c r="Z2715" s="91">
        <f>IF(ISNUMBER(SEARCH(PROF_SEARCH_ECO_PREC,AA2715)),MAX($Z$1:Z2714)+1,0)</f>
        <v>0</v>
      </c>
      <c r="AA2715" t="s">
        <v>4685</v>
      </c>
      <c r="AB2715">
        <v>5077</v>
      </c>
    </row>
    <row r="2716" spans="16:28">
      <c r="P2716" t="str">
        <f>IFERROR(VLOOKUP(ROWS($P$2:P2716),$Q$2:$R$3007,2,0),"")</f>
        <v/>
      </c>
      <c r="Q2716" s="91">
        <f>IF(ISNUMBER(SEARCH(ETUD_SHEARCH_ECO_PREC,R2716)),MAX($Q$1:Q2715)+1,0)</f>
        <v>0</v>
      </c>
      <c r="R2716" t="s">
        <v>4684</v>
      </c>
      <c r="S2716">
        <v>7639</v>
      </c>
      <c r="Y2716" t="str">
        <f>IFERROR(VLOOKUP(ROWS($Y$2:Y2716),$Z$2:$AA$3007,2,0),"")</f>
        <v/>
      </c>
      <c r="Z2716" s="91">
        <f>IF(ISNUMBER(SEARCH(PROF_SEARCH_ECO_PREC,AA2716)),MAX($Z$1:Z2715)+1,0)</f>
        <v>0</v>
      </c>
      <c r="AA2716" t="s">
        <v>4684</v>
      </c>
      <c r="AB2716">
        <v>7639</v>
      </c>
    </row>
    <row r="2717" spans="16:28">
      <c r="P2717" t="str">
        <f>IFERROR(VLOOKUP(ROWS($P$2:P2717),$Q$2:$R$3007,2,0),"")</f>
        <v/>
      </c>
      <c r="Q2717" s="91">
        <f>IF(ISNUMBER(SEARCH(ETUD_SHEARCH_ECO_PREC,R2717)),MAX($Q$1:Q2716)+1,0)</f>
        <v>0</v>
      </c>
      <c r="R2717" t="s">
        <v>4705</v>
      </c>
      <c r="S2717">
        <v>7640</v>
      </c>
      <c r="Y2717" t="str">
        <f>IFERROR(VLOOKUP(ROWS($Y$2:Y2717),$Z$2:$AA$3007,2,0),"")</f>
        <v/>
      </c>
      <c r="Z2717" s="91">
        <f>IF(ISNUMBER(SEARCH(PROF_SEARCH_ECO_PREC,AA2717)),MAX($Z$1:Z2716)+1,0)</f>
        <v>0</v>
      </c>
      <c r="AA2717" t="s">
        <v>4705</v>
      </c>
      <c r="AB2717">
        <v>7640</v>
      </c>
    </row>
    <row r="2718" spans="16:28">
      <c r="P2718" t="str">
        <f>IFERROR(VLOOKUP(ROWS($P$2:P2718),$Q$2:$R$3007,2,0),"")</f>
        <v/>
      </c>
      <c r="Q2718" s="91">
        <f>IF(ISNUMBER(SEARCH(ETUD_SHEARCH_ECO_PREC,R2718)),MAX($Q$1:Q2717)+1,0)</f>
        <v>0</v>
      </c>
      <c r="R2718" t="s">
        <v>3784</v>
      </c>
      <c r="S2718">
        <v>8645</v>
      </c>
      <c r="Y2718" t="str">
        <f>IFERROR(VLOOKUP(ROWS($Y$2:Y2718),$Z$2:$AA$3007,2,0),"")</f>
        <v/>
      </c>
      <c r="Z2718" s="91">
        <f>IF(ISNUMBER(SEARCH(PROF_SEARCH_ECO_PREC,AA2718)),MAX($Z$1:Z2717)+1,0)</f>
        <v>0</v>
      </c>
      <c r="AA2718" t="s">
        <v>3784</v>
      </c>
      <c r="AB2718">
        <v>8645</v>
      </c>
    </row>
    <row r="2719" spans="16:28">
      <c r="P2719" t="str">
        <f>IFERROR(VLOOKUP(ROWS($P$2:P2719),$Q$2:$R$3007,2,0),"")</f>
        <v/>
      </c>
      <c r="Q2719" s="91">
        <f>IF(ISNUMBER(SEARCH(ETUD_SHEARCH_ECO_PREC,R2719)),MAX($Q$1:Q2718)+1,0)</f>
        <v>0</v>
      </c>
      <c r="R2719" t="s">
        <v>5494</v>
      </c>
      <c r="S2719">
        <v>7832</v>
      </c>
      <c r="Y2719" t="str">
        <f>IFERROR(VLOOKUP(ROWS($Y$2:Y2719),$Z$2:$AA$3007,2,0),"")</f>
        <v/>
      </c>
      <c r="Z2719" s="91">
        <f>IF(ISNUMBER(SEARCH(PROF_SEARCH_ECO_PREC,AA2719)),MAX($Z$1:Z2718)+1,0)</f>
        <v>0</v>
      </c>
      <c r="AA2719" t="s">
        <v>5494</v>
      </c>
      <c r="AB2719">
        <v>7832</v>
      </c>
    </row>
    <row r="2720" spans="16:28">
      <c r="P2720" t="str">
        <f>IFERROR(VLOOKUP(ROWS($P$2:P2720),$Q$2:$R$3007,2,0),"")</f>
        <v/>
      </c>
      <c r="Q2720" s="91">
        <f>IF(ISNUMBER(SEARCH(ETUD_SHEARCH_ECO_PREC,R2720)),MAX($Q$1:Q2719)+1,0)</f>
        <v>0</v>
      </c>
      <c r="R2720" t="s">
        <v>5374</v>
      </c>
      <c r="S2720">
        <v>5532</v>
      </c>
      <c r="Y2720" t="str">
        <f>IFERROR(VLOOKUP(ROWS($Y$2:Y2720),$Z$2:$AA$3007,2,0),"")</f>
        <v/>
      </c>
      <c r="Z2720" s="91">
        <f>IF(ISNUMBER(SEARCH(PROF_SEARCH_ECO_PREC,AA2720)),MAX($Z$1:Z2719)+1,0)</f>
        <v>0</v>
      </c>
      <c r="AA2720" t="s">
        <v>5374</v>
      </c>
      <c r="AB2720">
        <v>5532</v>
      </c>
    </row>
    <row r="2721" spans="16:28">
      <c r="P2721" t="str">
        <f>IFERROR(VLOOKUP(ROWS($P$2:P2721),$Q$2:$R$3007,2,0),"")</f>
        <v/>
      </c>
      <c r="Q2721" s="91">
        <f>IF(ISNUMBER(SEARCH(ETUD_SHEARCH_ECO_PREC,R2721)),MAX($Q$1:Q2720)+1,0)</f>
        <v>0</v>
      </c>
      <c r="R2721" t="s">
        <v>3421</v>
      </c>
      <c r="S2721">
        <v>7255</v>
      </c>
      <c r="Y2721" t="str">
        <f>IFERROR(VLOOKUP(ROWS($Y$2:Y2721),$Z$2:$AA$3007,2,0),"")</f>
        <v/>
      </c>
      <c r="Z2721" s="91">
        <f>IF(ISNUMBER(SEARCH(PROF_SEARCH_ECO_PREC,AA2721)),MAX($Z$1:Z2720)+1,0)</f>
        <v>0</v>
      </c>
      <c r="AA2721" t="s">
        <v>3421</v>
      </c>
      <c r="AB2721">
        <v>7255</v>
      </c>
    </row>
    <row r="2722" spans="16:28">
      <c r="P2722" t="str">
        <f>IFERROR(VLOOKUP(ROWS($P$2:P2722),$Q$2:$R$3007,2,0),"")</f>
        <v/>
      </c>
      <c r="Q2722" s="91">
        <f>IF(ISNUMBER(SEARCH(ETUD_SHEARCH_ECO_PREC,R2722)),MAX($Q$1:Q2721)+1,0)</f>
        <v>0</v>
      </c>
      <c r="R2722" t="s">
        <v>4600</v>
      </c>
      <c r="S2722">
        <v>5447</v>
      </c>
      <c r="Y2722" t="str">
        <f>IFERROR(VLOOKUP(ROWS($Y$2:Y2722),$Z$2:$AA$3007,2,0),"")</f>
        <v/>
      </c>
      <c r="Z2722" s="91">
        <f>IF(ISNUMBER(SEARCH(PROF_SEARCH_ECO_PREC,AA2722)),MAX($Z$1:Z2721)+1,0)</f>
        <v>0</v>
      </c>
      <c r="AA2722" t="s">
        <v>4600</v>
      </c>
      <c r="AB2722">
        <v>5447</v>
      </c>
    </row>
    <row r="2723" spans="16:28">
      <c r="P2723" t="str">
        <f>IFERROR(VLOOKUP(ROWS($P$2:P2723),$Q$2:$R$3007,2,0),"")</f>
        <v/>
      </c>
      <c r="Q2723" s="91">
        <f>IF(ISNUMBER(SEARCH(ETUD_SHEARCH_ECO_PREC,R2723)),MAX($Q$1:Q2722)+1,0)</f>
        <v>0</v>
      </c>
      <c r="R2723" t="s">
        <v>4418</v>
      </c>
      <c r="S2723">
        <v>8357</v>
      </c>
      <c r="Y2723" t="str">
        <f>IFERROR(VLOOKUP(ROWS($Y$2:Y2723),$Z$2:$AA$3007,2,0),"")</f>
        <v/>
      </c>
      <c r="Z2723" s="91">
        <f>IF(ISNUMBER(SEARCH(PROF_SEARCH_ECO_PREC,AA2723)),MAX($Z$1:Z2722)+1,0)</f>
        <v>0</v>
      </c>
      <c r="AA2723" t="s">
        <v>4418</v>
      </c>
      <c r="AB2723">
        <v>8357</v>
      </c>
    </row>
    <row r="2724" spans="16:28">
      <c r="P2724" t="str">
        <f>IFERROR(VLOOKUP(ROWS($P$2:P2724),$Q$2:$R$3007,2,0),"")</f>
        <v/>
      </c>
      <c r="Q2724" s="91">
        <f>IF(ISNUMBER(SEARCH(ETUD_SHEARCH_ECO_PREC,R2724)),MAX($Q$1:Q2723)+1,0)</f>
        <v>0</v>
      </c>
      <c r="R2724" t="s">
        <v>4658</v>
      </c>
      <c r="S2724">
        <v>5183</v>
      </c>
      <c r="Y2724" t="str">
        <f>IFERROR(VLOOKUP(ROWS($Y$2:Y2724),$Z$2:$AA$3007,2,0),"")</f>
        <v/>
      </c>
      <c r="Z2724" s="91">
        <f>IF(ISNUMBER(SEARCH(PROF_SEARCH_ECO_PREC,AA2724)),MAX($Z$1:Z2723)+1,0)</f>
        <v>0</v>
      </c>
      <c r="AA2724" t="s">
        <v>4658</v>
      </c>
      <c r="AB2724">
        <v>5183</v>
      </c>
    </row>
    <row r="2725" spans="16:28">
      <c r="P2725" t="str">
        <f>IFERROR(VLOOKUP(ROWS($P$2:P2725),$Q$2:$R$3007,2,0),"")</f>
        <v/>
      </c>
      <c r="Q2725" s="91">
        <f>IF(ISNUMBER(SEARCH(ETUD_SHEARCH_ECO_PREC,R2725)),MAX($Q$1:Q2724)+1,0)</f>
        <v>0</v>
      </c>
      <c r="R2725" t="s">
        <v>3773</v>
      </c>
      <c r="S2725">
        <v>5580</v>
      </c>
      <c r="Y2725" t="str">
        <f>IFERROR(VLOOKUP(ROWS($Y$2:Y2725),$Z$2:$AA$3007,2,0),"")</f>
        <v/>
      </c>
      <c r="Z2725" s="91">
        <f>IF(ISNUMBER(SEARCH(PROF_SEARCH_ECO_PREC,AA2725)),MAX($Z$1:Z2724)+1,0)</f>
        <v>0</v>
      </c>
      <c r="AA2725" t="s">
        <v>3773</v>
      </c>
      <c r="AB2725">
        <v>5580</v>
      </c>
    </row>
    <row r="2726" spans="16:28">
      <c r="P2726" t="str">
        <f>IFERROR(VLOOKUP(ROWS($P$2:P2726),$Q$2:$R$3007,2,0),"")</f>
        <v/>
      </c>
      <c r="Q2726" s="91">
        <f>IF(ISNUMBER(SEARCH(ETUD_SHEARCH_ECO_PREC,R2726)),MAX($Q$1:Q2725)+1,0)</f>
        <v>0</v>
      </c>
      <c r="R2726" t="s">
        <v>5642</v>
      </c>
      <c r="S2726">
        <v>7878</v>
      </c>
      <c r="Y2726" t="str">
        <f>IFERROR(VLOOKUP(ROWS($Y$2:Y2726),$Z$2:$AA$3007,2,0),"")</f>
        <v/>
      </c>
      <c r="Z2726" s="91">
        <f>IF(ISNUMBER(SEARCH(PROF_SEARCH_ECO_PREC,AA2726)),MAX($Z$1:Z2725)+1,0)</f>
        <v>0</v>
      </c>
      <c r="AA2726" t="s">
        <v>5642</v>
      </c>
      <c r="AB2726">
        <v>7878</v>
      </c>
    </row>
    <row r="2727" spans="16:28">
      <c r="P2727" t="str">
        <f>IFERROR(VLOOKUP(ROWS($P$2:P2727),$Q$2:$R$3007,2,0),"")</f>
        <v/>
      </c>
      <c r="Q2727" s="91">
        <f>IF(ISNUMBER(SEARCH(ETUD_SHEARCH_ECO_PREC,R2727)),MAX($Q$1:Q2726)+1,0)</f>
        <v>0</v>
      </c>
      <c r="R2727" t="s">
        <v>3917</v>
      </c>
      <c r="S2727">
        <v>212</v>
      </c>
      <c r="Y2727" t="str">
        <f>IFERROR(VLOOKUP(ROWS($Y$2:Y2727),$Z$2:$AA$3007,2,0),"")</f>
        <v/>
      </c>
      <c r="Z2727" s="91">
        <f>IF(ISNUMBER(SEARCH(PROF_SEARCH_ECO_PREC,AA2727)),MAX($Z$1:Z2726)+1,0)</f>
        <v>0</v>
      </c>
      <c r="AA2727" t="s">
        <v>3917</v>
      </c>
      <c r="AB2727">
        <v>212</v>
      </c>
    </row>
    <row r="2728" spans="16:28">
      <c r="P2728" t="str">
        <f>IFERROR(VLOOKUP(ROWS($P$2:P2728),$Q$2:$R$3007,2,0),"")</f>
        <v/>
      </c>
      <c r="Q2728" s="91">
        <f>IF(ISNUMBER(SEARCH(ETUD_SHEARCH_ECO_PREC,R2728)),MAX($Q$1:Q2727)+1,0)</f>
        <v>0</v>
      </c>
      <c r="R2728" t="s">
        <v>4410</v>
      </c>
      <c r="S2728">
        <v>8678</v>
      </c>
      <c r="Y2728" t="str">
        <f>IFERROR(VLOOKUP(ROWS($Y$2:Y2728),$Z$2:$AA$3007,2,0),"")</f>
        <v/>
      </c>
      <c r="Z2728" s="91">
        <f>IF(ISNUMBER(SEARCH(PROF_SEARCH_ECO_PREC,AA2728)),MAX($Z$1:Z2727)+1,0)</f>
        <v>0</v>
      </c>
      <c r="AA2728" t="s">
        <v>4410</v>
      </c>
      <c r="AB2728">
        <v>8678</v>
      </c>
    </row>
    <row r="2729" spans="16:28">
      <c r="P2729" t="str">
        <f>IFERROR(VLOOKUP(ROWS($P$2:P2729),$Q$2:$R$3007,2,0),"")</f>
        <v/>
      </c>
      <c r="Q2729" s="91">
        <f>IF(ISNUMBER(SEARCH(ETUD_SHEARCH_ECO_PREC,R2729)),MAX($Q$1:Q2728)+1,0)</f>
        <v>0</v>
      </c>
      <c r="R2729" t="s">
        <v>4129</v>
      </c>
      <c r="S2729">
        <v>8058</v>
      </c>
      <c r="Y2729" t="str">
        <f>IFERROR(VLOOKUP(ROWS($Y$2:Y2729),$Z$2:$AA$3007,2,0),"")</f>
        <v/>
      </c>
      <c r="Z2729" s="91">
        <f>IF(ISNUMBER(SEARCH(PROF_SEARCH_ECO_PREC,AA2729)),MAX($Z$1:Z2728)+1,0)</f>
        <v>0</v>
      </c>
      <c r="AA2729" t="s">
        <v>4129</v>
      </c>
      <c r="AB2729">
        <v>8058</v>
      </c>
    </row>
    <row r="2730" spans="16:28">
      <c r="P2730" t="str">
        <f>IFERROR(VLOOKUP(ROWS($P$2:P2730),$Q$2:$R$3007,2,0),"")</f>
        <v/>
      </c>
      <c r="Q2730" s="91">
        <f>IF(ISNUMBER(SEARCH(ETUD_SHEARCH_ECO_PREC,R2730)),MAX($Q$1:Q2729)+1,0)</f>
        <v>0</v>
      </c>
      <c r="R2730" t="s">
        <v>4460</v>
      </c>
      <c r="S2730">
        <v>492</v>
      </c>
      <c r="Y2730" t="str">
        <f>IFERROR(VLOOKUP(ROWS($Y$2:Y2730),$Z$2:$AA$3007,2,0),"")</f>
        <v/>
      </c>
      <c r="Z2730" s="91">
        <f>IF(ISNUMBER(SEARCH(PROF_SEARCH_ECO_PREC,AA2730)),MAX($Z$1:Z2729)+1,0)</f>
        <v>0</v>
      </c>
      <c r="AA2730" t="s">
        <v>4460</v>
      </c>
      <c r="AB2730">
        <v>492</v>
      </c>
    </row>
    <row r="2731" spans="16:28">
      <c r="P2731" t="str">
        <f>IFERROR(VLOOKUP(ROWS($P$2:P2731),$Q$2:$R$3007,2,0),"")</f>
        <v/>
      </c>
      <c r="Q2731" s="91">
        <f>IF(ISNUMBER(SEARCH(ETUD_SHEARCH_ECO_PREC,R2731)),MAX($Q$1:Q2730)+1,0)</f>
        <v>0</v>
      </c>
      <c r="R2731" t="s">
        <v>4838</v>
      </c>
      <c r="S2731">
        <v>668</v>
      </c>
      <c r="Y2731" t="str">
        <f>IFERROR(VLOOKUP(ROWS($Y$2:Y2731),$Z$2:$AA$3007,2,0),"")</f>
        <v/>
      </c>
      <c r="Z2731" s="91">
        <f>IF(ISNUMBER(SEARCH(PROF_SEARCH_ECO_PREC,AA2731)),MAX($Z$1:Z2730)+1,0)</f>
        <v>0</v>
      </c>
      <c r="AA2731" t="s">
        <v>4838</v>
      </c>
      <c r="AB2731">
        <v>668</v>
      </c>
    </row>
    <row r="2732" spans="16:28">
      <c r="P2732" t="str">
        <f>IFERROR(VLOOKUP(ROWS($P$2:P2732),$Q$2:$R$3007,2,0),"")</f>
        <v/>
      </c>
      <c r="Q2732" s="91">
        <f>IF(ISNUMBER(SEARCH(ETUD_SHEARCH_ECO_PREC,R2732)),MAX($Q$1:Q2731)+1,0)</f>
        <v>0</v>
      </c>
      <c r="R2732" t="s">
        <v>6013</v>
      </c>
      <c r="S2732">
        <v>8503</v>
      </c>
      <c r="Y2732" t="str">
        <f>IFERROR(VLOOKUP(ROWS($Y$2:Y2732),$Z$2:$AA$3007,2,0),"")</f>
        <v/>
      </c>
      <c r="Z2732" s="91">
        <f>IF(ISNUMBER(SEARCH(PROF_SEARCH_ECO_PREC,AA2732)),MAX($Z$1:Z2731)+1,0)</f>
        <v>0</v>
      </c>
      <c r="AA2732" t="s">
        <v>6013</v>
      </c>
      <c r="AB2732">
        <v>8503</v>
      </c>
    </row>
    <row r="2733" spans="16:28">
      <c r="P2733" t="str">
        <f>IFERROR(VLOOKUP(ROWS($P$2:P2733),$Q$2:$R$3007,2,0),"")</f>
        <v/>
      </c>
      <c r="Q2733" s="91">
        <f>IF(ISNUMBER(SEARCH(ETUD_SHEARCH_ECO_PREC,R2733)),MAX($Q$1:Q2732)+1,0)</f>
        <v>0</v>
      </c>
      <c r="R2733" t="s">
        <v>5079</v>
      </c>
      <c r="S2733">
        <v>1362</v>
      </c>
      <c r="Y2733" t="str">
        <f>IFERROR(VLOOKUP(ROWS($Y$2:Y2733),$Z$2:$AA$3007,2,0),"")</f>
        <v/>
      </c>
      <c r="Z2733" s="91">
        <f>IF(ISNUMBER(SEARCH(PROF_SEARCH_ECO_PREC,AA2733)),MAX($Z$1:Z2732)+1,0)</f>
        <v>0</v>
      </c>
      <c r="AA2733" t="s">
        <v>5079</v>
      </c>
      <c r="AB2733">
        <v>1362</v>
      </c>
    </row>
    <row r="2734" spans="16:28">
      <c r="P2734" t="str">
        <f>IFERROR(VLOOKUP(ROWS($P$2:P2734),$Q$2:$R$3007,2,0),"")</f>
        <v/>
      </c>
      <c r="Q2734" s="91">
        <f>IF(ISNUMBER(SEARCH(ETUD_SHEARCH_ECO_PREC,R2734)),MAX($Q$1:Q2733)+1,0)</f>
        <v>0</v>
      </c>
      <c r="R2734" t="s">
        <v>5590</v>
      </c>
      <c r="S2734">
        <v>1567</v>
      </c>
      <c r="Y2734" t="str">
        <f>IFERROR(VLOOKUP(ROWS($Y$2:Y2734),$Z$2:$AA$3007,2,0),"")</f>
        <v/>
      </c>
      <c r="Z2734" s="91">
        <f>IF(ISNUMBER(SEARCH(PROF_SEARCH_ECO_PREC,AA2734)),MAX($Z$1:Z2733)+1,0)</f>
        <v>0</v>
      </c>
      <c r="AA2734" t="s">
        <v>5590</v>
      </c>
      <c r="AB2734">
        <v>1567</v>
      </c>
    </row>
    <row r="2735" spans="16:28">
      <c r="P2735" t="str">
        <f>IFERROR(VLOOKUP(ROWS($P$2:P2735),$Q$2:$R$3007,2,0),"")</f>
        <v/>
      </c>
      <c r="Q2735" s="91">
        <f>IF(ISNUMBER(SEARCH(ETUD_SHEARCH_ECO_PREC,R2735)),MAX($Q$1:Q2734)+1,0)</f>
        <v>0</v>
      </c>
      <c r="R2735" t="s">
        <v>5196</v>
      </c>
      <c r="S2735">
        <v>8219</v>
      </c>
      <c r="Y2735" t="str">
        <f>IFERROR(VLOOKUP(ROWS($Y$2:Y2735),$Z$2:$AA$3007,2,0),"")</f>
        <v/>
      </c>
      <c r="Z2735" s="91">
        <f>IF(ISNUMBER(SEARCH(PROF_SEARCH_ECO_PREC,AA2735)),MAX($Z$1:Z2734)+1,0)</f>
        <v>0</v>
      </c>
      <c r="AA2735" t="s">
        <v>5196</v>
      </c>
      <c r="AB2735">
        <v>8219</v>
      </c>
    </row>
    <row r="2736" spans="16:28">
      <c r="P2736" t="str">
        <f>IFERROR(VLOOKUP(ROWS($P$2:P2736),$Q$2:$R$3007,2,0),"")</f>
        <v/>
      </c>
      <c r="Q2736" s="91">
        <f>IF(ISNUMBER(SEARCH(ETUD_SHEARCH_ECO_PREC,R2736)),MAX($Q$1:Q2735)+1,0)</f>
        <v>0</v>
      </c>
      <c r="R2736" t="s">
        <v>5275</v>
      </c>
      <c r="S2736">
        <v>8089</v>
      </c>
      <c r="Y2736" t="str">
        <f>IFERROR(VLOOKUP(ROWS($Y$2:Y2736),$Z$2:$AA$3007,2,0),"")</f>
        <v/>
      </c>
      <c r="Z2736" s="91">
        <f>IF(ISNUMBER(SEARCH(PROF_SEARCH_ECO_PREC,AA2736)),MAX($Z$1:Z2735)+1,0)</f>
        <v>0</v>
      </c>
      <c r="AA2736" t="s">
        <v>5275</v>
      </c>
      <c r="AB2736">
        <v>8089</v>
      </c>
    </row>
    <row r="2737" spans="16:28">
      <c r="P2737" t="str">
        <f>IFERROR(VLOOKUP(ROWS($P$2:P2737),$Q$2:$R$3007,2,0),"")</f>
        <v/>
      </c>
      <c r="Q2737" s="91">
        <f>IF(ISNUMBER(SEARCH(ETUD_SHEARCH_ECO_PREC,R2737)),MAX($Q$1:Q2736)+1,0)</f>
        <v>0</v>
      </c>
      <c r="R2737" t="s">
        <v>4294</v>
      </c>
      <c r="S2737">
        <v>5153</v>
      </c>
      <c r="Y2737" t="str">
        <f>IFERROR(VLOOKUP(ROWS($Y$2:Y2737),$Z$2:$AA$3007,2,0),"")</f>
        <v/>
      </c>
      <c r="Z2737" s="91">
        <f>IF(ISNUMBER(SEARCH(PROF_SEARCH_ECO_PREC,AA2737)),MAX($Z$1:Z2736)+1,0)</f>
        <v>0</v>
      </c>
      <c r="AA2737" t="s">
        <v>4294</v>
      </c>
      <c r="AB2737">
        <v>5153</v>
      </c>
    </row>
    <row r="2738" spans="16:28">
      <c r="P2738" t="str">
        <f>IFERROR(VLOOKUP(ROWS($P$2:P2738),$Q$2:$R$3007,2,0),"")</f>
        <v/>
      </c>
      <c r="Q2738" s="91">
        <f>IF(ISNUMBER(SEARCH(ETUD_SHEARCH_ECO_PREC,R2738)),MAX($Q$1:Q2737)+1,0)</f>
        <v>0</v>
      </c>
      <c r="R2738" t="s">
        <v>5713</v>
      </c>
      <c r="S2738">
        <v>8110</v>
      </c>
      <c r="Y2738" t="str">
        <f>IFERROR(VLOOKUP(ROWS($Y$2:Y2738),$Z$2:$AA$3007,2,0),"")</f>
        <v/>
      </c>
      <c r="Z2738" s="91">
        <f>IF(ISNUMBER(SEARCH(PROF_SEARCH_ECO_PREC,AA2738)),MAX($Z$1:Z2737)+1,0)</f>
        <v>0</v>
      </c>
      <c r="AA2738" t="s">
        <v>5713</v>
      </c>
      <c r="AB2738">
        <v>8110</v>
      </c>
    </row>
    <row r="2739" spans="16:28">
      <c r="P2739" t="str">
        <f>IFERROR(VLOOKUP(ROWS($P$2:P2739),$Q$2:$R$3007,2,0),"")</f>
        <v/>
      </c>
      <c r="Q2739" s="91">
        <f>IF(ISNUMBER(SEARCH(ETUD_SHEARCH_ECO_PREC,R2739)),MAX($Q$1:Q2738)+1,0)</f>
        <v>0</v>
      </c>
      <c r="R2739" t="s">
        <v>5748</v>
      </c>
      <c r="S2739">
        <v>5431</v>
      </c>
      <c r="Y2739" t="str">
        <f>IFERROR(VLOOKUP(ROWS($Y$2:Y2739),$Z$2:$AA$3007,2,0),"")</f>
        <v/>
      </c>
      <c r="Z2739" s="91">
        <f>IF(ISNUMBER(SEARCH(PROF_SEARCH_ECO_PREC,AA2739)),MAX($Z$1:Z2738)+1,0)</f>
        <v>0</v>
      </c>
      <c r="AA2739" t="s">
        <v>5748</v>
      </c>
      <c r="AB2739">
        <v>5431</v>
      </c>
    </row>
    <row r="2740" spans="16:28">
      <c r="P2740" t="str">
        <f>IFERROR(VLOOKUP(ROWS($P$2:P2740),$Q$2:$R$3007,2,0),"")</f>
        <v/>
      </c>
      <c r="Q2740" s="91">
        <f>IF(ISNUMBER(SEARCH(ETUD_SHEARCH_ECO_PREC,R2740)),MAX($Q$1:Q2739)+1,0)</f>
        <v>0</v>
      </c>
      <c r="R2740" t="s">
        <v>5717</v>
      </c>
      <c r="S2740">
        <v>5544</v>
      </c>
      <c r="Y2740" t="str">
        <f>IFERROR(VLOOKUP(ROWS($Y$2:Y2740),$Z$2:$AA$3007,2,0),"")</f>
        <v/>
      </c>
      <c r="Z2740" s="91">
        <f>IF(ISNUMBER(SEARCH(PROF_SEARCH_ECO_PREC,AA2740)),MAX($Z$1:Z2739)+1,0)</f>
        <v>0</v>
      </c>
      <c r="AA2740" t="s">
        <v>5717</v>
      </c>
      <c r="AB2740">
        <v>5544</v>
      </c>
    </row>
    <row r="2741" spans="16:28">
      <c r="P2741" t="str">
        <f>IFERROR(VLOOKUP(ROWS($P$2:P2741),$Q$2:$R$3007,2,0),"")</f>
        <v/>
      </c>
      <c r="Q2741" s="91">
        <f>IF(ISNUMBER(SEARCH(ETUD_SHEARCH_ECO_PREC,R2741)),MAX($Q$1:Q2740)+1,0)</f>
        <v>0</v>
      </c>
      <c r="R2741" t="s">
        <v>5830</v>
      </c>
      <c r="S2741">
        <v>5415</v>
      </c>
      <c r="Y2741" t="str">
        <f>IFERROR(VLOOKUP(ROWS($Y$2:Y2741),$Z$2:$AA$3007,2,0),"")</f>
        <v/>
      </c>
      <c r="Z2741" s="91">
        <f>IF(ISNUMBER(SEARCH(PROF_SEARCH_ECO_PREC,AA2741)),MAX($Z$1:Z2740)+1,0)</f>
        <v>0</v>
      </c>
      <c r="AA2741" t="s">
        <v>5830</v>
      </c>
      <c r="AB2741">
        <v>5415</v>
      </c>
    </row>
    <row r="2742" spans="16:28">
      <c r="P2742" t="str">
        <f>IFERROR(VLOOKUP(ROWS($P$2:P2742),$Q$2:$R$3007,2,0),"")</f>
        <v/>
      </c>
      <c r="Q2742" s="91">
        <f>IF(ISNUMBER(SEARCH(ETUD_SHEARCH_ECO_PREC,R2742)),MAX($Q$1:Q2741)+1,0)</f>
        <v>0</v>
      </c>
      <c r="R2742" t="s">
        <v>5902</v>
      </c>
      <c r="S2742">
        <v>5577</v>
      </c>
      <c r="Y2742" t="str">
        <f>IFERROR(VLOOKUP(ROWS($Y$2:Y2742),$Z$2:$AA$3007,2,0),"")</f>
        <v/>
      </c>
      <c r="Z2742" s="91">
        <f>IF(ISNUMBER(SEARCH(PROF_SEARCH_ECO_PREC,AA2742)),MAX($Z$1:Z2741)+1,0)</f>
        <v>0</v>
      </c>
      <c r="AA2742" t="s">
        <v>5902</v>
      </c>
      <c r="AB2742">
        <v>5577</v>
      </c>
    </row>
    <row r="2743" spans="16:28">
      <c r="P2743" t="str">
        <f>IFERROR(VLOOKUP(ROWS($P$2:P2743),$Q$2:$R$3007,2,0),"")</f>
        <v/>
      </c>
      <c r="Q2743" s="91">
        <f>IF(ISNUMBER(SEARCH(ETUD_SHEARCH_ECO_PREC,R2743)),MAX($Q$1:Q2742)+1,0)</f>
        <v>0</v>
      </c>
      <c r="R2743" t="s">
        <v>5334</v>
      </c>
      <c r="S2743">
        <v>7029</v>
      </c>
      <c r="Y2743" t="str">
        <f>IFERROR(VLOOKUP(ROWS($Y$2:Y2743),$Z$2:$AA$3007,2,0),"")</f>
        <v/>
      </c>
      <c r="Z2743" s="91">
        <f>IF(ISNUMBER(SEARCH(PROF_SEARCH_ECO_PREC,AA2743)),MAX($Z$1:Z2742)+1,0)</f>
        <v>0</v>
      </c>
      <c r="AA2743" t="s">
        <v>5334</v>
      </c>
      <c r="AB2743">
        <v>7029</v>
      </c>
    </row>
    <row r="2744" spans="16:28">
      <c r="P2744" t="str">
        <f>IFERROR(VLOOKUP(ROWS($P$2:P2744),$Q$2:$R$3007,2,0),"")</f>
        <v/>
      </c>
      <c r="Q2744" s="91">
        <f>IF(ISNUMBER(SEARCH(ETUD_SHEARCH_ECO_PREC,R2744)),MAX($Q$1:Q2743)+1,0)</f>
        <v>0</v>
      </c>
      <c r="R2744" t="s">
        <v>5971</v>
      </c>
      <c r="S2744">
        <v>5484</v>
      </c>
      <c r="Y2744" t="str">
        <f>IFERROR(VLOOKUP(ROWS($Y$2:Y2744),$Z$2:$AA$3007,2,0),"")</f>
        <v/>
      </c>
      <c r="Z2744" s="91">
        <f>IF(ISNUMBER(SEARCH(PROF_SEARCH_ECO_PREC,AA2744)),MAX($Z$1:Z2743)+1,0)</f>
        <v>0</v>
      </c>
      <c r="AA2744" t="s">
        <v>5971</v>
      </c>
      <c r="AB2744">
        <v>5484</v>
      </c>
    </row>
    <row r="2745" spans="16:28">
      <c r="P2745" t="str">
        <f>IFERROR(VLOOKUP(ROWS($P$2:P2745),$Q$2:$R$3007,2,0),"")</f>
        <v/>
      </c>
      <c r="Q2745" s="91">
        <f>IF(ISNUMBER(SEARCH(ETUD_SHEARCH_ECO_PREC,R2745)),MAX($Q$1:Q2744)+1,0)</f>
        <v>0</v>
      </c>
      <c r="R2745" t="s">
        <v>5747</v>
      </c>
      <c r="S2745">
        <v>7942</v>
      </c>
      <c r="Y2745" t="str">
        <f>IFERROR(VLOOKUP(ROWS($Y$2:Y2745),$Z$2:$AA$3007,2,0),"")</f>
        <v/>
      </c>
      <c r="Z2745" s="91">
        <f>IF(ISNUMBER(SEARCH(PROF_SEARCH_ECO_PREC,AA2745)),MAX($Z$1:Z2744)+1,0)</f>
        <v>0</v>
      </c>
      <c r="AA2745" t="s">
        <v>5747</v>
      </c>
      <c r="AB2745">
        <v>7942</v>
      </c>
    </row>
    <row r="2746" spans="16:28">
      <c r="P2746" t="str">
        <f>IFERROR(VLOOKUP(ROWS($P$2:P2746),$Q$2:$R$3007,2,0),"")</f>
        <v/>
      </c>
      <c r="Q2746" s="91">
        <f>IF(ISNUMBER(SEARCH(ETUD_SHEARCH_ECO_PREC,R2746)),MAX($Q$1:Q2745)+1,0)</f>
        <v>0</v>
      </c>
      <c r="R2746" t="s">
        <v>3314</v>
      </c>
      <c r="S2746">
        <v>7160</v>
      </c>
      <c r="Y2746" t="str">
        <f>IFERROR(VLOOKUP(ROWS($Y$2:Y2746),$Z$2:$AA$3007,2,0),"")</f>
        <v/>
      </c>
      <c r="Z2746" s="91">
        <f>IF(ISNUMBER(SEARCH(PROF_SEARCH_ECO_PREC,AA2746)),MAX($Z$1:Z2745)+1,0)</f>
        <v>0</v>
      </c>
      <c r="AA2746" t="s">
        <v>3314</v>
      </c>
      <c r="AB2746">
        <v>7160</v>
      </c>
    </row>
    <row r="2747" spans="16:28">
      <c r="P2747" t="str">
        <f>IFERROR(VLOOKUP(ROWS($P$2:P2747),$Q$2:$R$3007,2,0),"")</f>
        <v/>
      </c>
      <c r="Q2747" s="91">
        <f>IF(ISNUMBER(SEARCH(ETUD_SHEARCH_ECO_PREC,R2747)),MAX($Q$1:Q2746)+1,0)</f>
        <v>0</v>
      </c>
      <c r="R2747" t="s">
        <v>5858</v>
      </c>
      <c r="S2747">
        <v>8108</v>
      </c>
      <c r="Y2747" t="str">
        <f>IFERROR(VLOOKUP(ROWS($Y$2:Y2747),$Z$2:$AA$3007,2,0),"")</f>
        <v/>
      </c>
      <c r="Z2747" s="91">
        <f>IF(ISNUMBER(SEARCH(PROF_SEARCH_ECO_PREC,AA2747)),MAX($Z$1:Z2746)+1,0)</f>
        <v>0</v>
      </c>
      <c r="AA2747" t="s">
        <v>5858</v>
      </c>
      <c r="AB2747">
        <v>8108</v>
      </c>
    </row>
    <row r="2748" spans="16:28">
      <c r="P2748" t="str">
        <f>IFERROR(VLOOKUP(ROWS($P$2:P2748),$Q$2:$R$3007,2,0),"")</f>
        <v/>
      </c>
      <c r="Q2748" s="91">
        <f>IF(ISNUMBER(SEARCH(ETUD_SHEARCH_ECO_PREC,R2748)),MAX($Q$1:Q2747)+1,0)</f>
        <v>0</v>
      </c>
      <c r="R2748" t="s">
        <v>4636</v>
      </c>
      <c r="S2748">
        <v>5582</v>
      </c>
      <c r="Y2748" t="str">
        <f>IFERROR(VLOOKUP(ROWS($Y$2:Y2748),$Z$2:$AA$3007,2,0),"")</f>
        <v/>
      </c>
      <c r="Z2748" s="91">
        <f>IF(ISNUMBER(SEARCH(PROF_SEARCH_ECO_PREC,AA2748)),MAX($Z$1:Z2747)+1,0)</f>
        <v>0</v>
      </c>
      <c r="AA2748" t="s">
        <v>4636</v>
      </c>
      <c r="AB2748">
        <v>5582</v>
      </c>
    </row>
    <row r="2749" spans="16:28">
      <c r="P2749" t="str">
        <f>IFERROR(VLOOKUP(ROWS($P$2:P2749),$Q$2:$R$3007,2,0),"")</f>
        <v/>
      </c>
      <c r="Q2749" s="91">
        <f>IF(ISNUMBER(SEARCH(ETUD_SHEARCH_ECO_PREC,R2749)),MAX($Q$1:Q2748)+1,0)</f>
        <v>0</v>
      </c>
      <c r="R2749" t="s">
        <v>5201</v>
      </c>
      <c r="S2749">
        <v>8653</v>
      </c>
      <c r="Y2749" t="str">
        <f>IFERROR(VLOOKUP(ROWS($Y$2:Y2749),$Z$2:$AA$3007,2,0),"")</f>
        <v/>
      </c>
      <c r="Z2749" s="91">
        <f>IF(ISNUMBER(SEARCH(PROF_SEARCH_ECO_PREC,AA2749)),MAX($Z$1:Z2748)+1,0)</f>
        <v>0</v>
      </c>
      <c r="AA2749" t="s">
        <v>5201</v>
      </c>
      <c r="AB2749">
        <v>8653</v>
      </c>
    </row>
    <row r="2750" spans="16:28">
      <c r="P2750" t="str">
        <f>IFERROR(VLOOKUP(ROWS($P$2:P2750),$Q$2:$R$3007,2,0),"")</f>
        <v/>
      </c>
      <c r="Q2750" s="91">
        <f>IF(ISNUMBER(SEARCH(ETUD_SHEARCH_ECO_PREC,R2750)),MAX($Q$1:Q2749)+1,0)</f>
        <v>0</v>
      </c>
      <c r="R2750" t="s">
        <v>5900</v>
      </c>
      <c r="S2750">
        <v>8593</v>
      </c>
      <c r="Y2750" t="str">
        <f>IFERROR(VLOOKUP(ROWS($Y$2:Y2750),$Z$2:$AA$3007,2,0),"")</f>
        <v/>
      </c>
      <c r="Z2750" s="91">
        <f>IF(ISNUMBER(SEARCH(PROF_SEARCH_ECO_PREC,AA2750)),MAX($Z$1:Z2749)+1,0)</f>
        <v>0</v>
      </c>
      <c r="AA2750" t="s">
        <v>5900</v>
      </c>
      <c r="AB2750">
        <v>8593</v>
      </c>
    </row>
    <row r="2751" spans="16:28">
      <c r="P2751" t="str">
        <f>IFERROR(VLOOKUP(ROWS($P$2:P2751),$Q$2:$R$3007,2,0),"")</f>
        <v/>
      </c>
      <c r="Q2751" s="91">
        <f>IF(ISNUMBER(SEARCH(ETUD_SHEARCH_ECO_PREC,R2751)),MAX($Q$1:Q2750)+1,0)</f>
        <v>0</v>
      </c>
      <c r="R2751" t="s">
        <v>5195</v>
      </c>
      <c r="S2751">
        <v>5565</v>
      </c>
      <c r="Y2751" t="str">
        <f>IFERROR(VLOOKUP(ROWS($Y$2:Y2751),$Z$2:$AA$3007,2,0),"")</f>
        <v/>
      </c>
      <c r="Z2751" s="91">
        <f>IF(ISNUMBER(SEARCH(PROF_SEARCH_ECO_PREC,AA2751)),MAX($Z$1:Z2750)+1,0)</f>
        <v>0</v>
      </c>
      <c r="AA2751" t="s">
        <v>5195</v>
      </c>
      <c r="AB2751">
        <v>5565</v>
      </c>
    </row>
    <row r="2752" spans="16:28">
      <c r="P2752" t="str">
        <f>IFERROR(VLOOKUP(ROWS($P$2:P2752),$Q$2:$R$3007,2,0),"")</f>
        <v/>
      </c>
      <c r="Q2752" s="91">
        <f>IF(ISNUMBER(SEARCH(ETUD_SHEARCH_ECO_PREC,R2752)),MAX($Q$1:Q2751)+1,0)</f>
        <v>0</v>
      </c>
      <c r="R2752" t="s">
        <v>5757</v>
      </c>
      <c r="S2752">
        <v>8102</v>
      </c>
      <c r="Y2752" t="str">
        <f>IFERROR(VLOOKUP(ROWS($Y$2:Y2752),$Z$2:$AA$3007,2,0),"")</f>
        <v/>
      </c>
      <c r="Z2752" s="91">
        <f>IF(ISNUMBER(SEARCH(PROF_SEARCH_ECO_PREC,AA2752)),MAX($Z$1:Z2751)+1,0)</f>
        <v>0</v>
      </c>
      <c r="AA2752" t="s">
        <v>5757</v>
      </c>
      <c r="AB2752">
        <v>8102</v>
      </c>
    </row>
    <row r="2753" spans="16:28">
      <c r="P2753" t="str">
        <f>IFERROR(VLOOKUP(ROWS($P$2:P2753),$Q$2:$R$3007,2,0),"")</f>
        <v/>
      </c>
      <c r="Q2753" s="91">
        <f>IF(ISNUMBER(SEARCH(ETUD_SHEARCH_ECO_PREC,R2753)),MAX($Q$1:Q2752)+1,0)</f>
        <v>0</v>
      </c>
      <c r="R2753" t="s">
        <v>5803</v>
      </c>
      <c r="S2753">
        <v>5411</v>
      </c>
      <c r="Y2753" t="str">
        <f>IFERROR(VLOOKUP(ROWS($Y$2:Y2753),$Z$2:$AA$3007,2,0),"")</f>
        <v/>
      </c>
      <c r="Z2753" s="91">
        <f>IF(ISNUMBER(SEARCH(PROF_SEARCH_ECO_PREC,AA2753)),MAX($Z$1:Z2752)+1,0)</f>
        <v>0</v>
      </c>
      <c r="AA2753" t="s">
        <v>5803</v>
      </c>
      <c r="AB2753">
        <v>5411</v>
      </c>
    </row>
    <row r="2754" spans="16:28">
      <c r="P2754" t="str">
        <f>IFERROR(VLOOKUP(ROWS($P$2:P2754),$Q$2:$R$3007,2,0),"")</f>
        <v/>
      </c>
      <c r="Q2754" s="91">
        <f>IF(ISNUMBER(SEARCH(ETUD_SHEARCH_ECO_PREC,R2754)),MAX($Q$1:Q2753)+1,0)</f>
        <v>0</v>
      </c>
      <c r="R2754" t="s">
        <v>5272</v>
      </c>
      <c r="S2754">
        <v>5458</v>
      </c>
      <c r="Y2754" t="str">
        <f>IFERROR(VLOOKUP(ROWS($Y$2:Y2754),$Z$2:$AA$3007,2,0),"")</f>
        <v/>
      </c>
      <c r="Z2754" s="91">
        <f>IF(ISNUMBER(SEARCH(PROF_SEARCH_ECO_PREC,AA2754)),MAX($Z$1:Z2753)+1,0)</f>
        <v>0</v>
      </c>
      <c r="AA2754" t="s">
        <v>5272</v>
      </c>
      <c r="AB2754">
        <v>5458</v>
      </c>
    </row>
    <row r="2755" spans="16:28">
      <c r="P2755" t="str">
        <f>IFERROR(VLOOKUP(ROWS($P$2:P2755),$Q$2:$R$3007,2,0),"")</f>
        <v/>
      </c>
      <c r="Q2755" s="91">
        <f>IF(ISNUMBER(SEARCH(ETUD_SHEARCH_ECO_PREC,R2755)),MAX($Q$1:Q2754)+1,0)</f>
        <v>0</v>
      </c>
      <c r="R2755" t="s">
        <v>4199</v>
      </c>
      <c r="S2755">
        <v>8638</v>
      </c>
      <c r="Y2755" t="str">
        <f>IFERROR(VLOOKUP(ROWS($Y$2:Y2755),$Z$2:$AA$3007,2,0),"")</f>
        <v/>
      </c>
      <c r="Z2755" s="91">
        <f>IF(ISNUMBER(SEARCH(PROF_SEARCH_ECO_PREC,AA2755)),MAX($Z$1:Z2754)+1,0)</f>
        <v>0</v>
      </c>
      <c r="AA2755" t="s">
        <v>4199</v>
      </c>
      <c r="AB2755">
        <v>8638</v>
      </c>
    </row>
    <row r="2756" spans="16:28">
      <c r="P2756" t="str">
        <f>IFERROR(VLOOKUP(ROWS($P$2:P2756),$Q$2:$R$3007,2,0),"")</f>
        <v/>
      </c>
      <c r="Q2756" s="91">
        <f>IF(ISNUMBER(SEARCH(ETUD_SHEARCH_ECO_PREC,R2756)),MAX($Q$1:Q2755)+1,0)</f>
        <v>0</v>
      </c>
      <c r="R2756" t="s">
        <v>5891</v>
      </c>
      <c r="S2756">
        <v>8601</v>
      </c>
      <c r="Y2756" t="str">
        <f>IFERROR(VLOOKUP(ROWS($Y$2:Y2756),$Z$2:$AA$3007,2,0),"")</f>
        <v/>
      </c>
      <c r="Z2756" s="91">
        <f>IF(ISNUMBER(SEARCH(PROF_SEARCH_ECO_PREC,AA2756)),MAX($Z$1:Z2755)+1,0)</f>
        <v>0</v>
      </c>
      <c r="AA2756" t="s">
        <v>5891</v>
      </c>
      <c r="AB2756">
        <v>8601</v>
      </c>
    </row>
    <row r="2757" spans="16:28">
      <c r="P2757" t="str">
        <f>IFERROR(VLOOKUP(ROWS($P$2:P2757),$Q$2:$R$3007,2,0),"")</f>
        <v/>
      </c>
      <c r="Q2757" s="91">
        <f>IF(ISNUMBER(SEARCH(ETUD_SHEARCH_ECO_PREC,R2757)),MAX($Q$1:Q2756)+1,0)</f>
        <v>0</v>
      </c>
      <c r="R2757" t="s">
        <v>5889</v>
      </c>
      <c r="S2757">
        <v>5453</v>
      </c>
      <c r="Y2757" t="str">
        <f>IFERROR(VLOOKUP(ROWS($Y$2:Y2757),$Z$2:$AA$3007,2,0),"")</f>
        <v/>
      </c>
      <c r="Z2757" s="91">
        <f>IF(ISNUMBER(SEARCH(PROF_SEARCH_ECO_PREC,AA2757)),MAX($Z$1:Z2756)+1,0)</f>
        <v>0</v>
      </c>
      <c r="AA2757" t="s">
        <v>5889</v>
      </c>
      <c r="AB2757">
        <v>5453</v>
      </c>
    </row>
    <row r="2758" spans="16:28">
      <c r="P2758" t="str">
        <f>IFERROR(VLOOKUP(ROWS($P$2:P2758),$Q$2:$R$3007,2,0),"")</f>
        <v/>
      </c>
      <c r="Q2758" s="91">
        <f>IF(ISNUMBER(SEARCH(ETUD_SHEARCH_ECO_PREC,R2758)),MAX($Q$1:Q2757)+1,0)</f>
        <v>0</v>
      </c>
      <c r="R2758" t="s">
        <v>5405</v>
      </c>
      <c r="S2758">
        <v>8606</v>
      </c>
      <c r="Y2758" t="str">
        <f>IFERROR(VLOOKUP(ROWS($Y$2:Y2758),$Z$2:$AA$3007,2,0),"")</f>
        <v/>
      </c>
      <c r="Z2758" s="91">
        <f>IF(ISNUMBER(SEARCH(PROF_SEARCH_ECO_PREC,AA2758)),MAX($Z$1:Z2757)+1,0)</f>
        <v>0</v>
      </c>
      <c r="AA2758" t="s">
        <v>5405</v>
      </c>
      <c r="AB2758">
        <v>8606</v>
      </c>
    </row>
    <row r="2759" spans="16:28">
      <c r="P2759" t="str">
        <f>IFERROR(VLOOKUP(ROWS($P$2:P2759),$Q$2:$R$3007,2,0),"")</f>
        <v/>
      </c>
      <c r="Q2759" s="91">
        <f>IF(ISNUMBER(SEARCH(ETUD_SHEARCH_ECO_PREC,R2759)),MAX($Q$1:Q2758)+1,0)</f>
        <v>0</v>
      </c>
      <c r="R2759" t="s">
        <v>3168</v>
      </c>
      <c r="S2759">
        <v>1527</v>
      </c>
      <c r="Y2759" t="str">
        <f>IFERROR(VLOOKUP(ROWS($Y$2:Y2759),$Z$2:$AA$3007,2,0),"")</f>
        <v/>
      </c>
      <c r="Z2759" s="91">
        <f>IF(ISNUMBER(SEARCH(PROF_SEARCH_ECO_PREC,AA2759)),MAX($Z$1:Z2758)+1,0)</f>
        <v>0</v>
      </c>
      <c r="AA2759" t="s">
        <v>3168</v>
      </c>
      <c r="AB2759">
        <v>1527</v>
      </c>
    </row>
    <row r="2760" spans="16:28">
      <c r="P2760" t="str">
        <f>IFERROR(VLOOKUP(ROWS($P$2:P2760),$Q$2:$R$3007,2,0),"")</f>
        <v/>
      </c>
      <c r="Q2760" s="91">
        <f>IF(ISNUMBER(SEARCH(ETUD_SHEARCH_ECO_PREC,R2760)),MAX($Q$1:Q2759)+1,0)</f>
        <v>0</v>
      </c>
      <c r="R2760" t="s">
        <v>5164</v>
      </c>
      <c r="S2760">
        <v>8540</v>
      </c>
      <c r="Y2760" t="str">
        <f>IFERROR(VLOOKUP(ROWS($Y$2:Y2760),$Z$2:$AA$3007,2,0),"")</f>
        <v/>
      </c>
      <c r="Z2760" s="91">
        <f>IF(ISNUMBER(SEARCH(PROF_SEARCH_ECO_PREC,AA2760)),MAX($Z$1:Z2759)+1,0)</f>
        <v>0</v>
      </c>
      <c r="AA2760" t="s">
        <v>5164</v>
      </c>
      <c r="AB2760">
        <v>8540</v>
      </c>
    </row>
    <row r="2761" spans="16:28">
      <c r="P2761" t="str">
        <f>IFERROR(VLOOKUP(ROWS($P$2:P2761),$Q$2:$R$3007,2,0),"")</f>
        <v/>
      </c>
      <c r="Q2761" s="91">
        <f>IF(ISNUMBER(SEARCH(ETUD_SHEARCH_ECO_PREC,R2761)),MAX($Q$1:Q2760)+1,0)</f>
        <v>0</v>
      </c>
      <c r="R2761" t="s">
        <v>5608</v>
      </c>
      <c r="S2761">
        <v>1592</v>
      </c>
      <c r="Y2761" t="str">
        <f>IFERROR(VLOOKUP(ROWS($Y$2:Y2761),$Z$2:$AA$3007,2,0),"")</f>
        <v/>
      </c>
      <c r="Z2761" s="91">
        <f>IF(ISNUMBER(SEARCH(PROF_SEARCH_ECO_PREC,AA2761)),MAX($Z$1:Z2760)+1,0)</f>
        <v>0</v>
      </c>
      <c r="AA2761" t="s">
        <v>5608</v>
      </c>
      <c r="AB2761">
        <v>1592</v>
      </c>
    </row>
    <row r="2762" spans="16:28">
      <c r="P2762" t="str">
        <f>IFERROR(VLOOKUP(ROWS($P$2:P2762),$Q$2:$R$3007,2,0),"")</f>
        <v/>
      </c>
      <c r="Q2762" s="91">
        <f>IF(ISNUMBER(SEARCH(ETUD_SHEARCH_ECO_PREC,R2762)),MAX($Q$1:Q2761)+1,0)</f>
        <v>0</v>
      </c>
      <c r="R2762" t="s">
        <v>3872</v>
      </c>
      <c r="S2762">
        <v>1582</v>
      </c>
      <c r="Y2762" t="str">
        <f>IFERROR(VLOOKUP(ROWS($Y$2:Y2762),$Z$2:$AA$3007,2,0),"")</f>
        <v/>
      </c>
      <c r="Z2762" s="91">
        <f>IF(ISNUMBER(SEARCH(PROF_SEARCH_ECO_PREC,AA2762)),MAX($Z$1:Z2761)+1,0)</f>
        <v>0</v>
      </c>
      <c r="AA2762" t="s">
        <v>3872</v>
      </c>
      <c r="AB2762">
        <v>1582</v>
      </c>
    </row>
    <row r="2763" spans="16:28">
      <c r="P2763" t="str">
        <f>IFERROR(VLOOKUP(ROWS($P$2:P2763),$Q$2:$R$3007,2,0),"")</f>
        <v/>
      </c>
      <c r="Q2763" s="91">
        <f>IF(ISNUMBER(SEARCH(ETUD_SHEARCH_ECO_PREC,R2763)),MAX($Q$1:Q2762)+1,0)</f>
        <v>0</v>
      </c>
      <c r="R2763" t="s">
        <v>3143</v>
      </c>
      <c r="S2763">
        <v>8549</v>
      </c>
      <c r="Y2763" t="str">
        <f>IFERROR(VLOOKUP(ROWS($Y$2:Y2763),$Z$2:$AA$3007,2,0),"")</f>
        <v/>
      </c>
      <c r="Z2763" s="91">
        <f>IF(ISNUMBER(SEARCH(PROF_SEARCH_ECO_PREC,AA2763)),MAX($Z$1:Z2762)+1,0)</f>
        <v>0</v>
      </c>
      <c r="AA2763" t="s">
        <v>3143</v>
      </c>
      <c r="AB2763">
        <v>8549</v>
      </c>
    </row>
    <row r="2764" spans="16:28">
      <c r="P2764" t="str">
        <f>IFERROR(VLOOKUP(ROWS($P$2:P2764),$Q$2:$R$3007,2,0),"")</f>
        <v/>
      </c>
      <c r="Q2764" s="91">
        <f>IF(ISNUMBER(SEARCH(ETUD_SHEARCH_ECO_PREC,R2764)),MAX($Q$1:Q2763)+1,0)</f>
        <v>0</v>
      </c>
      <c r="R2764" t="s">
        <v>4048</v>
      </c>
      <c r="S2764">
        <v>1564</v>
      </c>
      <c r="Y2764" t="str">
        <f>IFERROR(VLOOKUP(ROWS($Y$2:Y2764),$Z$2:$AA$3007,2,0),"")</f>
        <v/>
      </c>
      <c r="Z2764" s="91">
        <f>IF(ISNUMBER(SEARCH(PROF_SEARCH_ECO_PREC,AA2764)),MAX($Z$1:Z2763)+1,0)</f>
        <v>0</v>
      </c>
      <c r="AA2764" t="s">
        <v>4048</v>
      </c>
      <c r="AB2764">
        <v>1564</v>
      </c>
    </row>
    <row r="2765" spans="16:28">
      <c r="P2765" t="str">
        <f>IFERROR(VLOOKUP(ROWS($P$2:P2765),$Q$2:$R$3007,2,0),"")</f>
        <v/>
      </c>
      <c r="Q2765" s="91">
        <f>IF(ISNUMBER(SEARCH(ETUD_SHEARCH_ECO_PREC,R2765)),MAX($Q$1:Q2764)+1,0)</f>
        <v>0</v>
      </c>
      <c r="R2765" t="s">
        <v>3556</v>
      </c>
      <c r="S2765">
        <v>1401</v>
      </c>
      <c r="Y2765" t="str">
        <f>IFERROR(VLOOKUP(ROWS($Y$2:Y2765),$Z$2:$AA$3007,2,0),"")</f>
        <v/>
      </c>
      <c r="Z2765" s="91">
        <f>IF(ISNUMBER(SEARCH(PROF_SEARCH_ECO_PREC,AA2765)),MAX($Z$1:Z2764)+1,0)</f>
        <v>0</v>
      </c>
      <c r="AA2765" t="s">
        <v>3556</v>
      </c>
      <c r="AB2765">
        <v>1401</v>
      </c>
    </row>
    <row r="2766" spans="16:28">
      <c r="P2766" t="str">
        <f>IFERROR(VLOOKUP(ROWS($P$2:P2766),$Q$2:$R$3007,2,0),"")</f>
        <v/>
      </c>
      <c r="Q2766" s="91">
        <f>IF(ISNUMBER(SEARCH(ETUD_SHEARCH_ECO_PREC,R2766)),MAX($Q$1:Q2765)+1,0)</f>
        <v>0</v>
      </c>
      <c r="R2766" t="s">
        <v>3557</v>
      </c>
      <c r="S2766">
        <v>1447</v>
      </c>
      <c r="Y2766" t="str">
        <f>IFERROR(VLOOKUP(ROWS($Y$2:Y2766),$Z$2:$AA$3007,2,0),"")</f>
        <v/>
      </c>
      <c r="Z2766" s="91">
        <f>IF(ISNUMBER(SEARCH(PROF_SEARCH_ECO_PREC,AA2766)),MAX($Z$1:Z2765)+1,0)</f>
        <v>0</v>
      </c>
      <c r="AA2766" t="s">
        <v>3557</v>
      </c>
      <c r="AB2766">
        <v>1447</v>
      </c>
    </row>
    <row r="2767" spans="16:28">
      <c r="P2767" t="str">
        <f>IFERROR(VLOOKUP(ROWS($P$2:P2767),$Q$2:$R$3007,2,0),"")</f>
        <v/>
      </c>
      <c r="Q2767" s="91">
        <f>IF(ISNUMBER(SEARCH(ETUD_SHEARCH_ECO_PREC,R2767)),MAX($Q$1:Q2766)+1,0)</f>
        <v>0</v>
      </c>
      <c r="R2767" t="s">
        <v>3602</v>
      </c>
      <c r="S2767">
        <v>8286</v>
      </c>
      <c r="Y2767" t="str">
        <f>IFERROR(VLOOKUP(ROWS($Y$2:Y2767),$Z$2:$AA$3007,2,0),"")</f>
        <v/>
      </c>
      <c r="Z2767" s="91">
        <f>IF(ISNUMBER(SEARCH(PROF_SEARCH_ECO_PREC,AA2767)),MAX($Z$1:Z2766)+1,0)</f>
        <v>0</v>
      </c>
      <c r="AA2767" t="s">
        <v>3602</v>
      </c>
      <c r="AB2767">
        <v>8286</v>
      </c>
    </row>
    <row r="2768" spans="16:28">
      <c r="P2768" t="str">
        <f>IFERROR(VLOOKUP(ROWS($P$2:P2768),$Q$2:$R$3007,2,0),"")</f>
        <v/>
      </c>
      <c r="Q2768" s="91">
        <f>IF(ISNUMBER(SEARCH(ETUD_SHEARCH_ECO_PREC,R2768)),MAX($Q$1:Q2767)+1,0)</f>
        <v>0</v>
      </c>
      <c r="R2768" t="s">
        <v>3953</v>
      </c>
      <c r="S2768">
        <v>224</v>
      </c>
      <c r="Y2768" t="str">
        <f>IFERROR(VLOOKUP(ROWS($Y$2:Y2768),$Z$2:$AA$3007,2,0),"")</f>
        <v/>
      </c>
      <c r="Z2768" s="91">
        <f>IF(ISNUMBER(SEARCH(PROF_SEARCH_ECO_PREC,AA2768)),MAX($Z$1:Z2767)+1,0)</f>
        <v>0</v>
      </c>
      <c r="AA2768" t="s">
        <v>3953</v>
      </c>
      <c r="AB2768">
        <v>224</v>
      </c>
    </row>
    <row r="2769" spans="16:28">
      <c r="P2769" t="str">
        <f>IFERROR(VLOOKUP(ROWS($P$2:P2769),$Q$2:$R$3007,2,0),"")</f>
        <v/>
      </c>
      <c r="Q2769" s="91">
        <f>IF(ISNUMBER(SEARCH(ETUD_SHEARCH_ECO_PREC,R2769)),MAX($Q$1:Q2768)+1,0)</f>
        <v>0</v>
      </c>
      <c r="R2769" t="s">
        <v>5289</v>
      </c>
      <c r="S2769">
        <v>8575</v>
      </c>
      <c r="Y2769" t="str">
        <f>IFERROR(VLOOKUP(ROWS($Y$2:Y2769),$Z$2:$AA$3007,2,0),"")</f>
        <v/>
      </c>
      <c r="Z2769" s="91">
        <f>IF(ISNUMBER(SEARCH(PROF_SEARCH_ECO_PREC,AA2769)),MAX($Z$1:Z2768)+1,0)</f>
        <v>0</v>
      </c>
      <c r="AA2769" t="s">
        <v>5289</v>
      </c>
      <c r="AB2769">
        <v>8575</v>
      </c>
    </row>
    <row r="2770" spans="16:28">
      <c r="P2770" t="str">
        <f>IFERROR(VLOOKUP(ROWS($P$2:P2770),$Q$2:$R$3007,2,0),"")</f>
        <v/>
      </c>
      <c r="Q2770" s="91">
        <f>IF(ISNUMBER(SEARCH(ETUD_SHEARCH_ECO_PREC,R2770)),MAX($Q$1:Q2769)+1,0)</f>
        <v>0</v>
      </c>
      <c r="R2770" t="s">
        <v>5258</v>
      </c>
      <c r="S2770">
        <v>927</v>
      </c>
      <c r="Y2770" t="str">
        <f>IFERROR(VLOOKUP(ROWS($Y$2:Y2770),$Z$2:$AA$3007,2,0),"")</f>
        <v/>
      </c>
      <c r="Z2770" s="91">
        <f>IF(ISNUMBER(SEARCH(PROF_SEARCH_ECO_PREC,AA2770)),MAX($Z$1:Z2769)+1,0)</f>
        <v>0</v>
      </c>
      <c r="AA2770" t="s">
        <v>5258</v>
      </c>
      <c r="AB2770">
        <v>927</v>
      </c>
    </row>
    <row r="2771" spans="16:28">
      <c r="P2771" t="str">
        <f>IFERROR(VLOOKUP(ROWS($P$2:P2771),$Q$2:$R$3007,2,0),"")</f>
        <v/>
      </c>
      <c r="Q2771" s="91">
        <f>IF(ISNUMBER(SEARCH(ETUD_SHEARCH_ECO_PREC,R2771)),MAX($Q$1:Q2770)+1,0)</f>
        <v>0</v>
      </c>
      <c r="R2771" t="s">
        <v>4003</v>
      </c>
      <c r="S2771">
        <v>253</v>
      </c>
      <c r="Y2771" t="str">
        <f>IFERROR(VLOOKUP(ROWS($Y$2:Y2771),$Z$2:$AA$3007,2,0),"")</f>
        <v/>
      </c>
      <c r="Z2771" s="91">
        <f>IF(ISNUMBER(SEARCH(PROF_SEARCH_ECO_PREC,AA2771)),MAX($Z$1:Z2770)+1,0)</f>
        <v>0</v>
      </c>
      <c r="AA2771" t="s">
        <v>4003</v>
      </c>
      <c r="AB2771">
        <v>253</v>
      </c>
    </row>
    <row r="2772" spans="16:28">
      <c r="P2772" t="str">
        <f>IFERROR(VLOOKUP(ROWS($P$2:P2772),$Q$2:$R$3007,2,0),"")</f>
        <v/>
      </c>
      <c r="Q2772" s="91">
        <f>IF(ISNUMBER(SEARCH(ETUD_SHEARCH_ECO_PREC,R2772)),MAX($Q$1:Q2771)+1,0)</f>
        <v>0</v>
      </c>
      <c r="R2772" t="s">
        <v>4789</v>
      </c>
      <c r="S2772">
        <v>1549</v>
      </c>
      <c r="Y2772" t="str">
        <f>IFERROR(VLOOKUP(ROWS($Y$2:Y2772),$Z$2:$AA$3007,2,0),"")</f>
        <v/>
      </c>
      <c r="Z2772" s="91">
        <f>IF(ISNUMBER(SEARCH(PROF_SEARCH_ECO_PREC,AA2772)),MAX($Z$1:Z2771)+1,0)</f>
        <v>0</v>
      </c>
      <c r="AA2772" t="s">
        <v>4789</v>
      </c>
      <c r="AB2772">
        <v>1549</v>
      </c>
    </row>
    <row r="2773" spans="16:28">
      <c r="P2773" t="str">
        <f>IFERROR(VLOOKUP(ROWS($P$2:P2773),$Q$2:$R$3007,2,0),"")</f>
        <v/>
      </c>
      <c r="Q2773" s="91">
        <f>IF(ISNUMBER(SEARCH(ETUD_SHEARCH_ECO_PREC,R2773)),MAX($Q$1:Q2772)+1,0)</f>
        <v>0</v>
      </c>
      <c r="R2773" t="s">
        <v>4164</v>
      </c>
      <c r="S2773">
        <v>8673</v>
      </c>
      <c r="Y2773" t="str">
        <f>IFERROR(VLOOKUP(ROWS($Y$2:Y2773),$Z$2:$AA$3007,2,0),"")</f>
        <v/>
      </c>
      <c r="Z2773" s="91">
        <f>IF(ISNUMBER(SEARCH(PROF_SEARCH_ECO_PREC,AA2773)),MAX($Z$1:Z2772)+1,0)</f>
        <v>0</v>
      </c>
      <c r="AA2773" t="s">
        <v>4164</v>
      </c>
      <c r="AB2773">
        <v>8673</v>
      </c>
    </row>
    <row r="2774" spans="16:28">
      <c r="P2774" t="str">
        <f>IFERROR(VLOOKUP(ROWS($P$2:P2774),$Q$2:$R$3007,2,0),"")</f>
        <v/>
      </c>
      <c r="Q2774" s="91">
        <f>IF(ISNUMBER(SEARCH(ETUD_SHEARCH_ECO_PREC,R2774)),MAX($Q$1:Q2773)+1,0)</f>
        <v>0</v>
      </c>
      <c r="R2774" t="s">
        <v>5004</v>
      </c>
      <c r="S2774">
        <v>5578</v>
      </c>
      <c r="Y2774" t="str">
        <f>IFERROR(VLOOKUP(ROWS($Y$2:Y2774),$Z$2:$AA$3007,2,0),"")</f>
        <v/>
      </c>
      <c r="Z2774" s="91">
        <f>IF(ISNUMBER(SEARCH(PROF_SEARCH_ECO_PREC,AA2774)),MAX($Z$1:Z2773)+1,0)</f>
        <v>0</v>
      </c>
      <c r="AA2774" t="s">
        <v>5004</v>
      </c>
      <c r="AB2774">
        <v>5578</v>
      </c>
    </row>
    <row r="2775" spans="16:28">
      <c r="P2775" t="str">
        <f>IFERROR(VLOOKUP(ROWS($P$2:P2775),$Q$2:$R$3007,2,0),"")</f>
        <v/>
      </c>
      <c r="Q2775" s="91">
        <f>IF(ISNUMBER(SEARCH(ETUD_SHEARCH_ECO_PREC,R2775)),MAX($Q$1:Q2774)+1,0)</f>
        <v>0</v>
      </c>
      <c r="R2775" t="s">
        <v>4201</v>
      </c>
      <c r="S2775">
        <v>9517</v>
      </c>
      <c r="Y2775" t="str">
        <f>IFERROR(VLOOKUP(ROWS($Y$2:Y2775),$Z$2:$AA$3007,2,0),"")</f>
        <v/>
      </c>
      <c r="Z2775" s="91">
        <f>IF(ISNUMBER(SEARCH(PROF_SEARCH_ECO_PREC,AA2775)),MAX($Z$1:Z2774)+1,0)</f>
        <v>0</v>
      </c>
      <c r="AA2775" t="s">
        <v>4201</v>
      </c>
      <c r="AB2775">
        <v>9517</v>
      </c>
    </row>
    <row r="2776" spans="16:28">
      <c r="P2776" t="str">
        <f>IFERROR(VLOOKUP(ROWS($P$2:P2776),$Q$2:$R$3007,2,0),"")</f>
        <v/>
      </c>
      <c r="Q2776" s="91">
        <f>IF(ISNUMBER(SEARCH(ETUD_SHEARCH_ECO_PREC,R2776)),MAX($Q$1:Q2775)+1,0)</f>
        <v>0</v>
      </c>
      <c r="R2776" t="s">
        <v>3486</v>
      </c>
      <c r="S2776">
        <v>7294</v>
      </c>
      <c r="Y2776" t="str">
        <f>IFERROR(VLOOKUP(ROWS($Y$2:Y2776),$Z$2:$AA$3007,2,0),"")</f>
        <v/>
      </c>
      <c r="Z2776" s="91">
        <f>IF(ISNUMBER(SEARCH(PROF_SEARCH_ECO_PREC,AA2776)),MAX($Z$1:Z2775)+1,0)</f>
        <v>0</v>
      </c>
      <c r="AA2776" t="s">
        <v>3486</v>
      </c>
      <c r="AB2776">
        <v>7294</v>
      </c>
    </row>
    <row r="2777" spans="16:28">
      <c r="P2777" t="str">
        <f>IFERROR(VLOOKUP(ROWS($P$2:P2777),$Q$2:$R$3007,2,0),"")</f>
        <v/>
      </c>
      <c r="Q2777" s="91">
        <f>IF(ISNUMBER(SEARCH(ETUD_SHEARCH_ECO_PREC,R2777)),MAX($Q$1:Q2776)+1,0)</f>
        <v>0</v>
      </c>
      <c r="R2777" t="s">
        <v>5148</v>
      </c>
      <c r="S2777">
        <v>1361</v>
      </c>
      <c r="Y2777" t="str">
        <f>IFERROR(VLOOKUP(ROWS($Y$2:Y2777),$Z$2:$AA$3007,2,0),"")</f>
        <v/>
      </c>
      <c r="Z2777" s="91">
        <f>IF(ISNUMBER(SEARCH(PROF_SEARCH_ECO_PREC,AA2777)),MAX($Z$1:Z2776)+1,0)</f>
        <v>0</v>
      </c>
      <c r="AA2777" t="s">
        <v>5148</v>
      </c>
      <c r="AB2777">
        <v>1361</v>
      </c>
    </row>
    <row r="2778" spans="16:28">
      <c r="P2778" t="str">
        <f>IFERROR(VLOOKUP(ROWS($P$2:P2778),$Q$2:$R$3007,2,0),"")</f>
        <v/>
      </c>
      <c r="Q2778" s="91">
        <f>IF(ISNUMBER(SEARCH(ETUD_SHEARCH_ECO_PREC,R2778)),MAX($Q$1:Q2777)+1,0)</f>
        <v>0</v>
      </c>
      <c r="R2778" t="s">
        <v>4520</v>
      </c>
      <c r="S2778">
        <v>1409</v>
      </c>
      <c r="Y2778" t="str">
        <f>IFERROR(VLOOKUP(ROWS($Y$2:Y2778),$Z$2:$AA$3007,2,0),"")</f>
        <v/>
      </c>
      <c r="Z2778" s="91">
        <f>IF(ISNUMBER(SEARCH(PROF_SEARCH_ECO_PREC,AA2778)),MAX($Z$1:Z2777)+1,0)</f>
        <v>0</v>
      </c>
      <c r="AA2778" t="s">
        <v>4520</v>
      </c>
      <c r="AB2778">
        <v>1409</v>
      </c>
    </row>
    <row r="2779" spans="16:28">
      <c r="P2779" t="str">
        <f>IFERROR(VLOOKUP(ROWS($P$2:P2779),$Q$2:$R$3007,2,0),"")</f>
        <v/>
      </c>
      <c r="Q2779" s="91">
        <f>IF(ISNUMBER(SEARCH(ETUD_SHEARCH_ECO_PREC,R2779)),MAX($Q$1:Q2778)+1,0)</f>
        <v>0</v>
      </c>
      <c r="R2779" t="s">
        <v>5177</v>
      </c>
      <c r="S2779">
        <v>8683</v>
      </c>
      <c r="Y2779" t="str">
        <f>IFERROR(VLOOKUP(ROWS($Y$2:Y2779),$Z$2:$AA$3007,2,0),"")</f>
        <v/>
      </c>
      <c r="Z2779" s="91">
        <f>IF(ISNUMBER(SEARCH(PROF_SEARCH_ECO_PREC,AA2779)),MAX($Z$1:Z2778)+1,0)</f>
        <v>0</v>
      </c>
      <c r="AA2779" t="s">
        <v>5177</v>
      </c>
      <c r="AB2779">
        <v>8683</v>
      </c>
    </row>
    <row r="2780" spans="16:28">
      <c r="P2780" t="str">
        <f>IFERROR(VLOOKUP(ROWS($P$2:P2780),$Q$2:$R$3007,2,0),"")</f>
        <v/>
      </c>
      <c r="Q2780" s="91">
        <f>IF(ISNUMBER(SEARCH(ETUD_SHEARCH_ECO_PREC,R2780)),MAX($Q$1:Q2779)+1,0)</f>
        <v>0</v>
      </c>
      <c r="R2780" t="s">
        <v>5005</v>
      </c>
      <c r="S2780">
        <v>1364</v>
      </c>
      <c r="Y2780" t="str">
        <f>IFERROR(VLOOKUP(ROWS($Y$2:Y2780),$Z$2:$AA$3007,2,0),"")</f>
        <v/>
      </c>
      <c r="Z2780" s="91">
        <f>IF(ISNUMBER(SEARCH(PROF_SEARCH_ECO_PREC,AA2780)),MAX($Z$1:Z2779)+1,0)</f>
        <v>0</v>
      </c>
      <c r="AA2780" t="s">
        <v>5005</v>
      </c>
      <c r="AB2780">
        <v>1364</v>
      </c>
    </row>
    <row r="2781" spans="16:28">
      <c r="P2781" t="str">
        <f>IFERROR(VLOOKUP(ROWS($P$2:P2781),$Q$2:$R$3007,2,0),"")</f>
        <v/>
      </c>
      <c r="Q2781" s="91">
        <f>IF(ISNUMBER(SEARCH(ETUD_SHEARCH_ECO_PREC,R2781)),MAX($Q$1:Q2780)+1,0)</f>
        <v>0</v>
      </c>
      <c r="R2781" t="s">
        <v>5397</v>
      </c>
      <c r="S2781">
        <v>987</v>
      </c>
      <c r="Y2781" t="str">
        <f>IFERROR(VLOOKUP(ROWS($Y$2:Y2781),$Z$2:$AA$3007,2,0),"")</f>
        <v/>
      </c>
      <c r="Z2781" s="91">
        <f>IF(ISNUMBER(SEARCH(PROF_SEARCH_ECO_PREC,AA2781)),MAX($Z$1:Z2780)+1,0)</f>
        <v>0</v>
      </c>
      <c r="AA2781" t="s">
        <v>5397</v>
      </c>
      <c r="AB2781">
        <v>987</v>
      </c>
    </row>
    <row r="2782" spans="16:28">
      <c r="P2782" t="str">
        <f>IFERROR(VLOOKUP(ROWS($P$2:P2782),$Q$2:$R$3007,2,0),"")</f>
        <v/>
      </c>
      <c r="Q2782" s="91">
        <f>IF(ISNUMBER(SEARCH(ETUD_SHEARCH_ECO_PREC,R2782)),MAX($Q$1:Q2781)+1,0)</f>
        <v>0</v>
      </c>
      <c r="R2782" t="s">
        <v>5906</v>
      </c>
      <c r="S2782">
        <v>1370</v>
      </c>
      <c r="Y2782" t="str">
        <f>IFERROR(VLOOKUP(ROWS($Y$2:Y2782),$Z$2:$AA$3007,2,0),"")</f>
        <v/>
      </c>
      <c r="Z2782" s="91">
        <f>IF(ISNUMBER(SEARCH(PROF_SEARCH_ECO_PREC,AA2782)),MAX($Z$1:Z2781)+1,0)</f>
        <v>0</v>
      </c>
      <c r="AA2782" t="s">
        <v>5906</v>
      </c>
      <c r="AB2782">
        <v>1370</v>
      </c>
    </row>
    <row r="2783" spans="16:28">
      <c r="P2783" t="str">
        <f>IFERROR(VLOOKUP(ROWS($P$2:P2783),$Q$2:$R$3007,2,0),"")</f>
        <v/>
      </c>
      <c r="Q2783" s="91">
        <f>IF(ISNUMBER(SEARCH(ETUD_SHEARCH_ECO_PREC,R2783)),MAX($Q$1:Q2782)+1,0)</f>
        <v>0</v>
      </c>
      <c r="R2783" t="s">
        <v>5818</v>
      </c>
      <c r="S2783">
        <v>1438</v>
      </c>
      <c r="Y2783" t="str">
        <f>IFERROR(VLOOKUP(ROWS($Y$2:Y2783),$Z$2:$AA$3007,2,0),"")</f>
        <v/>
      </c>
      <c r="Z2783" s="91">
        <f>IF(ISNUMBER(SEARCH(PROF_SEARCH_ECO_PREC,AA2783)),MAX($Z$1:Z2782)+1,0)</f>
        <v>0</v>
      </c>
      <c r="AA2783" t="s">
        <v>5818</v>
      </c>
      <c r="AB2783">
        <v>1438</v>
      </c>
    </row>
    <row r="2784" spans="16:28">
      <c r="P2784" t="str">
        <f>IFERROR(VLOOKUP(ROWS($P$2:P2784),$Q$2:$R$3007,2,0),"")</f>
        <v/>
      </c>
      <c r="Q2784" s="91">
        <f>IF(ISNUMBER(SEARCH(ETUD_SHEARCH_ECO_PREC,R2784)),MAX($Q$1:Q2783)+1,0)</f>
        <v>0</v>
      </c>
      <c r="R2784" t="s">
        <v>5589</v>
      </c>
      <c r="S2784">
        <v>1080</v>
      </c>
      <c r="Y2784" t="str">
        <f>IFERROR(VLOOKUP(ROWS($Y$2:Y2784),$Z$2:$AA$3007,2,0),"")</f>
        <v/>
      </c>
      <c r="Z2784" s="91">
        <f>IF(ISNUMBER(SEARCH(PROF_SEARCH_ECO_PREC,AA2784)),MAX($Z$1:Z2783)+1,0)</f>
        <v>0</v>
      </c>
      <c r="AA2784" t="s">
        <v>5589</v>
      </c>
      <c r="AB2784">
        <v>1080</v>
      </c>
    </row>
    <row r="2785" spans="16:28">
      <c r="P2785" t="str">
        <f>IFERROR(VLOOKUP(ROWS($P$2:P2785),$Q$2:$R$3007,2,0),"")</f>
        <v/>
      </c>
      <c r="Q2785" s="91">
        <f>IF(ISNUMBER(SEARCH(ETUD_SHEARCH_ECO_PREC,R2785)),MAX($Q$1:Q2784)+1,0)</f>
        <v>0</v>
      </c>
      <c r="R2785" t="s">
        <v>4007</v>
      </c>
      <c r="S2785">
        <v>8432</v>
      </c>
      <c r="Y2785" t="str">
        <f>IFERROR(VLOOKUP(ROWS($Y$2:Y2785),$Z$2:$AA$3007,2,0),"")</f>
        <v/>
      </c>
      <c r="Z2785" s="91">
        <f>IF(ISNUMBER(SEARCH(PROF_SEARCH_ECO_PREC,AA2785)),MAX($Z$1:Z2784)+1,0)</f>
        <v>0</v>
      </c>
      <c r="AA2785" t="s">
        <v>4007</v>
      </c>
      <c r="AB2785">
        <v>8432</v>
      </c>
    </row>
    <row r="2786" spans="16:28">
      <c r="P2786" t="str">
        <f>IFERROR(VLOOKUP(ROWS($P$2:P2786),$Q$2:$R$3007,2,0),"")</f>
        <v/>
      </c>
      <c r="Q2786" s="91">
        <f>IF(ISNUMBER(SEARCH(ETUD_SHEARCH_ECO_PREC,R2786)),MAX($Q$1:Q2785)+1,0)</f>
        <v>0</v>
      </c>
      <c r="R2786" t="s">
        <v>3629</v>
      </c>
      <c r="S2786">
        <v>126</v>
      </c>
      <c r="Y2786" t="str">
        <f>IFERROR(VLOOKUP(ROWS($Y$2:Y2786),$Z$2:$AA$3007,2,0),"")</f>
        <v/>
      </c>
      <c r="Z2786" s="91">
        <f>IF(ISNUMBER(SEARCH(PROF_SEARCH_ECO_PREC,AA2786)),MAX($Z$1:Z2785)+1,0)</f>
        <v>0</v>
      </c>
      <c r="AA2786" t="s">
        <v>3629</v>
      </c>
      <c r="AB2786">
        <v>126</v>
      </c>
    </row>
    <row r="2787" spans="16:28">
      <c r="P2787" t="str">
        <f>IFERROR(VLOOKUP(ROWS($P$2:P2787),$Q$2:$R$3007,2,0),"")</f>
        <v/>
      </c>
      <c r="Q2787" s="91">
        <f>IF(ISNUMBER(SEARCH(ETUD_SHEARCH_ECO_PREC,R2787)),MAX($Q$1:Q2786)+1,0)</f>
        <v>0</v>
      </c>
      <c r="R2787" t="s">
        <v>3893</v>
      </c>
      <c r="S2787">
        <v>202</v>
      </c>
      <c r="Y2787" t="str">
        <f>IFERROR(VLOOKUP(ROWS($Y$2:Y2787),$Z$2:$AA$3007,2,0),"")</f>
        <v/>
      </c>
      <c r="Z2787" s="91">
        <f>IF(ISNUMBER(SEARCH(PROF_SEARCH_ECO_PREC,AA2787)),MAX($Z$1:Z2786)+1,0)</f>
        <v>0</v>
      </c>
      <c r="AA2787" t="s">
        <v>3893</v>
      </c>
      <c r="AB2787">
        <v>202</v>
      </c>
    </row>
    <row r="2788" spans="16:28">
      <c r="P2788" t="str">
        <f>IFERROR(VLOOKUP(ROWS($P$2:P2788),$Q$2:$R$3007,2,0),"")</f>
        <v/>
      </c>
      <c r="Q2788" s="91">
        <f>IF(ISNUMBER(SEARCH(ETUD_SHEARCH_ECO_PREC,R2788)),MAX($Q$1:Q2787)+1,0)</f>
        <v>0</v>
      </c>
      <c r="R2788" t="s">
        <v>5835</v>
      </c>
      <c r="S2788">
        <v>1135</v>
      </c>
      <c r="Y2788" t="str">
        <f>IFERROR(VLOOKUP(ROWS($Y$2:Y2788),$Z$2:$AA$3007,2,0),"")</f>
        <v/>
      </c>
      <c r="Z2788" s="91">
        <f>IF(ISNUMBER(SEARCH(PROF_SEARCH_ECO_PREC,AA2788)),MAX($Z$1:Z2787)+1,0)</f>
        <v>0</v>
      </c>
      <c r="AA2788" t="s">
        <v>5835</v>
      </c>
      <c r="AB2788">
        <v>1135</v>
      </c>
    </row>
    <row r="2789" spans="16:28">
      <c r="P2789" t="str">
        <f>IFERROR(VLOOKUP(ROWS($P$2:P2789),$Q$2:$R$3007,2,0),"")</f>
        <v/>
      </c>
      <c r="Q2789" s="91">
        <f>IF(ISNUMBER(SEARCH(ETUD_SHEARCH_ECO_PREC,R2789)),MAX($Q$1:Q2788)+1,0)</f>
        <v>0</v>
      </c>
      <c r="R2789" t="s">
        <v>3987</v>
      </c>
      <c r="S2789">
        <v>1396</v>
      </c>
      <c r="Y2789" t="str">
        <f>IFERROR(VLOOKUP(ROWS($Y$2:Y2789),$Z$2:$AA$3007,2,0),"")</f>
        <v/>
      </c>
      <c r="Z2789" s="91">
        <f>IF(ISNUMBER(SEARCH(PROF_SEARCH_ECO_PREC,AA2789)),MAX($Z$1:Z2788)+1,0)</f>
        <v>0</v>
      </c>
      <c r="AA2789" t="s">
        <v>3987</v>
      </c>
      <c r="AB2789">
        <v>1396</v>
      </c>
    </row>
    <row r="2790" spans="16:28">
      <c r="P2790" t="str">
        <f>IFERROR(VLOOKUP(ROWS($P$2:P2790),$Q$2:$R$3007,2,0),"")</f>
        <v/>
      </c>
      <c r="Q2790" s="91">
        <f>IF(ISNUMBER(SEARCH(ETUD_SHEARCH_ECO_PREC,R2790)),MAX($Q$1:Q2789)+1,0)</f>
        <v>0</v>
      </c>
      <c r="R2790" t="s">
        <v>4810</v>
      </c>
      <c r="S2790">
        <v>1388</v>
      </c>
      <c r="Y2790" t="str">
        <f>IFERROR(VLOOKUP(ROWS($Y$2:Y2790),$Z$2:$AA$3007,2,0),"")</f>
        <v/>
      </c>
      <c r="Z2790" s="91">
        <f>IF(ISNUMBER(SEARCH(PROF_SEARCH_ECO_PREC,AA2790)),MAX($Z$1:Z2789)+1,0)</f>
        <v>0</v>
      </c>
      <c r="AA2790" t="s">
        <v>4810</v>
      </c>
      <c r="AB2790">
        <v>1388</v>
      </c>
    </row>
    <row r="2791" spans="16:28">
      <c r="P2791" t="str">
        <f>IFERROR(VLOOKUP(ROWS($P$2:P2791),$Q$2:$R$3007,2,0),"")</f>
        <v/>
      </c>
      <c r="Q2791" s="91">
        <f>IF(ISNUMBER(SEARCH(ETUD_SHEARCH_ECO_PREC,R2791)),MAX($Q$1:Q2790)+1,0)</f>
        <v>0</v>
      </c>
      <c r="R2791" t="s">
        <v>5343</v>
      </c>
      <c r="S2791">
        <v>1614</v>
      </c>
      <c r="Y2791" t="str">
        <f>IFERROR(VLOOKUP(ROWS($Y$2:Y2791),$Z$2:$AA$3007,2,0),"")</f>
        <v/>
      </c>
      <c r="Z2791" s="91">
        <f>IF(ISNUMBER(SEARCH(PROF_SEARCH_ECO_PREC,AA2791)),MAX($Z$1:Z2790)+1,0)</f>
        <v>0</v>
      </c>
      <c r="AA2791" t="s">
        <v>5343</v>
      </c>
      <c r="AB2791">
        <v>1614</v>
      </c>
    </row>
    <row r="2792" spans="16:28">
      <c r="P2792" t="str">
        <f>IFERROR(VLOOKUP(ROWS($P$2:P2792),$Q$2:$R$3007,2,0),"")</f>
        <v/>
      </c>
      <c r="Q2792" s="91">
        <f>IF(ISNUMBER(SEARCH(ETUD_SHEARCH_ECO_PREC,R2792)),MAX($Q$1:Q2791)+1,0)</f>
        <v>0</v>
      </c>
      <c r="R2792" t="s">
        <v>3126</v>
      </c>
      <c r="S2792">
        <v>14</v>
      </c>
      <c r="Y2792" t="str">
        <f>IFERROR(VLOOKUP(ROWS($Y$2:Y2792),$Z$2:$AA$3007,2,0),"")</f>
        <v/>
      </c>
      <c r="Z2792" s="91">
        <f>IF(ISNUMBER(SEARCH(PROF_SEARCH_ECO_PREC,AA2792)),MAX($Z$1:Z2791)+1,0)</f>
        <v>0</v>
      </c>
      <c r="AA2792" t="s">
        <v>3126</v>
      </c>
      <c r="AB2792">
        <v>14</v>
      </c>
    </row>
    <row r="2793" spans="16:28">
      <c r="P2793" t="str">
        <f>IFERROR(VLOOKUP(ROWS($P$2:P2793),$Q$2:$R$3007,2,0),"")</f>
        <v/>
      </c>
      <c r="Q2793" s="91">
        <f>IF(ISNUMBER(SEARCH(ETUD_SHEARCH_ECO_PREC,R2793)),MAX($Q$1:Q2792)+1,0)</f>
        <v>0</v>
      </c>
      <c r="R2793" t="s">
        <v>5798</v>
      </c>
      <c r="S2793">
        <v>8111</v>
      </c>
      <c r="Y2793" t="str">
        <f>IFERROR(VLOOKUP(ROWS($Y$2:Y2793),$Z$2:$AA$3007,2,0),"")</f>
        <v/>
      </c>
      <c r="Z2793" s="91">
        <f>IF(ISNUMBER(SEARCH(PROF_SEARCH_ECO_PREC,AA2793)),MAX($Z$1:Z2792)+1,0)</f>
        <v>0</v>
      </c>
      <c r="AA2793" t="s">
        <v>5798</v>
      </c>
      <c r="AB2793">
        <v>8111</v>
      </c>
    </row>
    <row r="2794" spans="16:28">
      <c r="P2794" t="str">
        <f>IFERROR(VLOOKUP(ROWS($P$2:P2794),$Q$2:$R$3007,2,0),"")</f>
        <v/>
      </c>
      <c r="Q2794" s="91">
        <f>IF(ISNUMBER(SEARCH(ETUD_SHEARCH_ECO_PREC,R2794)),MAX($Q$1:Q2793)+1,0)</f>
        <v>0</v>
      </c>
      <c r="R2794" t="s">
        <v>3991</v>
      </c>
      <c r="S2794">
        <v>245</v>
      </c>
      <c r="Y2794" t="str">
        <f>IFERROR(VLOOKUP(ROWS($Y$2:Y2794),$Z$2:$AA$3007,2,0),"")</f>
        <v/>
      </c>
      <c r="Z2794" s="91">
        <f>IF(ISNUMBER(SEARCH(PROF_SEARCH_ECO_PREC,AA2794)),MAX($Z$1:Z2793)+1,0)</f>
        <v>0</v>
      </c>
      <c r="AA2794" t="s">
        <v>3991</v>
      </c>
      <c r="AB2794">
        <v>245</v>
      </c>
    </row>
    <row r="2795" spans="16:28">
      <c r="P2795" t="str">
        <f>IFERROR(VLOOKUP(ROWS($P$2:P2795),$Q$2:$R$3007,2,0),"")</f>
        <v/>
      </c>
      <c r="Q2795" s="91">
        <f>IF(ISNUMBER(SEARCH(ETUD_SHEARCH_ECO_PREC,R2795)),MAX($Q$1:Q2794)+1,0)</f>
        <v>0</v>
      </c>
      <c r="R2795" t="s">
        <v>3455</v>
      </c>
      <c r="S2795">
        <v>8519</v>
      </c>
      <c r="Y2795" t="str">
        <f>IFERROR(VLOOKUP(ROWS($Y$2:Y2795),$Z$2:$AA$3007,2,0),"")</f>
        <v/>
      </c>
      <c r="Z2795" s="91">
        <f>IF(ISNUMBER(SEARCH(PROF_SEARCH_ECO_PREC,AA2795)),MAX($Z$1:Z2794)+1,0)</f>
        <v>0</v>
      </c>
      <c r="AA2795" t="s">
        <v>3455</v>
      </c>
      <c r="AB2795">
        <v>8519</v>
      </c>
    </row>
    <row r="2796" spans="16:28">
      <c r="P2796" t="str">
        <f>IFERROR(VLOOKUP(ROWS($P$2:P2796),$Q$2:$R$3007,2,0),"")</f>
        <v/>
      </c>
      <c r="Q2796" s="91">
        <f>IF(ISNUMBER(SEARCH(ETUD_SHEARCH_ECO_PREC,R2796)),MAX($Q$1:Q2795)+1,0)</f>
        <v>0</v>
      </c>
      <c r="R2796" t="s">
        <v>3203</v>
      </c>
      <c r="S2796">
        <v>5572</v>
      </c>
      <c r="Y2796" t="str">
        <f>IFERROR(VLOOKUP(ROWS($Y$2:Y2796),$Z$2:$AA$3007,2,0),"")</f>
        <v/>
      </c>
      <c r="Z2796" s="91">
        <f>IF(ISNUMBER(SEARCH(PROF_SEARCH_ECO_PREC,AA2796)),MAX($Z$1:Z2795)+1,0)</f>
        <v>0</v>
      </c>
      <c r="AA2796" t="s">
        <v>3203</v>
      </c>
      <c r="AB2796">
        <v>5572</v>
      </c>
    </row>
    <row r="2797" spans="16:28">
      <c r="P2797" t="str">
        <f>IFERROR(VLOOKUP(ROWS($P$2:P2797),$Q$2:$R$3007,2,0),"")</f>
        <v/>
      </c>
      <c r="Q2797" s="91">
        <f>IF(ISNUMBER(SEARCH(ETUD_SHEARCH_ECO_PREC,R2797)),MAX($Q$1:Q2796)+1,0)</f>
        <v>0</v>
      </c>
      <c r="R2797" t="s">
        <v>6022</v>
      </c>
      <c r="S2797">
        <v>8073</v>
      </c>
      <c r="Y2797" t="str">
        <f>IFERROR(VLOOKUP(ROWS($Y$2:Y2797),$Z$2:$AA$3007,2,0),"")</f>
        <v/>
      </c>
      <c r="Z2797" s="91">
        <f>IF(ISNUMBER(SEARCH(PROF_SEARCH_ECO_PREC,AA2797)),MAX($Z$1:Z2796)+1,0)</f>
        <v>0</v>
      </c>
      <c r="AA2797" t="s">
        <v>6022</v>
      </c>
      <c r="AB2797">
        <v>8073</v>
      </c>
    </row>
    <row r="2798" spans="16:28">
      <c r="P2798" t="str">
        <f>IFERROR(VLOOKUP(ROWS($P$2:P2798),$Q$2:$R$3007,2,0),"")</f>
        <v/>
      </c>
      <c r="Q2798" s="91">
        <f>IF(ISNUMBER(SEARCH(ETUD_SHEARCH_ECO_PREC,R2798)),MAX($Q$1:Q2797)+1,0)</f>
        <v>0</v>
      </c>
      <c r="R2798" t="s">
        <v>5456</v>
      </c>
      <c r="S2798">
        <v>8582</v>
      </c>
      <c r="Y2798" t="str">
        <f>IFERROR(VLOOKUP(ROWS($Y$2:Y2798),$Z$2:$AA$3007,2,0),"")</f>
        <v/>
      </c>
      <c r="Z2798" s="91">
        <f>IF(ISNUMBER(SEARCH(PROF_SEARCH_ECO_PREC,AA2798)),MAX($Z$1:Z2797)+1,0)</f>
        <v>0</v>
      </c>
      <c r="AA2798" t="s">
        <v>5456</v>
      </c>
      <c r="AB2798">
        <v>8582</v>
      </c>
    </row>
    <row r="2799" spans="16:28">
      <c r="P2799" t="str">
        <f>IFERROR(VLOOKUP(ROWS($P$2:P2799),$Q$2:$R$3007,2,0),"")</f>
        <v/>
      </c>
      <c r="Q2799" s="91">
        <f>IF(ISNUMBER(SEARCH(ETUD_SHEARCH_ECO_PREC,R2799)),MAX($Q$1:Q2798)+1,0)</f>
        <v>0</v>
      </c>
      <c r="R2799" t="s">
        <v>3289</v>
      </c>
      <c r="S2799">
        <v>8618</v>
      </c>
      <c r="Y2799" t="str">
        <f>IFERROR(VLOOKUP(ROWS($Y$2:Y2799),$Z$2:$AA$3007,2,0),"")</f>
        <v/>
      </c>
      <c r="Z2799" s="91">
        <f>IF(ISNUMBER(SEARCH(PROF_SEARCH_ECO_PREC,AA2799)),MAX($Z$1:Z2798)+1,0)</f>
        <v>0</v>
      </c>
      <c r="AA2799" t="s">
        <v>3289</v>
      </c>
      <c r="AB2799">
        <v>8618</v>
      </c>
    </row>
    <row r="2800" spans="16:28">
      <c r="P2800" t="str">
        <f>IFERROR(VLOOKUP(ROWS($P$2:P2800),$Q$2:$R$3007,2,0),"")</f>
        <v/>
      </c>
      <c r="Q2800" s="91">
        <f>IF(ISNUMBER(SEARCH(ETUD_SHEARCH_ECO_PREC,R2800)),MAX($Q$1:Q2799)+1,0)</f>
        <v>0</v>
      </c>
      <c r="R2800" t="s">
        <v>3085</v>
      </c>
      <c r="S2800">
        <v>8640</v>
      </c>
      <c r="Y2800" t="str">
        <f>IFERROR(VLOOKUP(ROWS($Y$2:Y2800),$Z$2:$AA$3007,2,0),"")</f>
        <v/>
      </c>
      <c r="Z2800" s="91">
        <f>IF(ISNUMBER(SEARCH(PROF_SEARCH_ECO_PREC,AA2800)),MAX($Z$1:Z2799)+1,0)</f>
        <v>0</v>
      </c>
      <c r="AA2800" t="s">
        <v>3085</v>
      </c>
      <c r="AB2800">
        <v>8640</v>
      </c>
    </row>
    <row r="2801" spans="16:28">
      <c r="P2801" t="str">
        <f>IFERROR(VLOOKUP(ROWS($P$2:P2801),$Q$2:$R$3007,2,0),"")</f>
        <v/>
      </c>
      <c r="Q2801" s="91">
        <f>IF(ISNUMBER(SEARCH(ETUD_SHEARCH_ECO_PREC,R2801)),MAX($Q$1:Q2800)+1,0)</f>
        <v>0</v>
      </c>
      <c r="R2801" t="s">
        <v>4806</v>
      </c>
      <c r="S2801">
        <v>5583</v>
      </c>
      <c r="Y2801" t="str">
        <f>IFERROR(VLOOKUP(ROWS($Y$2:Y2801),$Z$2:$AA$3007,2,0),"")</f>
        <v/>
      </c>
      <c r="Z2801" s="91">
        <f>IF(ISNUMBER(SEARCH(PROF_SEARCH_ECO_PREC,AA2801)),MAX($Z$1:Z2800)+1,0)</f>
        <v>0</v>
      </c>
      <c r="AA2801" t="s">
        <v>4806</v>
      </c>
      <c r="AB2801">
        <v>5583</v>
      </c>
    </row>
    <row r="2802" spans="16:28">
      <c r="P2802" t="str">
        <f>IFERROR(VLOOKUP(ROWS($P$2:P2802),$Q$2:$R$3007,2,0),"")</f>
        <v/>
      </c>
      <c r="Q2802" s="91">
        <f>IF(ISNUMBER(SEARCH(ETUD_SHEARCH_ECO_PREC,R2802)),MAX($Q$1:Q2801)+1,0)</f>
        <v>0</v>
      </c>
      <c r="R2802" t="s">
        <v>4117</v>
      </c>
      <c r="S2802">
        <v>300</v>
      </c>
      <c r="Y2802" t="str">
        <f>IFERROR(VLOOKUP(ROWS($Y$2:Y2802),$Z$2:$AA$3007,2,0),"")</f>
        <v/>
      </c>
      <c r="Z2802" s="91">
        <f>IF(ISNUMBER(SEARCH(PROF_SEARCH_ECO_PREC,AA2802)),MAX($Z$1:Z2801)+1,0)</f>
        <v>0</v>
      </c>
      <c r="AA2802" t="s">
        <v>4117</v>
      </c>
      <c r="AB2802">
        <v>300</v>
      </c>
    </row>
    <row r="2803" spans="16:28">
      <c r="P2803" t="str">
        <f>IFERROR(VLOOKUP(ROWS($P$2:P2803),$Q$2:$R$3007,2,0),"")</f>
        <v/>
      </c>
      <c r="Q2803" s="91">
        <f>IF(ISNUMBER(SEARCH(ETUD_SHEARCH_ECO_PREC,R2803)),MAX($Q$1:Q2802)+1,0)</f>
        <v>0</v>
      </c>
      <c r="R2803" t="s">
        <v>5523</v>
      </c>
      <c r="S2803">
        <v>7841</v>
      </c>
      <c r="Y2803" t="str">
        <f>IFERROR(VLOOKUP(ROWS($Y$2:Y2803),$Z$2:$AA$3007,2,0),"")</f>
        <v/>
      </c>
      <c r="Z2803" s="91">
        <f>IF(ISNUMBER(SEARCH(PROF_SEARCH_ECO_PREC,AA2803)),MAX($Z$1:Z2802)+1,0)</f>
        <v>0</v>
      </c>
      <c r="AA2803" t="s">
        <v>5523</v>
      </c>
      <c r="AB2803">
        <v>7841</v>
      </c>
    </row>
    <row r="2804" spans="16:28">
      <c r="P2804" t="str">
        <f>IFERROR(VLOOKUP(ROWS($P$2:P2804),$Q$2:$R$3007,2,0),"")</f>
        <v/>
      </c>
      <c r="Q2804" s="91">
        <f>IF(ISNUMBER(SEARCH(ETUD_SHEARCH_ECO_PREC,R2804)),MAX($Q$1:Q2803)+1,0)</f>
        <v>0</v>
      </c>
      <c r="R2804" t="s">
        <v>5303</v>
      </c>
      <c r="S2804">
        <v>1465</v>
      </c>
      <c r="Y2804" t="str">
        <f>IFERROR(VLOOKUP(ROWS($Y$2:Y2804),$Z$2:$AA$3007,2,0),"")</f>
        <v/>
      </c>
      <c r="Z2804" s="91">
        <f>IF(ISNUMBER(SEARCH(PROF_SEARCH_ECO_PREC,AA2804)),MAX($Z$1:Z2803)+1,0)</f>
        <v>0</v>
      </c>
      <c r="AA2804" t="s">
        <v>5303</v>
      </c>
      <c r="AB2804">
        <v>1465</v>
      </c>
    </row>
    <row r="2805" spans="16:28">
      <c r="P2805" t="str">
        <f>IFERROR(VLOOKUP(ROWS($P$2:P2805),$Q$2:$R$3007,2,0),"")</f>
        <v/>
      </c>
      <c r="Q2805" s="91">
        <f>IF(ISNUMBER(SEARCH(ETUD_SHEARCH_ECO_PREC,R2805)),MAX($Q$1:Q2804)+1,0)</f>
        <v>0</v>
      </c>
      <c r="R2805" t="s">
        <v>3905</v>
      </c>
      <c r="S2805">
        <v>8097</v>
      </c>
      <c r="Y2805" t="str">
        <f>IFERROR(VLOOKUP(ROWS($Y$2:Y2805),$Z$2:$AA$3007,2,0),"")</f>
        <v/>
      </c>
      <c r="Z2805" s="91">
        <f>IF(ISNUMBER(SEARCH(PROF_SEARCH_ECO_PREC,AA2805)),MAX($Z$1:Z2804)+1,0)</f>
        <v>0</v>
      </c>
      <c r="AA2805" t="s">
        <v>3905</v>
      </c>
      <c r="AB2805">
        <v>8097</v>
      </c>
    </row>
    <row r="2806" spans="16:28">
      <c r="P2806" t="str">
        <f>IFERROR(VLOOKUP(ROWS($P$2:P2806),$Q$2:$R$3007,2,0),"")</f>
        <v/>
      </c>
      <c r="Q2806" s="91">
        <f>IF(ISNUMBER(SEARCH(ETUD_SHEARCH_ECO_PREC,R2806)),MAX($Q$1:Q2805)+1,0)</f>
        <v>0</v>
      </c>
      <c r="R2806" t="s">
        <v>4880</v>
      </c>
      <c r="S2806">
        <v>689</v>
      </c>
      <c r="Y2806" t="str">
        <f>IFERROR(VLOOKUP(ROWS($Y$2:Y2806),$Z$2:$AA$3007,2,0),"")</f>
        <v/>
      </c>
      <c r="Z2806" s="91">
        <f>IF(ISNUMBER(SEARCH(PROF_SEARCH_ECO_PREC,AA2806)),MAX($Z$1:Z2805)+1,0)</f>
        <v>0</v>
      </c>
      <c r="AA2806" t="s">
        <v>4880</v>
      </c>
      <c r="AB2806">
        <v>689</v>
      </c>
    </row>
    <row r="2807" spans="16:28">
      <c r="P2807" t="str">
        <f>IFERROR(VLOOKUP(ROWS($P$2:P2807),$Q$2:$R$3007,2,0),"")</f>
        <v/>
      </c>
      <c r="Q2807" s="91">
        <f>IF(ISNUMBER(SEARCH(ETUD_SHEARCH_ECO_PREC,R2807)),MAX($Q$1:Q2806)+1,0)</f>
        <v>0</v>
      </c>
      <c r="R2807" t="s">
        <v>3943</v>
      </c>
      <c r="S2807">
        <v>7475</v>
      </c>
      <c r="Y2807" t="str">
        <f>IFERROR(VLOOKUP(ROWS($Y$2:Y2807),$Z$2:$AA$3007,2,0),"")</f>
        <v/>
      </c>
      <c r="Z2807" s="91">
        <f>IF(ISNUMBER(SEARCH(PROF_SEARCH_ECO_PREC,AA2807)),MAX($Z$1:Z2806)+1,0)</f>
        <v>0</v>
      </c>
      <c r="AA2807" t="s">
        <v>3943</v>
      </c>
      <c r="AB2807">
        <v>7475</v>
      </c>
    </row>
    <row r="2808" spans="16:28">
      <c r="P2808" t="str">
        <f>IFERROR(VLOOKUP(ROWS($P$2:P2808),$Q$2:$R$3007,2,0),"")</f>
        <v/>
      </c>
      <c r="Q2808" s="91">
        <f>IF(ISNUMBER(SEARCH(ETUD_SHEARCH_ECO_PREC,R2808)),MAX($Q$1:Q2807)+1,0)</f>
        <v>0</v>
      </c>
      <c r="R2808" t="s">
        <v>3832</v>
      </c>
      <c r="S2808">
        <v>5574</v>
      </c>
      <c r="Y2808" t="str">
        <f>IFERROR(VLOOKUP(ROWS($Y$2:Y2808),$Z$2:$AA$3007,2,0),"")</f>
        <v/>
      </c>
      <c r="Z2808" s="91">
        <f>IF(ISNUMBER(SEARCH(PROF_SEARCH_ECO_PREC,AA2808)),MAX($Z$1:Z2807)+1,0)</f>
        <v>0</v>
      </c>
      <c r="AA2808" t="s">
        <v>3832</v>
      </c>
      <c r="AB2808">
        <v>5574</v>
      </c>
    </row>
    <row r="2809" spans="16:28">
      <c r="P2809" t="str">
        <f>IFERROR(VLOOKUP(ROWS($P$2:P2809),$Q$2:$R$3007,2,0),"")</f>
        <v/>
      </c>
      <c r="Q2809" s="91">
        <f>IF(ISNUMBER(SEARCH(ETUD_SHEARCH_ECO_PREC,R2809)),MAX($Q$1:Q2808)+1,0)</f>
        <v>0</v>
      </c>
      <c r="R2809" t="s">
        <v>4812</v>
      </c>
      <c r="S2809">
        <v>656</v>
      </c>
      <c r="Y2809" t="str">
        <f>IFERROR(VLOOKUP(ROWS($Y$2:Y2809),$Z$2:$AA$3007,2,0),"")</f>
        <v/>
      </c>
      <c r="Z2809" s="91">
        <f>IF(ISNUMBER(SEARCH(PROF_SEARCH_ECO_PREC,AA2809)),MAX($Z$1:Z2808)+1,0)</f>
        <v>0</v>
      </c>
      <c r="AA2809" t="s">
        <v>4812</v>
      </c>
      <c r="AB2809">
        <v>656</v>
      </c>
    </row>
    <row r="2810" spans="16:28">
      <c r="P2810" t="str">
        <f>IFERROR(VLOOKUP(ROWS($P$2:P2810),$Q$2:$R$3007,2,0),"")</f>
        <v/>
      </c>
      <c r="Q2810" s="91">
        <f>IF(ISNUMBER(SEARCH(ETUD_SHEARCH_ECO_PREC,R2810)),MAX($Q$1:Q2809)+1,0)</f>
        <v>0</v>
      </c>
      <c r="R2810" t="s">
        <v>4709</v>
      </c>
      <c r="S2810">
        <v>601</v>
      </c>
      <c r="Y2810" t="str">
        <f>IFERROR(VLOOKUP(ROWS($Y$2:Y2810),$Z$2:$AA$3007,2,0),"")</f>
        <v/>
      </c>
      <c r="Z2810" s="91">
        <f>IF(ISNUMBER(SEARCH(PROF_SEARCH_ECO_PREC,AA2810)),MAX($Z$1:Z2809)+1,0)</f>
        <v>0</v>
      </c>
      <c r="AA2810" t="s">
        <v>4709</v>
      </c>
      <c r="AB2810">
        <v>601</v>
      </c>
    </row>
    <row r="2811" spans="16:28">
      <c r="P2811" t="str">
        <f>IFERROR(VLOOKUP(ROWS($P$2:P2811),$Q$2:$R$3007,2,0),"")</f>
        <v/>
      </c>
      <c r="Q2811" s="91">
        <f>IF(ISNUMBER(SEARCH(ETUD_SHEARCH_ECO_PREC,R2811)),MAX($Q$1:Q2810)+1,0)</f>
        <v>0</v>
      </c>
      <c r="R2811" t="s">
        <v>5591</v>
      </c>
      <c r="S2811">
        <v>8305</v>
      </c>
      <c r="Y2811" t="str">
        <f>IFERROR(VLOOKUP(ROWS($Y$2:Y2811),$Z$2:$AA$3007,2,0),"")</f>
        <v/>
      </c>
      <c r="Z2811" s="91">
        <f>IF(ISNUMBER(SEARCH(PROF_SEARCH_ECO_PREC,AA2811)),MAX($Z$1:Z2810)+1,0)</f>
        <v>0</v>
      </c>
      <c r="AA2811" t="s">
        <v>5591</v>
      </c>
      <c r="AB2811">
        <v>8305</v>
      </c>
    </row>
    <row r="2812" spans="16:28">
      <c r="P2812" t="str">
        <f>IFERROR(VLOOKUP(ROWS($P$2:P2812),$Q$2:$R$3007,2,0),"")</f>
        <v/>
      </c>
      <c r="Q2812" s="91">
        <f>IF(ISNUMBER(SEARCH(ETUD_SHEARCH_ECO_PREC,R2812)),MAX($Q$1:Q2811)+1,0)</f>
        <v>0</v>
      </c>
      <c r="R2812" t="s">
        <v>3827</v>
      </c>
      <c r="S2812">
        <v>8011</v>
      </c>
      <c r="Y2812" t="str">
        <f>IFERROR(VLOOKUP(ROWS($Y$2:Y2812),$Z$2:$AA$3007,2,0),"")</f>
        <v/>
      </c>
      <c r="Z2812" s="91">
        <f>IF(ISNUMBER(SEARCH(PROF_SEARCH_ECO_PREC,AA2812)),MAX($Z$1:Z2811)+1,0)</f>
        <v>0</v>
      </c>
      <c r="AA2812" t="s">
        <v>3827</v>
      </c>
      <c r="AB2812">
        <v>8011</v>
      </c>
    </row>
    <row r="2813" spans="16:28">
      <c r="P2813" t="str">
        <f>IFERROR(VLOOKUP(ROWS($P$2:P2813),$Q$2:$R$3007,2,0),"")</f>
        <v/>
      </c>
      <c r="Q2813" s="91">
        <f>IF(ISNUMBER(SEARCH(ETUD_SHEARCH_ECO_PREC,R2813)),MAX($Q$1:Q2812)+1,0)</f>
        <v>0</v>
      </c>
      <c r="R2813" t="s">
        <v>3778</v>
      </c>
      <c r="S2813">
        <v>8486</v>
      </c>
      <c r="Y2813" t="str">
        <f>IFERROR(VLOOKUP(ROWS($Y$2:Y2813),$Z$2:$AA$3007,2,0),"")</f>
        <v/>
      </c>
      <c r="Z2813" s="91">
        <f>IF(ISNUMBER(SEARCH(PROF_SEARCH_ECO_PREC,AA2813)),MAX($Z$1:Z2812)+1,0)</f>
        <v>0</v>
      </c>
      <c r="AA2813" t="s">
        <v>3778</v>
      </c>
      <c r="AB2813">
        <v>8486</v>
      </c>
    </row>
    <row r="2814" spans="16:28">
      <c r="P2814" t="str">
        <f>IFERROR(VLOOKUP(ROWS($P$2:P2814),$Q$2:$R$3007,2,0),"")</f>
        <v/>
      </c>
      <c r="Q2814" s="91">
        <f>IF(ISNUMBER(SEARCH(ETUD_SHEARCH_ECO_PREC,R2814)),MAX($Q$1:Q2813)+1,0)</f>
        <v>0</v>
      </c>
      <c r="R2814" t="s">
        <v>3363</v>
      </c>
      <c r="S2814">
        <v>8610</v>
      </c>
      <c r="Y2814" t="str">
        <f>IFERROR(VLOOKUP(ROWS($Y$2:Y2814),$Z$2:$AA$3007,2,0),"")</f>
        <v/>
      </c>
      <c r="Z2814" s="91">
        <f>IF(ISNUMBER(SEARCH(PROF_SEARCH_ECO_PREC,AA2814)),MAX($Z$1:Z2813)+1,0)</f>
        <v>0</v>
      </c>
      <c r="AA2814" t="s">
        <v>3363</v>
      </c>
      <c r="AB2814">
        <v>8610</v>
      </c>
    </row>
    <row r="2815" spans="16:28">
      <c r="P2815" t="str">
        <f>IFERROR(VLOOKUP(ROWS($P$2:P2815),$Q$2:$R$3007,2,0),"")</f>
        <v/>
      </c>
      <c r="Q2815" s="91">
        <f>IF(ISNUMBER(SEARCH(ETUD_SHEARCH_ECO_PREC,R2815)),MAX($Q$1:Q2814)+1,0)</f>
        <v>0</v>
      </c>
      <c r="R2815" t="s">
        <v>4176</v>
      </c>
      <c r="S2815">
        <v>1407</v>
      </c>
      <c r="Y2815" t="str">
        <f>IFERROR(VLOOKUP(ROWS($Y$2:Y2815),$Z$2:$AA$3007,2,0),"")</f>
        <v/>
      </c>
      <c r="Z2815" s="91">
        <f>IF(ISNUMBER(SEARCH(PROF_SEARCH_ECO_PREC,AA2815)),MAX($Z$1:Z2814)+1,0)</f>
        <v>0</v>
      </c>
      <c r="AA2815" t="s">
        <v>4176</v>
      </c>
      <c r="AB2815">
        <v>1407</v>
      </c>
    </row>
    <row r="2816" spans="16:28">
      <c r="P2816" t="str">
        <f>IFERROR(VLOOKUP(ROWS($P$2:P2816),$Q$2:$R$3007,2,0),"")</f>
        <v/>
      </c>
      <c r="Q2816" s="91">
        <f>IF(ISNUMBER(SEARCH(ETUD_SHEARCH_ECO_PREC,R2816)),MAX($Q$1:Q2815)+1,0)</f>
        <v>0</v>
      </c>
      <c r="R2816" t="s">
        <v>4350</v>
      </c>
      <c r="S2816">
        <v>1380</v>
      </c>
      <c r="Y2816" t="str">
        <f>IFERROR(VLOOKUP(ROWS($Y$2:Y2816),$Z$2:$AA$3007,2,0),"")</f>
        <v/>
      </c>
      <c r="Z2816" s="91">
        <f>IF(ISNUMBER(SEARCH(PROF_SEARCH_ECO_PREC,AA2816)),MAX($Z$1:Z2815)+1,0)</f>
        <v>0</v>
      </c>
      <c r="AA2816" t="s">
        <v>4350</v>
      </c>
      <c r="AB2816">
        <v>1380</v>
      </c>
    </row>
    <row r="2817" spans="16:28">
      <c r="P2817" t="str">
        <f>IFERROR(VLOOKUP(ROWS($P$2:P2817),$Q$2:$R$3007,2,0),"")</f>
        <v/>
      </c>
      <c r="Q2817" s="91">
        <f>IF(ISNUMBER(SEARCH(ETUD_SHEARCH_ECO_PREC,R2817)),MAX($Q$1:Q2816)+1,0)</f>
        <v>0</v>
      </c>
      <c r="R2817" t="s">
        <v>4461</v>
      </c>
      <c r="S2817">
        <v>494</v>
      </c>
      <c r="Y2817" t="str">
        <f>IFERROR(VLOOKUP(ROWS($Y$2:Y2817),$Z$2:$AA$3007,2,0),"")</f>
        <v/>
      </c>
      <c r="Z2817" s="91">
        <f>IF(ISNUMBER(SEARCH(PROF_SEARCH_ECO_PREC,AA2817)),MAX($Z$1:Z2816)+1,0)</f>
        <v>0</v>
      </c>
      <c r="AA2817" t="s">
        <v>4461</v>
      </c>
      <c r="AB2817">
        <v>494</v>
      </c>
    </row>
    <row r="2818" spans="16:28">
      <c r="P2818" t="str">
        <f>IFERROR(VLOOKUP(ROWS($P$2:P2818),$Q$2:$R$3007,2,0),"")</f>
        <v/>
      </c>
      <c r="Q2818" s="91">
        <f>IF(ISNUMBER(SEARCH(ETUD_SHEARCH_ECO_PREC,R2818)),MAX($Q$1:Q2817)+1,0)</f>
        <v>0</v>
      </c>
      <c r="R2818" t="s">
        <v>5840</v>
      </c>
      <c r="S2818">
        <v>1508</v>
      </c>
      <c r="Y2818" t="str">
        <f>IFERROR(VLOOKUP(ROWS($Y$2:Y2818),$Z$2:$AA$3007,2,0),"")</f>
        <v/>
      </c>
      <c r="Z2818" s="91">
        <f>IF(ISNUMBER(SEARCH(PROF_SEARCH_ECO_PREC,AA2818)),MAX($Z$1:Z2817)+1,0)</f>
        <v>0</v>
      </c>
      <c r="AA2818" t="s">
        <v>5840</v>
      </c>
      <c r="AB2818">
        <v>1508</v>
      </c>
    </row>
    <row r="2819" spans="16:28">
      <c r="P2819" t="str">
        <f>IFERROR(VLOOKUP(ROWS($P$2:P2819),$Q$2:$R$3007,2,0),"")</f>
        <v/>
      </c>
      <c r="Q2819" s="91">
        <f>IF(ISNUMBER(SEARCH(ETUD_SHEARCH_ECO_PREC,R2819)),MAX($Q$1:Q2818)+1,0)</f>
        <v>0</v>
      </c>
      <c r="R2819" t="s">
        <v>3320</v>
      </c>
      <c r="S2819">
        <v>8623</v>
      </c>
      <c r="Y2819" t="str">
        <f>IFERROR(VLOOKUP(ROWS($Y$2:Y2819),$Z$2:$AA$3007,2,0),"")</f>
        <v/>
      </c>
      <c r="Z2819" s="91">
        <f>IF(ISNUMBER(SEARCH(PROF_SEARCH_ECO_PREC,AA2819)),MAX($Z$1:Z2818)+1,0)</f>
        <v>0</v>
      </c>
      <c r="AA2819" t="s">
        <v>3320</v>
      </c>
      <c r="AB2819">
        <v>8623</v>
      </c>
    </row>
    <row r="2820" spans="16:28">
      <c r="P2820" t="str">
        <f>IFERROR(VLOOKUP(ROWS($P$2:P2820),$Q$2:$R$3007,2,0),"")</f>
        <v/>
      </c>
      <c r="Q2820" s="91">
        <f>IF(ISNUMBER(SEARCH(ETUD_SHEARCH_ECO_PREC,R2820)),MAX($Q$1:Q2819)+1,0)</f>
        <v>0</v>
      </c>
      <c r="R2820" t="s">
        <v>6072</v>
      </c>
      <c r="S2820">
        <v>8668</v>
      </c>
      <c r="Y2820" t="str">
        <f>IFERROR(VLOOKUP(ROWS($Y$2:Y2820),$Z$2:$AA$3007,2,0),"")</f>
        <v/>
      </c>
      <c r="Z2820" s="91">
        <f>IF(ISNUMBER(SEARCH(PROF_SEARCH_ECO_PREC,AA2820)),MAX($Z$1:Z2819)+1,0)</f>
        <v>0</v>
      </c>
      <c r="AA2820" t="s">
        <v>6072</v>
      </c>
      <c r="AB2820">
        <v>8668</v>
      </c>
    </row>
    <row r="2821" spans="16:28">
      <c r="P2821" t="str">
        <f>IFERROR(VLOOKUP(ROWS($P$2:P2821),$Q$2:$R$3007,2,0),"")</f>
        <v/>
      </c>
      <c r="Q2821" s="91">
        <f>IF(ISNUMBER(SEARCH(ETUD_SHEARCH_ECO_PREC,R2821)),MAX($Q$1:Q2820)+1,0)</f>
        <v>0</v>
      </c>
      <c r="R2821" t="s">
        <v>3965</v>
      </c>
      <c r="S2821">
        <v>8599</v>
      </c>
      <c r="Y2821" t="str">
        <f>IFERROR(VLOOKUP(ROWS($Y$2:Y2821),$Z$2:$AA$3007,2,0),"")</f>
        <v/>
      </c>
      <c r="Z2821" s="91">
        <f>IF(ISNUMBER(SEARCH(PROF_SEARCH_ECO_PREC,AA2821)),MAX($Z$1:Z2820)+1,0)</f>
        <v>0</v>
      </c>
      <c r="AA2821" t="s">
        <v>3965</v>
      </c>
      <c r="AB2821">
        <v>8599</v>
      </c>
    </row>
    <row r="2822" spans="16:28">
      <c r="P2822" t="str">
        <f>IFERROR(VLOOKUP(ROWS($P$2:P2822),$Q$2:$R$3007,2,0),"")</f>
        <v/>
      </c>
      <c r="Q2822" s="91">
        <f>IF(ISNUMBER(SEARCH(ETUD_SHEARCH_ECO_PREC,R2822)),MAX($Q$1:Q2821)+1,0)</f>
        <v>0</v>
      </c>
      <c r="R2822" t="s">
        <v>5449</v>
      </c>
      <c r="S2822">
        <v>1498</v>
      </c>
      <c r="Y2822" t="str">
        <f>IFERROR(VLOOKUP(ROWS($Y$2:Y2822),$Z$2:$AA$3007,2,0),"")</f>
        <v/>
      </c>
      <c r="Z2822" s="91">
        <f>IF(ISNUMBER(SEARCH(PROF_SEARCH_ECO_PREC,AA2822)),MAX($Z$1:Z2821)+1,0)</f>
        <v>0</v>
      </c>
      <c r="AA2822" t="s">
        <v>5449</v>
      </c>
      <c r="AB2822">
        <v>1498</v>
      </c>
    </row>
    <row r="2823" spans="16:28">
      <c r="P2823" t="str">
        <f>IFERROR(VLOOKUP(ROWS($P$2:P2823),$Q$2:$R$3007,2,0),"")</f>
        <v/>
      </c>
      <c r="Q2823" s="91">
        <f>IF(ISNUMBER(SEARCH(ETUD_SHEARCH_ECO_PREC,R2823)),MAX($Q$1:Q2822)+1,0)</f>
        <v>0</v>
      </c>
      <c r="R2823" t="s">
        <v>3308</v>
      </c>
      <c r="S2823">
        <v>64</v>
      </c>
      <c r="Y2823" t="str">
        <f>IFERROR(VLOOKUP(ROWS($Y$2:Y2823),$Z$2:$AA$3007,2,0),"")</f>
        <v/>
      </c>
      <c r="Z2823" s="91">
        <f>IF(ISNUMBER(SEARCH(PROF_SEARCH_ECO_PREC,AA2823)),MAX($Z$1:Z2822)+1,0)</f>
        <v>0</v>
      </c>
      <c r="AA2823" t="s">
        <v>3308</v>
      </c>
      <c r="AB2823">
        <v>64</v>
      </c>
    </row>
    <row r="2824" spans="16:28">
      <c r="P2824" t="str">
        <f>IFERROR(VLOOKUP(ROWS($P$2:P2824),$Q$2:$R$3007,2,0),"")</f>
        <v/>
      </c>
      <c r="Q2824" s="91">
        <f>IF(ISNUMBER(SEARCH(ETUD_SHEARCH_ECO_PREC,R2824)),MAX($Q$1:Q2823)+1,0)</f>
        <v>0</v>
      </c>
      <c r="R2824" t="s">
        <v>3307</v>
      </c>
      <c r="S2824">
        <v>68</v>
      </c>
      <c r="Y2824" t="str">
        <f>IFERROR(VLOOKUP(ROWS($Y$2:Y2824),$Z$2:$AA$3007,2,0),"")</f>
        <v/>
      </c>
      <c r="Z2824" s="91">
        <f>IF(ISNUMBER(SEARCH(PROF_SEARCH_ECO_PREC,AA2824)),MAX($Z$1:Z2823)+1,0)</f>
        <v>0</v>
      </c>
      <c r="AA2824" t="s">
        <v>3307</v>
      </c>
      <c r="AB2824">
        <v>68</v>
      </c>
    </row>
    <row r="2825" spans="16:28">
      <c r="P2825" t="str">
        <f>IFERROR(VLOOKUP(ROWS($P$2:P2825),$Q$2:$R$3007,2,0),"")</f>
        <v/>
      </c>
      <c r="Q2825" s="91">
        <f>IF(ISNUMBER(SEARCH(ETUD_SHEARCH_ECO_PREC,R2825)),MAX($Q$1:Q2824)+1,0)</f>
        <v>0</v>
      </c>
      <c r="R2825" t="s">
        <v>5104</v>
      </c>
      <c r="S2825">
        <v>8490</v>
      </c>
      <c r="Y2825" t="str">
        <f>IFERROR(VLOOKUP(ROWS($Y$2:Y2825),$Z$2:$AA$3007,2,0),"")</f>
        <v/>
      </c>
      <c r="Z2825" s="91">
        <f>IF(ISNUMBER(SEARCH(PROF_SEARCH_ECO_PREC,AA2825)),MAX($Z$1:Z2824)+1,0)</f>
        <v>0</v>
      </c>
      <c r="AA2825" t="s">
        <v>5104</v>
      </c>
      <c r="AB2825">
        <v>8490</v>
      </c>
    </row>
    <row r="2826" spans="16:28">
      <c r="P2826" t="str">
        <f>IFERROR(VLOOKUP(ROWS($P$2:P2826),$Q$2:$R$3007,2,0),"")</f>
        <v/>
      </c>
      <c r="Q2826" s="91">
        <f>IF(ISNUMBER(SEARCH(ETUD_SHEARCH_ECO_PREC,R2826)),MAX($Q$1:Q2825)+1,0)</f>
        <v>0</v>
      </c>
      <c r="R2826" t="s">
        <v>4771</v>
      </c>
      <c r="S2826">
        <v>8321</v>
      </c>
      <c r="Y2826" t="str">
        <f>IFERROR(VLOOKUP(ROWS($Y$2:Y2826),$Z$2:$AA$3007,2,0),"")</f>
        <v/>
      </c>
      <c r="Z2826" s="91">
        <f>IF(ISNUMBER(SEARCH(PROF_SEARCH_ECO_PREC,AA2826)),MAX($Z$1:Z2825)+1,0)</f>
        <v>0</v>
      </c>
      <c r="AA2826" t="s">
        <v>4771</v>
      </c>
      <c r="AB2826">
        <v>8321</v>
      </c>
    </row>
    <row r="2827" spans="16:28">
      <c r="P2827" t="str">
        <f>IFERROR(VLOOKUP(ROWS($P$2:P2827),$Q$2:$R$3007,2,0),"")</f>
        <v/>
      </c>
      <c r="Q2827" s="91">
        <f>IF(ISNUMBER(SEARCH(ETUD_SHEARCH_ECO_PREC,R2827)),MAX($Q$1:Q2826)+1,0)</f>
        <v>0</v>
      </c>
      <c r="R2827" t="s">
        <v>3357</v>
      </c>
      <c r="S2827">
        <v>8253</v>
      </c>
      <c r="Y2827" t="str">
        <f>IFERROR(VLOOKUP(ROWS($Y$2:Y2827),$Z$2:$AA$3007,2,0),"")</f>
        <v/>
      </c>
      <c r="Z2827" s="91">
        <f>IF(ISNUMBER(SEARCH(PROF_SEARCH_ECO_PREC,AA2827)),MAX($Z$1:Z2826)+1,0)</f>
        <v>0</v>
      </c>
      <c r="AA2827" t="s">
        <v>3357</v>
      </c>
      <c r="AB2827">
        <v>8253</v>
      </c>
    </row>
    <row r="2828" spans="16:28">
      <c r="P2828" t="str">
        <f>IFERROR(VLOOKUP(ROWS($P$2:P2828),$Q$2:$R$3007,2,0),"")</f>
        <v/>
      </c>
      <c r="Q2828" s="91">
        <f>IF(ISNUMBER(SEARCH(ETUD_SHEARCH_ECO_PREC,R2828)),MAX($Q$1:Q2827)+1,0)</f>
        <v>0</v>
      </c>
      <c r="R2828" t="s">
        <v>5061</v>
      </c>
      <c r="S2828">
        <v>7731</v>
      </c>
      <c r="Y2828" t="str">
        <f>IFERROR(VLOOKUP(ROWS($Y$2:Y2828),$Z$2:$AA$3007,2,0),"")</f>
        <v/>
      </c>
      <c r="Z2828" s="91">
        <f>IF(ISNUMBER(SEARCH(PROF_SEARCH_ECO_PREC,AA2828)),MAX($Z$1:Z2827)+1,0)</f>
        <v>0</v>
      </c>
      <c r="AA2828" t="s">
        <v>5061</v>
      </c>
      <c r="AB2828">
        <v>7731</v>
      </c>
    </row>
    <row r="2829" spans="16:28">
      <c r="P2829" t="str">
        <f>IFERROR(VLOOKUP(ROWS($P$2:P2829),$Q$2:$R$3007,2,0),"")</f>
        <v/>
      </c>
      <c r="Q2829" s="91">
        <f>IF(ISNUMBER(SEARCH(ETUD_SHEARCH_ECO_PREC,R2829)),MAX($Q$1:Q2828)+1,0)</f>
        <v>0</v>
      </c>
      <c r="R2829" t="s">
        <v>3907</v>
      </c>
      <c r="S2829">
        <v>5471</v>
      </c>
      <c r="Y2829" t="str">
        <f>IFERROR(VLOOKUP(ROWS($Y$2:Y2829),$Z$2:$AA$3007,2,0),"")</f>
        <v/>
      </c>
      <c r="Z2829" s="91">
        <f>IF(ISNUMBER(SEARCH(PROF_SEARCH_ECO_PREC,AA2829)),MAX($Z$1:Z2828)+1,0)</f>
        <v>0</v>
      </c>
      <c r="AA2829" t="s">
        <v>3907</v>
      </c>
      <c r="AB2829">
        <v>5471</v>
      </c>
    </row>
    <row r="2830" spans="16:28">
      <c r="P2830" t="str">
        <f>IFERROR(VLOOKUP(ROWS($P$2:P2830),$Q$2:$R$3007,2,0),"")</f>
        <v/>
      </c>
      <c r="Q2830" s="91">
        <f>IF(ISNUMBER(SEARCH(ETUD_SHEARCH_ECO_PREC,R2830)),MAX($Q$1:Q2829)+1,0)</f>
        <v>0</v>
      </c>
      <c r="R2830" t="s">
        <v>5904</v>
      </c>
      <c r="S2830">
        <v>1160</v>
      </c>
      <c r="Y2830" t="str">
        <f>IFERROR(VLOOKUP(ROWS($Y$2:Y2830),$Z$2:$AA$3007,2,0),"")</f>
        <v/>
      </c>
      <c r="Z2830" s="91">
        <f>IF(ISNUMBER(SEARCH(PROF_SEARCH_ECO_PREC,AA2830)),MAX($Z$1:Z2829)+1,0)</f>
        <v>0</v>
      </c>
      <c r="AA2830" t="s">
        <v>5904</v>
      </c>
      <c r="AB2830">
        <v>1160</v>
      </c>
    </row>
    <row r="2831" spans="16:28">
      <c r="P2831" t="str">
        <f>IFERROR(VLOOKUP(ROWS($P$2:P2831),$Q$2:$R$3007,2,0),"")</f>
        <v/>
      </c>
      <c r="Q2831" s="91">
        <f>IF(ISNUMBER(SEARCH(ETUD_SHEARCH_ECO_PREC,R2831)),MAX($Q$1:Q2830)+1,0)</f>
        <v>0</v>
      </c>
      <c r="R2831" t="s">
        <v>4951</v>
      </c>
      <c r="S2831">
        <v>748</v>
      </c>
      <c r="Y2831" t="str">
        <f>IFERROR(VLOOKUP(ROWS($Y$2:Y2831),$Z$2:$AA$3007,2,0),"")</f>
        <v/>
      </c>
      <c r="Z2831" s="91">
        <f>IF(ISNUMBER(SEARCH(PROF_SEARCH_ECO_PREC,AA2831)),MAX($Z$1:Z2830)+1,0)</f>
        <v>0</v>
      </c>
      <c r="AA2831" t="s">
        <v>4951</v>
      </c>
      <c r="AB2831">
        <v>748</v>
      </c>
    </row>
    <row r="2832" spans="16:28">
      <c r="P2832" t="str">
        <f>IFERROR(VLOOKUP(ROWS($P$2:P2832),$Q$2:$R$3007,2,0),"")</f>
        <v/>
      </c>
      <c r="Q2832" s="91">
        <f>IF(ISNUMBER(SEARCH(ETUD_SHEARCH_ECO_PREC,R2832)),MAX($Q$1:Q2831)+1,0)</f>
        <v>0</v>
      </c>
      <c r="R2832" t="s">
        <v>5311</v>
      </c>
      <c r="S2832">
        <v>939</v>
      </c>
      <c r="Y2832" t="str">
        <f>IFERROR(VLOOKUP(ROWS($Y$2:Y2832),$Z$2:$AA$3007,2,0),"")</f>
        <v/>
      </c>
      <c r="Z2832" s="91">
        <f>IF(ISNUMBER(SEARCH(PROF_SEARCH_ECO_PREC,AA2832)),MAX($Z$1:Z2831)+1,0)</f>
        <v>0</v>
      </c>
      <c r="AA2832" t="s">
        <v>5311</v>
      </c>
      <c r="AB2832">
        <v>939</v>
      </c>
    </row>
    <row r="2833" spans="16:28">
      <c r="P2833" t="str">
        <f>IFERROR(VLOOKUP(ROWS($P$2:P2833),$Q$2:$R$3007,2,0),"")</f>
        <v/>
      </c>
      <c r="Q2833" s="91">
        <f>IF(ISNUMBER(SEARCH(ETUD_SHEARCH_ECO_PREC,R2833)),MAX($Q$1:Q2832)+1,0)</f>
        <v>0</v>
      </c>
      <c r="R2833" t="s">
        <v>5755</v>
      </c>
      <c r="S2833">
        <v>1256</v>
      </c>
      <c r="Y2833" t="str">
        <f>IFERROR(VLOOKUP(ROWS($Y$2:Y2833),$Z$2:$AA$3007,2,0),"")</f>
        <v/>
      </c>
      <c r="Z2833" s="91">
        <f>IF(ISNUMBER(SEARCH(PROF_SEARCH_ECO_PREC,AA2833)),MAX($Z$1:Z2832)+1,0)</f>
        <v>0</v>
      </c>
      <c r="AA2833" t="s">
        <v>5755</v>
      </c>
      <c r="AB2833">
        <v>1256</v>
      </c>
    </row>
    <row r="2834" spans="16:28">
      <c r="P2834" t="str">
        <f>IFERROR(VLOOKUP(ROWS($P$2:P2834),$Q$2:$R$3007,2,0),"")</f>
        <v/>
      </c>
      <c r="Q2834" s="91">
        <f>IF(ISNUMBER(SEARCH(ETUD_SHEARCH_ECO_PREC,R2834)),MAX($Q$1:Q2833)+1,0)</f>
        <v>0</v>
      </c>
      <c r="R2834" t="s">
        <v>5183</v>
      </c>
      <c r="S2834">
        <v>1470</v>
      </c>
      <c r="Y2834" t="str">
        <f>IFERROR(VLOOKUP(ROWS($Y$2:Y2834),$Z$2:$AA$3007,2,0),"")</f>
        <v/>
      </c>
      <c r="Z2834" s="91">
        <f>IF(ISNUMBER(SEARCH(PROF_SEARCH_ECO_PREC,AA2834)),MAX($Z$1:Z2833)+1,0)</f>
        <v>0</v>
      </c>
      <c r="AA2834" t="s">
        <v>5183</v>
      </c>
      <c r="AB2834">
        <v>1470</v>
      </c>
    </row>
    <row r="2835" spans="16:28">
      <c r="P2835" t="str">
        <f>IFERROR(VLOOKUP(ROWS($P$2:P2835),$Q$2:$R$3007,2,0),"")</f>
        <v/>
      </c>
      <c r="Q2835" s="91">
        <f>IF(ISNUMBER(SEARCH(ETUD_SHEARCH_ECO_PREC,R2835)),MAX($Q$1:Q2834)+1,0)</f>
        <v>0</v>
      </c>
      <c r="R2835" t="s">
        <v>4059</v>
      </c>
      <c r="S2835">
        <v>8625</v>
      </c>
      <c r="Y2835" t="str">
        <f>IFERROR(VLOOKUP(ROWS($Y$2:Y2835),$Z$2:$AA$3007,2,0),"")</f>
        <v/>
      </c>
      <c r="Z2835" s="91">
        <f>IF(ISNUMBER(SEARCH(PROF_SEARCH_ECO_PREC,AA2835)),MAX($Z$1:Z2834)+1,0)</f>
        <v>0</v>
      </c>
      <c r="AA2835" t="s">
        <v>4059</v>
      </c>
      <c r="AB2835">
        <v>8625</v>
      </c>
    </row>
    <row r="2836" spans="16:28">
      <c r="P2836" t="str">
        <f>IFERROR(VLOOKUP(ROWS($P$2:P2836),$Q$2:$R$3007,2,0),"")</f>
        <v/>
      </c>
      <c r="Q2836" s="91">
        <f>IF(ISNUMBER(SEARCH(ETUD_SHEARCH_ECO_PREC,R2836)),MAX($Q$1:Q2835)+1,0)</f>
        <v>0</v>
      </c>
      <c r="R2836" t="s">
        <v>5743</v>
      </c>
      <c r="S2836">
        <v>5584</v>
      </c>
      <c r="Y2836" t="str">
        <f>IFERROR(VLOOKUP(ROWS($Y$2:Y2836),$Z$2:$AA$3007,2,0),"")</f>
        <v/>
      </c>
      <c r="Z2836" s="91">
        <f>IF(ISNUMBER(SEARCH(PROF_SEARCH_ECO_PREC,AA2836)),MAX($Z$1:Z2835)+1,0)</f>
        <v>0</v>
      </c>
      <c r="AA2836" t="s">
        <v>5743</v>
      </c>
      <c r="AB2836">
        <v>5584</v>
      </c>
    </row>
    <row r="2837" spans="16:28">
      <c r="P2837" t="str">
        <f>IFERROR(VLOOKUP(ROWS($P$2:P2837),$Q$2:$R$3007,2,0),"")</f>
        <v/>
      </c>
      <c r="Q2837" s="91">
        <f>IF(ISNUMBER(SEARCH(ETUD_SHEARCH_ECO_PREC,R2837)),MAX($Q$1:Q2836)+1,0)</f>
        <v>0</v>
      </c>
      <c r="R2837" t="s">
        <v>5745</v>
      </c>
      <c r="S2837">
        <v>8649</v>
      </c>
      <c r="Y2837" t="str">
        <f>IFERROR(VLOOKUP(ROWS($Y$2:Y2837),$Z$2:$AA$3007,2,0),"")</f>
        <v/>
      </c>
      <c r="Z2837" s="91">
        <f>IF(ISNUMBER(SEARCH(PROF_SEARCH_ECO_PREC,AA2837)),MAX($Z$1:Z2836)+1,0)</f>
        <v>0</v>
      </c>
      <c r="AA2837" t="s">
        <v>5745</v>
      </c>
      <c r="AB2837">
        <v>8649</v>
      </c>
    </row>
    <row r="2838" spans="16:28">
      <c r="P2838" t="str">
        <f>IFERROR(VLOOKUP(ROWS($P$2:P2838),$Q$2:$R$3007,2,0),"")</f>
        <v/>
      </c>
      <c r="Q2838" s="91">
        <f>IF(ISNUMBER(SEARCH(ETUD_SHEARCH_ECO_PREC,R2838)),MAX($Q$1:Q2837)+1,0)</f>
        <v>0</v>
      </c>
      <c r="R2838" t="s">
        <v>5503</v>
      </c>
      <c r="S2838">
        <v>1046</v>
      </c>
      <c r="Y2838" t="str">
        <f>IFERROR(VLOOKUP(ROWS($Y$2:Y2838),$Z$2:$AA$3007,2,0),"")</f>
        <v/>
      </c>
      <c r="Z2838" s="91">
        <f>IF(ISNUMBER(SEARCH(PROF_SEARCH_ECO_PREC,AA2838)),MAX($Z$1:Z2837)+1,0)</f>
        <v>0</v>
      </c>
      <c r="AA2838" t="s">
        <v>5503</v>
      </c>
      <c r="AB2838">
        <v>1046</v>
      </c>
    </row>
    <row r="2839" spans="16:28">
      <c r="P2839" t="str">
        <f>IFERROR(VLOOKUP(ROWS($P$2:P2839),$Q$2:$R$3007,2,0),"")</f>
        <v/>
      </c>
      <c r="Q2839" s="91">
        <f>IF(ISNUMBER(SEARCH(ETUD_SHEARCH_ECO_PREC,R2839)),MAX($Q$1:Q2838)+1,0)</f>
        <v>0</v>
      </c>
      <c r="R2839" t="s">
        <v>4809</v>
      </c>
      <c r="S2839">
        <v>8616</v>
      </c>
      <c r="Y2839" t="str">
        <f>IFERROR(VLOOKUP(ROWS($Y$2:Y2839),$Z$2:$AA$3007,2,0),"")</f>
        <v/>
      </c>
      <c r="Z2839" s="91">
        <f>IF(ISNUMBER(SEARCH(PROF_SEARCH_ECO_PREC,AA2839)),MAX($Z$1:Z2838)+1,0)</f>
        <v>0</v>
      </c>
      <c r="AA2839" t="s">
        <v>4809</v>
      </c>
      <c r="AB2839">
        <v>8616</v>
      </c>
    </row>
    <row r="2840" spans="16:28">
      <c r="P2840" t="str">
        <f>IFERROR(VLOOKUP(ROWS($P$2:P2840),$Q$2:$R$3007,2,0),"")</f>
        <v/>
      </c>
      <c r="Q2840" s="91">
        <f>IF(ISNUMBER(SEARCH(ETUD_SHEARCH_ECO_PREC,R2840)),MAX($Q$1:Q2839)+1,0)</f>
        <v>0</v>
      </c>
      <c r="R2840" t="s">
        <v>5998</v>
      </c>
      <c r="S2840">
        <v>8612</v>
      </c>
      <c r="Y2840" t="str">
        <f>IFERROR(VLOOKUP(ROWS($Y$2:Y2840),$Z$2:$AA$3007,2,0),"")</f>
        <v/>
      </c>
      <c r="Z2840" s="91">
        <f>IF(ISNUMBER(SEARCH(PROF_SEARCH_ECO_PREC,AA2840)),MAX($Z$1:Z2839)+1,0)</f>
        <v>0</v>
      </c>
      <c r="AA2840" t="s">
        <v>5998</v>
      </c>
      <c r="AB2840">
        <v>8612</v>
      </c>
    </row>
    <row r="2841" spans="16:28">
      <c r="P2841" t="str">
        <f>IFERROR(VLOOKUP(ROWS($P$2:P2841),$Q$2:$R$3007,2,0),"")</f>
        <v/>
      </c>
      <c r="Q2841" s="91">
        <f>IF(ISNUMBER(SEARCH(ETUD_SHEARCH_ECO_PREC,R2841)),MAX($Q$1:Q2840)+1,0)</f>
        <v>0</v>
      </c>
      <c r="R2841" t="s">
        <v>5526</v>
      </c>
      <c r="S2841">
        <v>1429</v>
      </c>
      <c r="Y2841" t="str">
        <f>IFERROR(VLOOKUP(ROWS($Y$2:Y2841),$Z$2:$AA$3007,2,0),"")</f>
        <v/>
      </c>
      <c r="Z2841" s="91">
        <f>IF(ISNUMBER(SEARCH(PROF_SEARCH_ECO_PREC,AA2841)),MAX($Z$1:Z2840)+1,0)</f>
        <v>0</v>
      </c>
      <c r="AA2841" t="s">
        <v>5526</v>
      </c>
      <c r="AB2841">
        <v>1429</v>
      </c>
    </row>
    <row r="2842" spans="16:28">
      <c r="P2842" t="str">
        <f>IFERROR(VLOOKUP(ROWS($P$2:P2842),$Q$2:$R$3007,2,0),"")</f>
        <v/>
      </c>
      <c r="Q2842" s="91">
        <f>IF(ISNUMBER(SEARCH(ETUD_SHEARCH_ECO_PREC,R2842)),MAX($Q$1:Q2841)+1,0)</f>
        <v>0</v>
      </c>
      <c r="R2842" t="s">
        <v>5390</v>
      </c>
      <c r="S2842">
        <v>5701</v>
      </c>
      <c r="Y2842" t="str">
        <f>IFERROR(VLOOKUP(ROWS($Y$2:Y2842),$Z$2:$AA$3007,2,0),"")</f>
        <v/>
      </c>
      <c r="Z2842" s="91">
        <f>IF(ISNUMBER(SEARCH(PROF_SEARCH_ECO_PREC,AA2842)),MAX($Z$1:Z2841)+1,0)</f>
        <v>0</v>
      </c>
      <c r="AA2842" t="s">
        <v>5390</v>
      </c>
      <c r="AB2842">
        <v>5701</v>
      </c>
    </row>
    <row r="2843" spans="16:28">
      <c r="P2843" t="str">
        <f>IFERROR(VLOOKUP(ROWS($P$2:P2843),$Q$2:$R$3007,2,0),"")</f>
        <v/>
      </c>
      <c r="Q2843" s="91">
        <f>IF(ISNUMBER(SEARCH(ETUD_SHEARCH_ECO_PREC,R2843)),MAX($Q$1:Q2842)+1,0)</f>
        <v>0</v>
      </c>
      <c r="R2843" t="s">
        <v>4699</v>
      </c>
      <c r="S2843">
        <v>8374</v>
      </c>
      <c r="Y2843" t="str">
        <f>IFERROR(VLOOKUP(ROWS($Y$2:Y2843),$Z$2:$AA$3007,2,0),"")</f>
        <v/>
      </c>
      <c r="Z2843" s="91">
        <f>IF(ISNUMBER(SEARCH(PROF_SEARCH_ECO_PREC,AA2843)),MAX($Z$1:Z2842)+1,0)</f>
        <v>0</v>
      </c>
      <c r="AA2843" t="s">
        <v>4699</v>
      </c>
      <c r="AB2843">
        <v>8374</v>
      </c>
    </row>
    <row r="2844" spans="16:28">
      <c r="P2844" t="str">
        <f>IFERROR(VLOOKUP(ROWS($P$2:P2844),$Q$2:$R$3007,2,0),"")</f>
        <v/>
      </c>
      <c r="Q2844" s="91">
        <f>IF(ISNUMBER(SEARCH(ETUD_SHEARCH_ECO_PREC,R2844)),MAX($Q$1:Q2843)+1,0)</f>
        <v>0</v>
      </c>
      <c r="R2844" t="s">
        <v>3081</v>
      </c>
      <c r="S2844">
        <v>9995</v>
      </c>
      <c r="Y2844" t="str">
        <f>IFERROR(VLOOKUP(ROWS($Y$2:Y2844),$Z$2:$AA$3007,2,0),"")</f>
        <v/>
      </c>
      <c r="Z2844" s="91">
        <f>IF(ISNUMBER(SEARCH(PROF_SEARCH_ECO_PREC,AA2844)),MAX($Z$1:Z2843)+1,0)</f>
        <v>0</v>
      </c>
      <c r="AA2844" t="s">
        <v>3081</v>
      </c>
      <c r="AB2844">
        <v>9995</v>
      </c>
    </row>
    <row r="2845" spans="16:28">
      <c r="P2845" t="str">
        <f>IFERROR(VLOOKUP(ROWS($P$2:P2845),$Q$2:$R$3007,2,0),"")</f>
        <v/>
      </c>
      <c r="Q2845" s="91">
        <f>IF(ISNUMBER(SEARCH(ETUD_SHEARCH_ECO_PREC,R2845)),MAX($Q$1:Q2844)+1,0)</f>
        <v>0</v>
      </c>
      <c r="R2845" t="s">
        <v>3083</v>
      </c>
      <c r="S2845">
        <v>8675</v>
      </c>
      <c r="Y2845" t="str">
        <f>IFERROR(VLOOKUP(ROWS($Y$2:Y2845),$Z$2:$AA$3007,2,0),"")</f>
        <v/>
      </c>
      <c r="Z2845" s="91">
        <f>IF(ISNUMBER(SEARCH(PROF_SEARCH_ECO_PREC,AA2845)),MAX($Z$1:Z2844)+1,0)</f>
        <v>0</v>
      </c>
      <c r="AA2845" t="s">
        <v>3083</v>
      </c>
      <c r="AB2845">
        <v>8675</v>
      </c>
    </row>
    <row r="2846" spans="16:28">
      <c r="P2846" t="str">
        <f>IFERROR(VLOOKUP(ROWS($P$2:P2846),$Q$2:$R$3007,2,0),"")</f>
        <v/>
      </c>
      <c r="Q2846" s="91">
        <f>IF(ISNUMBER(SEARCH(ETUD_SHEARCH_ECO_PREC,R2846)),MAX($Q$1:Q2845)+1,0)</f>
        <v>0</v>
      </c>
      <c r="R2846" t="s">
        <v>3171</v>
      </c>
      <c r="S2846">
        <v>1533</v>
      </c>
      <c r="Y2846" t="str">
        <f>IFERROR(VLOOKUP(ROWS($Y$2:Y2846),$Z$2:$AA$3007,2,0),"")</f>
        <v/>
      </c>
      <c r="Z2846" s="91">
        <f>IF(ISNUMBER(SEARCH(PROF_SEARCH_ECO_PREC,AA2846)),MAX($Z$1:Z2845)+1,0)</f>
        <v>0</v>
      </c>
      <c r="AA2846" t="s">
        <v>3171</v>
      </c>
      <c r="AB2846">
        <v>1533</v>
      </c>
    </row>
    <row r="2847" spans="16:28">
      <c r="P2847" t="str">
        <f>IFERROR(VLOOKUP(ROWS($P$2:P2847),$Q$2:$R$3007,2,0),"")</f>
        <v/>
      </c>
      <c r="Q2847" s="91">
        <f>IF(ISNUMBER(SEARCH(ETUD_SHEARCH_ECO_PREC,R2847)),MAX($Q$1:Q2846)+1,0)</f>
        <v>0</v>
      </c>
      <c r="R2847" t="s">
        <v>5872</v>
      </c>
      <c r="S2847">
        <v>8501</v>
      </c>
      <c r="Y2847" t="str">
        <f>IFERROR(VLOOKUP(ROWS($Y$2:Y2847),$Z$2:$AA$3007,2,0),"")</f>
        <v/>
      </c>
      <c r="Z2847" s="91">
        <f>IF(ISNUMBER(SEARCH(PROF_SEARCH_ECO_PREC,AA2847)),MAX($Z$1:Z2846)+1,0)</f>
        <v>0</v>
      </c>
      <c r="AA2847" t="s">
        <v>5872</v>
      </c>
      <c r="AB2847">
        <v>8501</v>
      </c>
    </row>
    <row r="2848" spans="16:28">
      <c r="P2848" t="str">
        <f>IFERROR(VLOOKUP(ROWS($P$2:P2848),$Q$2:$R$3007,2,0),"")</f>
        <v/>
      </c>
      <c r="Q2848" s="91">
        <f>IF(ISNUMBER(SEARCH(ETUD_SHEARCH_ECO_PREC,R2848)),MAX($Q$1:Q2847)+1,0)</f>
        <v>0</v>
      </c>
      <c r="R2848" t="s">
        <v>5392</v>
      </c>
      <c r="S2848">
        <v>8677</v>
      </c>
      <c r="Y2848" t="str">
        <f>IFERROR(VLOOKUP(ROWS($Y$2:Y2848),$Z$2:$AA$3007,2,0),"")</f>
        <v/>
      </c>
      <c r="Z2848" s="91">
        <f>IF(ISNUMBER(SEARCH(PROF_SEARCH_ECO_PREC,AA2848)),MAX($Z$1:Z2847)+1,0)</f>
        <v>0</v>
      </c>
      <c r="AA2848" t="s">
        <v>5392</v>
      </c>
      <c r="AB2848">
        <v>8677</v>
      </c>
    </row>
    <row r="2849" spans="16:28">
      <c r="P2849" t="str">
        <f>IFERROR(VLOOKUP(ROWS($P$2:P2849),$Q$2:$R$3007,2,0),"")</f>
        <v/>
      </c>
      <c r="Q2849" s="91">
        <f>IF(ISNUMBER(SEARCH(ETUD_SHEARCH_ECO_PREC,R2849)),MAX($Q$1:Q2848)+1,0)</f>
        <v>0</v>
      </c>
      <c r="R2849" t="s">
        <v>3504</v>
      </c>
      <c r="S2849">
        <v>8264</v>
      </c>
      <c r="Y2849" t="str">
        <f>IFERROR(VLOOKUP(ROWS($Y$2:Y2849),$Z$2:$AA$3007,2,0),"")</f>
        <v/>
      </c>
      <c r="Z2849" s="91">
        <f>IF(ISNUMBER(SEARCH(PROF_SEARCH_ECO_PREC,AA2849)),MAX($Z$1:Z2848)+1,0)</f>
        <v>0</v>
      </c>
      <c r="AA2849" t="s">
        <v>3504</v>
      </c>
      <c r="AB2849">
        <v>8264</v>
      </c>
    </row>
    <row r="2850" spans="16:28">
      <c r="P2850" t="str">
        <f>IFERROR(VLOOKUP(ROWS($P$2:P2850),$Q$2:$R$3007,2,0),"")</f>
        <v/>
      </c>
      <c r="Q2850" s="91">
        <f>IF(ISNUMBER(SEARCH(ETUD_SHEARCH_ECO_PREC,R2850)),MAX($Q$1:Q2849)+1,0)</f>
        <v>0</v>
      </c>
      <c r="R2850" t="s">
        <v>3533</v>
      </c>
      <c r="S2850">
        <v>8349</v>
      </c>
      <c r="Y2850" t="str">
        <f>IFERROR(VLOOKUP(ROWS($Y$2:Y2850),$Z$2:$AA$3007,2,0),"")</f>
        <v/>
      </c>
      <c r="Z2850" s="91">
        <f>IF(ISNUMBER(SEARCH(PROF_SEARCH_ECO_PREC,AA2850)),MAX($Z$1:Z2849)+1,0)</f>
        <v>0</v>
      </c>
      <c r="AA2850" t="s">
        <v>3533</v>
      </c>
      <c r="AB2850">
        <v>8349</v>
      </c>
    </row>
    <row r="2851" spans="16:28">
      <c r="P2851" t="str">
        <f>IFERROR(VLOOKUP(ROWS($P$2:P2851),$Q$2:$R$3007,2,0),"")</f>
        <v/>
      </c>
      <c r="Q2851" s="91">
        <f>IF(ISNUMBER(SEARCH(ETUD_SHEARCH_ECO_PREC,R2851)),MAX($Q$1:Q2850)+1,0)</f>
        <v>0</v>
      </c>
      <c r="R2851" t="s">
        <v>3324</v>
      </c>
      <c r="S2851">
        <v>70</v>
      </c>
      <c r="Y2851" t="str">
        <f>IFERROR(VLOOKUP(ROWS($Y$2:Y2851),$Z$2:$AA$3007,2,0),"")</f>
        <v/>
      </c>
      <c r="Z2851" s="91">
        <f>IF(ISNUMBER(SEARCH(PROF_SEARCH_ECO_PREC,AA2851)),MAX($Z$1:Z2850)+1,0)</f>
        <v>0</v>
      </c>
      <c r="AA2851" t="s">
        <v>3324</v>
      </c>
      <c r="AB2851">
        <v>70</v>
      </c>
    </row>
    <row r="2852" spans="16:28">
      <c r="P2852" t="str">
        <f>IFERROR(VLOOKUP(ROWS($P$2:P2852),$Q$2:$R$3007,2,0),"")</f>
        <v/>
      </c>
      <c r="Q2852" s="91">
        <f>IF(ISNUMBER(SEARCH(ETUD_SHEARCH_ECO_PREC,R2852)),MAX($Q$1:Q2851)+1,0)</f>
        <v>0</v>
      </c>
      <c r="R2852" t="s">
        <v>4845</v>
      </c>
      <c r="S2852">
        <v>673</v>
      </c>
      <c r="Y2852" t="str">
        <f>IFERROR(VLOOKUP(ROWS($Y$2:Y2852),$Z$2:$AA$3007,2,0),"")</f>
        <v/>
      </c>
      <c r="Z2852" s="91">
        <f>IF(ISNUMBER(SEARCH(PROF_SEARCH_ECO_PREC,AA2852)),MAX($Z$1:Z2851)+1,0)</f>
        <v>0</v>
      </c>
      <c r="AA2852" t="s">
        <v>4845</v>
      </c>
      <c r="AB2852">
        <v>673</v>
      </c>
    </row>
    <row r="2853" spans="16:28">
      <c r="P2853" t="str">
        <f>IFERROR(VLOOKUP(ROWS($P$2:P2853),$Q$2:$R$3007,2,0),"")</f>
        <v/>
      </c>
      <c r="Q2853" s="91">
        <f>IF(ISNUMBER(SEARCH(ETUD_SHEARCH_ECO_PREC,R2853)),MAX($Q$1:Q2852)+1,0)</f>
        <v>0</v>
      </c>
      <c r="R2853" t="s">
        <v>6067</v>
      </c>
      <c r="S2853">
        <v>1509</v>
      </c>
      <c r="Y2853" t="str">
        <f>IFERROR(VLOOKUP(ROWS($Y$2:Y2853),$Z$2:$AA$3007,2,0),"")</f>
        <v/>
      </c>
      <c r="Z2853" s="91">
        <f>IF(ISNUMBER(SEARCH(PROF_SEARCH_ECO_PREC,AA2853)),MAX($Z$1:Z2852)+1,0)</f>
        <v>0</v>
      </c>
      <c r="AA2853" t="s">
        <v>6067</v>
      </c>
      <c r="AB2853">
        <v>1509</v>
      </c>
    </row>
    <row r="2854" spans="16:28">
      <c r="P2854" t="str">
        <f>IFERROR(VLOOKUP(ROWS($P$2:P2854),$Q$2:$R$3007,2,0),"")</f>
        <v/>
      </c>
      <c r="Q2854" s="91">
        <f>IF(ISNUMBER(SEARCH(ETUD_SHEARCH_ECO_PREC,R2854)),MAX($Q$1:Q2853)+1,0)</f>
        <v>0</v>
      </c>
      <c r="R2854" t="s">
        <v>3889</v>
      </c>
      <c r="S2854">
        <v>5470</v>
      </c>
      <c r="Y2854" t="str">
        <f>IFERROR(VLOOKUP(ROWS($Y$2:Y2854),$Z$2:$AA$3007,2,0),"")</f>
        <v/>
      </c>
      <c r="Z2854" s="91">
        <f>IF(ISNUMBER(SEARCH(PROF_SEARCH_ECO_PREC,AA2854)),MAX($Z$1:Z2853)+1,0)</f>
        <v>0</v>
      </c>
      <c r="AA2854" t="s">
        <v>3889</v>
      </c>
      <c r="AB2854">
        <v>5470</v>
      </c>
    </row>
    <row r="2855" spans="16:28">
      <c r="P2855" t="str">
        <f>IFERROR(VLOOKUP(ROWS($P$2:P2855),$Q$2:$R$3007,2,0),"")</f>
        <v/>
      </c>
      <c r="Q2855" s="91">
        <f>IF(ISNUMBER(SEARCH(ETUD_SHEARCH_ECO_PREC,R2855)),MAX($Q$1:Q2854)+1,0)</f>
        <v>0</v>
      </c>
      <c r="R2855" t="s">
        <v>5634</v>
      </c>
      <c r="S2855">
        <v>8274</v>
      </c>
      <c r="Y2855" t="str">
        <f>IFERROR(VLOOKUP(ROWS($Y$2:Y2855),$Z$2:$AA$3007,2,0),"")</f>
        <v/>
      </c>
      <c r="Z2855" s="91">
        <f>IF(ISNUMBER(SEARCH(PROF_SEARCH_ECO_PREC,AA2855)),MAX($Z$1:Z2854)+1,0)</f>
        <v>0</v>
      </c>
      <c r="AA2855" t="s">
        <v>5634</v>
      </c>
      <c r="AB2855">
        <v>8274</v>
      </c>
    </row>
    <row r="2856" spans="16:28">
      <c r="P2856" t="str">
        <f>IFERROR(VLOOKUP(ROWS($P$2:P2856),$Q$2:$R$3007,2,0),"")</f>
        <v/>
      </c>
      <c r="Q2856" s="91">
        <f>IF(ISNUMBER(SEARCH(ETUD_SHEARCH_ECO_PREC,R2856)),MAX($Q$1:Q2855)+1,0)</f>
        <v>0</v>
      </c>
      <c r="R2856" t="s">
        <v>5140</v>
      </c>
      <c r="S2856">
        <v>1368</v>
      </c>
      <c r="Y2856" t="str">
        <f>IFERROR(VLOOKUP(ROWS($Y$2:Y2856),$Z$2:$AA$3007,2,0),"")</f>
        <v/>
      </c>
      <c r="Z2856" s="91">
        <f>IF(ISNUMBER(SEARCH(PROF_SEARCH_ECO_PREC,AA2856)),MAX($Z$1:Z2855)+1,0)</f>
        <v>0</v>
      </c>
      <c r="AA2856" t="s">
        <v>5140</v>
      </c>
      <c r="AB2856">
        <v>1368</v>
      </c>
    </row>
    <row r="2857" spans="16:28">
      <c r="P2857" t="str">
        <f>IFERROR(VLOOKUP(ROWS($P$2:P2857),$Q$2:$R$3007,2,0),"")</f>
        <v/>
      </c>
      <c r="Q2857" s="91">
        <f>IF(ISNUMBER(SEARCH(ETUD_SHEARCH_ECO_PREC,R2857)),MAX($Q$1:Q2856)+1,0)</f>
        <v>0</v>
      </c>
      <c r="R2857" t="s">
        <v>6046</v>
      </c>
      <c r="S2857">
        <v>1506</v>
      </c>
      <c r="Y2857" t="str">
        <f>IFERROR(VLOOKUP(ROWS($Y$2:Y2857),$Z$2:$AA$3007,2,0),"")</f>
        <v/>
      </c>
      <c r="Z2857" s="91">
        <f>IF(ISNUMBER(SEARCH(PROF_SEARCH_ECO_PREC,AA2857)),MAX($Z$1:Z2856)+1,0)</f>
        <v>0</v>
      </c>
      <c r="AA2857" t="s">
        <v>6046</v>
      </c>
      <c r="AB2857">
        <v>1506</v>
      </c>
    </row>
    <row r="2858" spans="16:28">
      <c r="P2858" t="str">
        <f>IFERROR(VLOOKUP(ROWS($P$2:P2858),$Q$2:$R$3007,2,0),"")</f>
        <v/>
      </c>
      <c r="Q2858" s="91">
        <f>IF(ISNUMBER(SEARCH(ETUD_SHEARCH_ECO_PREC,R2858)),MAX($Q$1:Q2857)+1,0)</f>
        <v>0</v>
      </c>
      <c r="R2858" t="s">
        <v>3445</v>
      </c>
      <c r="S2858">
        <v>8614</v>
      </c>
      <c r="Y2858" t="str">
        <f>IFERROR(VLOOKUP(ROWS($Y$2:Y2858),$Z$2:$AA$3007,2,0),"")</f>
        <v/>
      </c>
      <c r="Z2858" s="91">
        <f>IF(ISNUMBER(SEARCH(PROF_SEARCH_ECO_PREC,AA2858)),MAX($Z$1:Z2857)+1,0)</f>
        <v>0</v>
      </c>
      <c r="AA2858" t="s">
        <v>3445</v>
      </c>
      <c r="AB2858">
        <v>8614</v>
      </c>
    </row>
    <row r="2859" spans="16:28">
      <c r="P2859" t="str">
        <f>IFERROR(VLOOKUP(ROWS($P$2:P2859),$Q$2:$R$3007,2,0),"")</f>
        <v/>
      </c>
      <c r="Q2859" s="91">
        <f>IF(ISNUMBER(SEARCH(ETUD_SHEARCH_ECO_PREC,R2859)),MAX($Q$1:Q2858)+1,0)</f>
        <v>0</v>
      </c>
      <c r="R2859" t="s">
        <v>3687</v>
      </c>
      <c r="S2859">
        <v>8630</v>
      </c>
      <c r="Y2859" t="str">
        <f>IFERROR(VLOOKUP(ROWS($Y$2:Y2859),$Z$2:$AA$3007,2,0),"")</f>
        <v/>
      </c>
      <c r="Z2859" s="91">
        <f>IF(ISNUMBER(SEARCH(PROF_SEARCH_ECO_PREC,AA2859)),MAX($Z$1:Z2858)+1,0)</f>
        <v>0</v>
      </c>
      <c r="AA2859" t="s">
        <v>3687</v>
      </c>
      <c r="AB2859">
        <v>8630</v>
      </c>
    </row>
    <row r="2860" spans="16:28">
      <c r="P2860" t="str">
        <f>IFERROR(VLOOKUP(ROWS($P$2:P2860),$Q$2:$R$3007,2,0),"")</f>
        <v/>
      </c>
      <c r="Q2860" s="91">
        <f>IF(ISNUMBER(SEARCH(ETUD_SHEARCH_ECO_PREC,R2860)),MAX($Q$1:Q2859)+1,0)</f>
        <v>0</v>
      </c>
      <c r="R2860" t="s">
        <v>3698</v>
      </c>
      <c r="S2860">
        <v>8584</v>
      </c>
      <c r="Y2860" t="str">
        <f>IFERROR(VLOOKUP(ROWS($Y$2:Y2860),$Z$2:$AA$3007,2,0),"")</f>
        <v/>
      </c>
      <c r="Z2860" s="91">
        <f>IF(ISNUMBER(SEARCH(PROF_SEARCH_ECO_PREC,AA2860)),MAX($Z$1:Z2859)+1,0)</f>
        <v>0</v>
      </c>
      <c r="AA2860" t="s">
        <v>3698</v>
      </c>
      <c r="AB2860">
        <v>8584</v>
      </c>
    </row>
    <row r="2861" spans="16:28">
      <c r="P2861" t="str">
        <f>IFERROR(VLOOKUP(ROWS($P$2:P2861),$Q$2:$R$3007,2,0),"")</f>
        <v/>
      </c>
      <c r="Q2861" s="91">
        <f>IF(ISNUMBER(SEARCH(ETUD_SHEARCH_ECO_PREC,R2861)),MAX($Q$1:Q2860)+1,0)</f>
        <v>0</v>
      </c>
      <c r="R2861" t="s">
        <v>4719</v>
      </c>
      <c r="S2861">
        <v>5563</v>
      </c>
      <c r="Y2861" t="str">
        <f>IFERROR(VLOOKUP(ROWS($Y$2:Y2861),$Z$2:$AA$3007,2,0),"")</f>
        <v/>
      </c>
      <c r="Z2861" s="91">
        <f>IF(ISNUMBER(SEARCH(PROF_SEARCH_ECO_PREC,AA2861)),MAX($Z$1:Z2860)+1,0)</f>
        <v>0</v>
      </c>
      <c r="AA2861" t="s">
        <v>4719</v>
      </c>
      <c r="AB2861">
        <v>5563</v>
      </c>
    </row>
    <row r="2862" spans="16:28">
      <c r="P2862" t="str">
        <f>IFERROR(VLOOKUP(ROWS($P$2:P2862),$Q$2:$R$3007,2,0),"")</f>
        <v/>
      </c>
      <c r="Q2862" s="91">
        <f>IF(ISNUMBER(SEARCH(ETUD_SHEARCH_ECO_PREC,R2862)),MAX($Q$1:Q2861)+1,0)</f>
        <v>0</v>
      </c>
      <c r="R2862" t="s">
        <v>5625</v>
      </c>
      <c r="S2862">
        <v>8607</v>
      </c>
      <c r="Y2862" t="str">
        <f>IFERROR(VLOOKUP(ROWS($Y$2:Y2862),$Z$2:$AA$3007,2,0),"")</f>
        <v/>
      </c>
      <c r="Z2862" s="91">
        <f>IF(ISNUMBER(SEARCH(PROF_SEARCH_ECO_PREC,AA2862)),MAX($Z$1:Z2861)+1,0)</f>
        <v>0</v>
      </c>
      <c r="AA2862" t="s">
        <v>5625</v>
      </c>
      <c r="AB2862">
        <v>8607</v>
      </c>
    </row>
    <row r="2863" spans="16:28">
      <c r="P2863" t="str">
        <f>IFERROR(VLOOKUP(ROWS($P$2:P2863),$Q$2:$R$3007,2,0),"")</f>
        <v/>
      </c>
      <c r="Q2863" s="91">
        <f>IF(ISNUMBER(SEARCH(ETUD_SHEARCH_ECO_PREC,R2863)),MAX($Q$1:Q2862)+1,0)</f>
        <v>0</v>
      </c>
      <c r="R2863" t="s">
        <v>3941</v>
      </c>
      <c r="S2863">
        <v>8633</v>
      </c>
      <c r="Y2863" t="str">
        <f>IFERROR(VLOOKUP(ROWS($Y$2:Y2863),$Z$2:$AA$3007,2,0),"")</f>
        <v/>
      </c>
      <c r="Z2863" s="91">
        <f>IF(ISNUMBER(SEARCH(PROF_SEARCH_ECO_PREC,AA2863)),MAX($Z$1:Z2862)+1,0)</f>
        <v>0</v>
      </c>
      <c r="AA2863" t="s">
        <v>3941</v>
      </c>
      <c r="AB2863">
        <v>8633</v>
      </c>
    </row>
    <row r="2864" spans="16:28">
      <c r="P2864" t="str">
        <f>IFERROR(VLOOKUP(ROWS($P$2:P2864),$Q$2:$R$3007,2,0),"")</f>
        <v/>
      </c>
      <c r="Q2864" s="91">
        <f>IF(ISNUMBER(SEARCH(ETUD_SHEARCH_ECO_PREC,R2864)),MAX($Q$1:Q2863)+1,0)</f>
        <v>0</v>
      </c>
      <c r="R2864" t="s">
        <v>5057</v>
      </c>
      <c r="S2864">
        <v>7728</v>
      </c>
      <c r="Y2864" t="str">
        <f>IFERROR(VLOOKUP(ROWS($Y$2:Y2864),$Z$2:$AA$3007,2,0),"")</f>
        <v/>
      </c>
      <c r="Z2864" s="91">
        <f>IF(ISNUMBER(SEARCH(PROF_SEARCH_ECO_PREC,AA2864)),MAX($Z$1:Z2863)+1,0)</f>
        <v>0</v>
      </c>
      <c r="AA2864" t="s">
        <v>5057</v>
      </c>
      <c r="AB2864">
        <v>7728</v>
      </c>
    </row>
    <row r="2865" spans="16:28">
      <c r="P2865" t="str">
        <f>IFERROR(VLOOKUP(ROWS($P$2:P2865),$Q$2:$R$3007,2,0),"")</f>
        <v/>
      </c>
      <c r="Q2865" s="91">
        <f>IF(ISNUMBER(SEARCH(ETUD_SHEARCH_ECO_PREC,R2865)),MAX($Q$1:Q2864)+1,0)</f>
        <v>0</v>
      </c>
      <c r="R2865" t="s">
        <v>3881</v>
      </c>
      <c r="S2865">
        <v>8149</v>
      </c>
      <c r="Y2865" t="str">
        <f>IFERROR(VLOOKUP(ROWS($Y$2:Y2865),$Z$2:$AA$3007,2,0),"")</f>
        <v/>
      </c>
      <c r="Z2865" s="91">
        <f>IF(ISNUMBER(SEARCH(PROF_SEARCH_ECO_PREC,AA2865)),MAX($Z$1:Z2864)+1,0)</f>
        <v>0</v>
      </c>
      <c r="AA2865" t="s">
        <v>3881</v>
      </c>
      <c r="AB2865">
        <v>8149</v>
      </c>
    </row>
    <row r="2866" spans="16:28">
      <c r="P2866" t="str">
        <f>IFERROR(VLOOKUP(ROWS($P$2:P2866),$Q$2:$R$3007,2,0),"")</f>
        <v/>
      </c>
      <c r="Q2866" s="91">
        <f>IF(ISNUMBER(SEARCH(ETUD_SHEARCH_ECO_PREC,R2866)),MAX($Q$1:Q2865)+1,0)</f>
        <v>0</v>
      </c>
      <c r="R2866" t="s">
        <v>4128</v>
      </c>
      <c r="S2866">
        <v>8213</v>
      </c>
      <c r="Y2866" t="str">
        <f>IFERROR(VLOOKUP(ROWS($Y$2:Y2866),$Z$2:$AA$3007,2,0),"")</f>
        <v/>
      </c>
      <c r="Z2866" s="91">
        <f>IF(ISNUMBER(SEARCH(PROF_SEARCH_ECO_PREC,AA2866)),MAX($Z$1:Z2865)+1,0)</f>
        <v>0</v>
      </c>
      <c r="AA2866" t="s">
        <v>4128</v>
      </c>
      <c r="AB2866">
        <v>8213</v>
      </c>
    </row>
    <row r="2867" spans="16:28">
      <c r="P2867" t="str">
        <f>IFERROR(VLOOKUP(ROWS($P$2:P2867),$Q$2:$R$3007,2,0),"")</f>
        <v/>
      </c>
      <c r="Q2867" s="91">
        <f>IF(ISNUMBER(SEARCH(ETUD_SHEARCH_ECO_PREC,R2867)),MAX($Q$1:Q2866)+1,0)</f>
        <v>0</v>
      </c>
      <c r="R2867" t="s">
        <v>3777</v>
      </c>
      <c r="S2867">
        <v>8693</v>
      </c>
      <c r="Y2867" t="str">
        <f>IFERROR(VLOOKUP(ROWS($Y$2:Y2867),$Z$2:$AA$3007,2,0),"")</f>
        <v/>
      </c>
      <c r="Z2867" s="91">
        <f>IF(ISNUMBER(SEARCH(PROF_SEARCH_ECO_PREC,AA2867)),MAX($Z$1:Z2866)+1,0)</f>
        <v>0</v>
      </c>
      <c r="AA2867" t="s">
        <v>3777</v>
      </c>
      <c r="AB2867">
        <v>8693</v>
      </c>
    </row>
    <row r="2868" spans="16:28">
      <c r="P2868" t="str">
        <f>IFERROR(VLOOKUP(ROWS($P$2:P2868),$Q$2:$R$3007,2,0),"")</f>
        <v/>
      </c>
      <c r="Q2868" s="91">
        <f>IF(ISNUMBER(SEARCH(ETUD_SHEARCH_ECO_PREC,R2868)),MAX($Q$1:Q2867)+1,0)</f>
        <v>0</v>
      </c>
      <c r="R2868" t="s">
        <v>5791</v>
      </c>
      <c r="S2868">
        <v>1275</v>
      </c>
      <c r="Y2868" t="str">
        <f>IFERROR(VLOOKUP(ROWS($Y$2:Y2868),$Z$2:$AA$3007,2,0),"")</f>
        <v/>
      </c>
      <c r="Z2868" s="91">
        <f>IF(ISNUMBER(SEARCH(PROF_SEARCH_ECO_PREC,AA2868)),MAX($Z$1:Z2867)+1,0)</f>
        <v>0</v>
      </c>
      <c r="AA2868" t="s">
        <v>5791</v>
      </c>
      <c r="AB2868">
        <v>1275</v>
      </c>
    </row>
    <row r="2869" spans="16:28">
      <c r="P2869" t="str">
        <f>IFERROR(VLOOKUP(ROWS($P$2:P2869),$Q$2:$R$3007,2,0),"")</f>
        <v/>
      </c>
      <c r="Q2869" s="91">
        <f>IF(ISNUMBER(SEARCH(ETUD_SHEARCH_ECO_PREC,R2869)),MAX($Q$1:Q2868)+1,0)</f>
        <v>0</v>
      </c>
      <c r="R2869" t="s">
        <v>5882</v>
      </c>
      <c r="S2869">
        <v>8309</v>
      </c>
      <c r="Y2869" t="str">
        <f>IFERROR(VLOOKUP(ROWS($Y$2:Y2869),$Z$2:$AA$3007,2,0),"")</f>
        <v/>
      </c>
      <c r="Z2869" s="91">
        <f>IF(ISNUMBER(SEARCH(PROF_SEARCH_ECO_PREC,AA2869)),MAX($Z$1:Z2868)+1,0)</f>
        <v>0</v>
      </c>
      <c r="AA2869" t="s">
        <v>5882</v>
      </c>
      <c r="AB2869">
        <v>8309</v>
      </c>
    </row>
    <row r="2870" spans="16:28">
      <c r="P2870" t="str">
        <f>IFERROR(VLOOKUP(ROWS($P$2:P2870),$Q$2:$R$3007,2,0),"")</f>
        <v/>
      </c>
      <c r="Q2870" s="91">
        <f>IF(ISNUMBER(SEARCH(ETUD_SHEARCH_ECO_PREC,R2870)),MAX($Q$1:Q2869)+1,0)</f>
        <v>0</v>
      </c>
      <c r="R2870" t="s">
        <v>5973</v>
      </c>
      <c r="S2870">
        <v>8602</v>
      </c>
      <c r="Y2870" t="str">
        <f>IFERROR(VLOOKUP(ROWS($Y$2:Y2870),$Z$2:$AA$3007,2,0),"")</f>
        <v/>
      </c>
      <c r="Z2870" s="91">
        <f>IF(ISNUMBER(SEARCH(PROF_SEARCH_ECO_PREC,AA2870)),MAX($Z$1:Z2869)+1,0)</f>
        <v>0</v>
      </c>
      <c r="AA2870" t="s">
        <v>5973</v>
      </c>
      <c r="AB2870">
        <v>8602</v>
      </c>
    </row>
    <row r="2871" spans="16:28">
      <c r="P2871" t="str">
        <f>IFERROR(VLOOKUP(ROWS($P$2:P2871),$Q$2:$R$3007,2,0),"")</f>
        <v/>
      </c>
      <c r="Q2871" s="91">
        <f>IF(ISNUMBER(SEARCH(ETUD_SHEARCH_ECO_PREC,R2871)),MAX($Q$1:Q2870)+1,0)</f>
        <v>0</v>
      </c>
      <c r="R2871" t="s">
        <v>5958</v>
      </c>
      <c r="S2871">
        <v>5466</v>
      </c>
      <c r="Y2871" t="str">
        <f>IFERROR(VLOOKUP(ROWS($Y$2:Y2871),$Z$2:$AA$3007,2,0),"")</f>
        <v/>
      </c>
      <c r="Z2871" s="91">
        <f>IF(ISNUMBER(SEARCH(PROF_SEARCH_ECO_PREC,AA2871)),MAX($Z$1:Z2870)+1,0)</f>
        <v>0</v>
      </c>
      <c r="AA2871" t="s">
        <v>5958</v>
      </c>
      <c r="AB2871">
        <v>5466</v>
      </c>
    </row>
    <row r="2872" spans="16:28">
      <c r="P2872" t="str">
        <f>IFERROR(VLOOKUP(ROWS($P$2:P2872),$Q$2:$R$3007,2,0),"")</f>
        <v/>
      </c>
      <c r="Q2872" s="91">
        <f>IF(ISNUMBER(SEARCH(ETUD_SHEARCH_ECO_PREC,R2872)),MAX($Q$1:Q2871)+1,0)</f>
        <v>0</v>
      </c>
      <c r="R2872" t="s">
        <v>5143</v>
      </c>
      <c r="S2872">
        <v>1609</v>
      </c>
      <c r="Y2872" t="str">
        <f>IFERROR(VLOOKUP(ROWS($Y$2:Y2872),$Z$2:$AA$3007,2,0),"")</f>
        <v/>
      </c>
      <c r="Z2872" s="91">
        <f>IF(ISNUMBER(SEARCH(PROF_SEARCH_ECO_PREC,AA2872)),MAX($Z$1:Z2871)+1,0)</f>
        <v>0</v>
      </c>
      <c r="AA2872" t="s">
        <v>5143</v>
      </c>
      <c r="AB2872">
        <v>1609</v>
      </c>
    </row>
    <row r="2873" spans="16:28">
      <c r="P2873" t="str">
        <f>IFERROR(VLOOKUP(ROWS($P$2:P2873),$Q$2:$R$3007,2,0),"")</f>
        <v/>
      </c>
      <c r="Q2873" s="91">
        <f>IF(ISNUMBER(SEARCH(ETUD_SHEARCH_ECO_PREC,R2873)),MAX($Q$1:Q2872)+1,0)</f>
        <v>0</v>
      </c>
      <c r="R2873" t="s">
        <v>5031</v>
      </c>
      <c r="S2873">
        <v>5235</v>
      </c>
      <c r="Y2873" t="str">
        <f>IFERROR(VLOOKUP(ROWS($Y$2:Y2873),$Z$2:$AA$3007,2,0),"")</f>
        <v/>
      </c>
      <c r="Z2873" s="91">
        <f>IF(ISNUMBER(SEARCH(PROF_SEARCH_ECO_PREC,AA2873)),MAX($Z$1:Z2872)+1,0)</f>
        <v>0</v>
      </c>
      <c r="AA2873" t="s">
        <v>5031</v>
      </c>
      <c r="AB2873">
        <v>5235</v>
      </c>
    </row>
    <row r="2874" spans="16:28">
      <c r="P2874" t="str">
        <f>IFERROR(VLOOKUP(ROWS($P$2:P2874),$Q$2:$R$3007,2,0),"")</f>
        <v/>
      </c>
      <c r="Q2874" s="91">
        <f>IF(ISNUMBER(SEARCH(ETUD_SHEARCH_ECO_PREC,R2874)),MAX($Q$1:Q2873)+1,0)</f>
        <v>0</v>
      </c>
      <c r="R2874" t="s">
        <v>4839</v>
      </c>
      <c r="S2874">
        <v>8117</v>
      </c>
      <c r="Y2874" t="str">
        <f>IFERROR(VLOOKUP(ROWS($Y$2:Y2874),$Z$2:$AA$3007,2,0),"")</f>
        <v/>
      </c>
      <c r="Z2874" s="91">
        <f>IF(ISNUMBER(SEARCH(PROF_SEARCH_ECO_PREC,AA2874)),MAX($Z$1:Z2873)+1,0)</f>
        <v>0</v>
      </c>
      <c r="AA2874" t="s">
        <v>4839</v>
      </c>
      <c r="AB2874">
        <v>8117</v>
      </c>
    </row>
    <row r="2875" spans="16:28">
      <c r="P2875" t="str">
        <f>IFERROR(VLOOKUP(ROWS($P$2:P2875),$Q$2:$R$3007,2,0),"")</f>
        <v/>
      </c>
      <c r="Q2875" s="91">
        <f>IF(ISNUMBER(SEARCH(ETUD_SHEARCH_ECO_PREC,R2875)),MAX($Q$1:Q2874)+1,0)</f>
        <v>0</v>
      </c>
      <c r="R2875" t="s">
        <v>3502</v>
      </c>
      <c r="S2875">
        <v>8297</v>
      </c>
      <c r="Y2875" t="str">
        <f>IFERROR(VLOOKUP(ROWS($Y$2:Y2875),$Z$2:$AA$3007,2,0),"")</f>
        <v/>
      </c>
      <c r="Z2875" s="91">
        <f>IF(ISNUMBER(SEARCH(PROF_SEARCH_ECO_PREC,AA2875)),MAX($Z$1:Z2874)+1,0)</f>
        <v>0</v>
      </c>
      <c r="AA2875" t="s">
        <v>3502</v>
      </c>
      <c r="AB2875">
        <v>8297</v>
      </c>
    </row>
    <row r="2876" spans="16:28">
      <c r="P2876" t="str">
        <f>IFERROR(VLOOKUP(ROWS($P$2:P2876),$Q$2:$R$3007,2,0),"")</f>
        <v/>
      </c>
      <c r="Q2876" s="91">
        <f>IF(ISNUMBER(SEARCH(ETUD_SHEARCH_ECO_PREC,R2876)),MAX($Q$1:Q2875)+1,0)</f>
        <v>0</v>
      </c>
      <c r="R2876" t="s">
        <v>4223</v>
      </c>
      <c r="S2876">
        <v>8664</v>
      </c>
      <c r="Y2876" t="str">
        <f>IFERROR(VLOOKUP(ROWS($Y$2:Y2876),$Z$2:$AA$3007,2,0),"")</f>
        <v/>
      </c>
      <c r="Z2876" s="91">
        <f>IF(ISNUMBER(SEARCH(PROF_SEARCH_ECO_PREC,AA2876)),MAX($Z$1:Z2875)+1,0)</f>
        <v>0</v>
      </c>
      <c r="AA2876" t="s">
        <v>4223</v>
      </c>
      <c r="AB2876">
        <v>8664</v>
      </c>
    </row>
    <row r="2877" spans="16:28">
      <c r="P2877" t="str">
        <f>IFERROR(VLOOKUP(ROWS($P$2:P2877),$Q$2:$R$3007,2,0),"")</f>
        <v/>
      </c>
      <c r="Q2877" s="91">
        <f>IF(ISNUMBER(SEARCH(ETUD_SHEARCH_ECO_PREC,R2877)),MAX($Q$1:Q2876)+1,0)</f>
        <v>0</v>
      </c>
      <c r="R2877" t="s">
        <v>5498</v>
      </c>
      <c r="S2877">
        <v>9554</v>
      </c>
      <c r="Y2877" t="str">
        <f>IFERROR(VLOOKUP(ROWS($Y$2:Y2877),$Z$2:$AA$3007,2,0),"")</f>
        <v/>
      </c>
      <c r="Z2877" s="91">
        <f>IF(ISNUMBER(SEARCH(PROF_SEARCH_ECO_PREC,AA2877)),MAX($Z$1:Z2876)+1,0)</f>
        <v>0</v>
      </c>
      <c r="AA2877" t="s">
        <v>5498</v>
      </c>
      <c r="AB2877">
        <v>9554</v>
      </c>
    </row>
    <row r="2878" spans="16:28">
      <c r="P2878" t="str">
        <f>IFERROR(VLOOKUP(ROWS($P$2:P2878),$Q$2:$R$3007,2,0),"")</f>
        <v/>
      </c>
      <c r="Q2878" s="91">
        <f>IF(ISNUMBER(SEARCH(ETUD_SHEARCH_ECO_PREC,R2878)),MAX($Q$1:Q2877)+1,0)</f>
        <v>0</v>
      </c>
      <c r="R2878" t="s">
        <v>5553</v>
      </c>
      <c r="S2878">
        <v>7853</v>
      </c>
      <c r="Y2878" t="str">
        <f>IFERROR(VLOOKUP(ROWS($Y$2:Y2878),$Z$2:$AA$3007,2,0),"")</f>
        <v/>
      </c>
      <c r="Z2878" s="91">
        <f>IF(ISNUMBER(SEARCH(PROF_SEARCH_ECO_PREC,AA2878)),MAX($Z$1:Z2877)+1,0)</f>
        <v>0</v>
      </c>
      <c r="AA2878" t="s">
        <v>5553</v>
      </c>
      <c r="AB2878">
        <v>7853</v>
      </c>
    </row>
    <row r="2879" spans="16:28">
      <c r="P2879" t="str">
        <f>IFERROR(VLOOKUP(ROWS($P$2:P2879),$Q$2:$R$3007,2,0),"")</f>
        <v/>
      </c>
      <c r="Q2879" s="91">
        <f>IF(ISNUMBER(SEARCH(ETUD_SHEARCH_ECO_PREC,R2879)),MAX($Q$1:Q2878)+1,0)</f>
        <v>0</v>
      </c>
      <c r="R2879" t="s">
        <v>4639</v>
      </c>
      <c r="S2879">
        <v>8586</v>
      </c>
      <c r="Y2879" t="str">
        <f>IFERROR(VLOOKUP(ROWS($Y$2:Y2879),$Z$2:$AA$3007,2,0),"")</f>
        <v/>
      </c>
      <c r="Z2879" s="91">
        <f>IF(ISNUMBER(SEARCH(PROF_SEARCH_ECO_PREC,AA2879)),MAX($Z$1:Z2878)+1,0)</f>
        <v>0</v>
      </c>
      <c r="AA2879" t="s">
        <v>4639</v>
      </c>
      <c r="AB2879">
        <v>8586</v>
      </c>
    </row>
    <row r="2880" spans="16:28">
      <c r="P2880" t="str">
        <f>IFERROR(VLOOKUP(ROWS($P$2:P2880),$Q$2:$R$3007,2,0),"")</f>
        <v/>
      </c>
      <c r="Q2880" s="91">
        <f>IF(ISNUMBER(SEARCH(ETUD_SHEARCH_ECO_PREC,R2880)),MAX($Q$1:Q2879)+1,0)</f>
        <v>0</v>
      </c>
      <c r="R2880" t="s">
        <v>4228</v>
      </c>
      <c r="S2880">
        <v>7575</v>
      </c>
      <c r="Y2880" t="str">
        <f>IFERROR(VLOOKUP(ROWS($Y$2:Y2880),$Z$2:$AA$3007,2,0),"")</f>
        <v/>
      </c>
      <c r="Z2880" s="91">
        <f>IF(ISNUMBER(SEARCH(PROF_SEARCH_ECO_PREC,AA2880)),MAX($Z$1:Z2879)+1,0)</f>
        <v>0</v>
      </c>
      <c r="AA2880" t="s">
        <v>4228</v>
      </c>
      <c r="AB2880">
        <v>7575</v>
      </c>
    </row>
    <row r="2881" spans="16:28">
      <c r="P2881" t="str">
        <f>IFERROR(VLOOKUP(ROWS($P$2:P2881),$Q$2:$R$3007,2,0),"")</f>
        <v/>
      </c>
      <c r="Q2881" s="91">
        <f>IF(ISNUMBER(SEARCH(ETUD_SHEARCH_ECO_PREC,R2881)),MAX($Q$1:Q2880)+1,0)</f>
        <v>0</v>
      </c>
      <c r="R2881" t="s">
        <v>6024</v>
      </c>
      <c r="S2881">
        <v>1190</v>
      </c>
      <c r="Y2881" t="str">
        <f>IFERROR(VLOOKUP(ROWS($Y$2:Y2881),$Z$2:$AA$3007,2,0),"")</f>
        <v/>
      </c>
      <c r="Z2881" s="91">
        <f>IF(ISNUMBER(SEARCH(PROF_SEARCH_ECO_PREC,AA2881)),MAX($Z$1:Z2880)+1,0)</f>
        <v>0</v>
      </c>
      <c r="AA2881" t="s">
        <v>6024</v>
      </c>
      <c r="AB2881">
        <v>1190</v>
      </c>
    </row>
    <row r="2882" spans="16:28">
      <c r="P2882" t="str">
        <f>IFERROR(VLOOKUP(ROWS($P$2:P2882),$Q$2:$R$3007,2,0),"")</f>
        <v/>
      </c>
      <c r="Q2882" s="91">
        <f>IF(ISNUMBER(SEARCH(ETUD_SHEARCH_ECO_PREC,R2882)),MAX($Q$1:Q2881)+1,0)</f>
        <v>0</v>
      </c>
      <c r="R2882" t="s">
        <v>3120</v>
      </c>
      <c r="S2882">
        <v>8543</v>
      </c>
      <c r="Y2882" t="str">
        <f>IFERROR(VLOOKUP(ROWS($Y$2:Y2882),$Z$2:$AA$3007,2,0),"")</f>
        <v/>
      </c>
      <c r="Z2882" s="91">
        <f>IF(ISNUMBER(SEARCH(PROF_SEARCH_ECO_PREC,AA2882)),MAX($Z$1:Z2881)+1,0)</f>
        <v>0</v>
      </c>
      <c r="AA2882" t="s">
        <v>3120</v>
      </c>
      <c r="AB2882">
        <v>8543</v>
      </c>
    </row>
    <row r="2883" spans="16:28">
      <c r="P2883" t="str">
        <f>IFERROR(VLOOKUP(ROWS($P$2:P2883),$Q$2:$R$3007,2,0),"")</f>
        <v/>
      </c>
      <c r="Q2883" s="91">
        <f>IF(ISNUMBER(SEARCH(ETUD_SHEARCH_ECO_PREC,R2883)),MAX($Q$1:Q2882)+1,0)</f>
        <v>0</v>
      </c>
      <c r="R2883" t="s">
        <v>5762</v>
      </c>
      <c r="S2883">
        <v>1412</v>
      </c>
      <c r="Y2883" t="str">
        <f>IFERROR(VLOOKUP(ROWS($Y$2:Y2883),$Z$2:$AA$3007,2,0),"")</f>
        <v/>
      </c>
      <c r="Z2883" s="91">
        <f>IF(ISNUMBER(SEARCH(PROF_SEARCH_ECO_PREC,AA2883)),MAX($Z$1:Z2882)+1,0)</f>
        <v>0</v>
      </c>
      <c r="AA2883" t="s">
        <v>5762</v>
      </c>
      <c r="AB2883">
        <v>1412</v>
      </c>
    </row>
    <row r="2884" spans="16:28">
      <c r="P2884" t="str">
        <f>IFERROR(VLOOKUP(ROWS($P$2:P2884),$Q$2:$R$3007,2,0),"")</f>
        <v/>
      </c>
      <c r="Q2884" s="91">
        <f>IF(ISNUMBER(SEARCH(ETUD_SHEARCH_ECO_PREC,R2884)),MAX($Q$1:Q2883)+1,0)</f>
        <v>0</v>
      </c>
      <c r="R2884" t="s">
        <v>4455</v>
      </c>
      <c r="S2884">
        <v>1383</v>
      </c>
      <c r="Y2884" t="str">
        <f>IFERROR(VLOOKUP(ROWS($Y$2:Y2884),$Z$2:$AA$3007,2,0),"")</f>
        <v/>
      </c>
      <c r="Z2884" s="91">
        <f>IF(ISNUMBER(SEARCH(PROF_SEARCH_ECO_PREC,AA2884)),MAX($Z$1:Z2883)+1,0)</f>
        <v>0</v>
      </c>
      <c r="AA2884" t="s">
        <v>4455</v>
      </c>
      <c r="AB2884">
        <v>1383</v>
      </c>
    </row>
    <row r="2885" spans="16:28">
      <c r="P2885" t="str">
        <f>IFERROR(VLOOKUP(ROWS($P$2:P2885),$Q$2:$R$3007,2,0),"")</f>
        <v/>
      </c>
      <c r="Q2885" s="91">
        <f>IF(ISNUMBER(SEARCH(ETUD_SHEARCH_ECO_PREC,R2885)),MAX($Q$1:Q2884)+1,0)</f>
        <v>0</v>
      </c>
      <c r="R2885" t="s">
        <v>3937</v>
      </c>
      <c r="S2885">
        <v>7385</v>
      </c>
      <c r="Y2885" t="str">
        <f>IFERROR(VLOOKUP(ROWS($Y$2:Y2885),$Z$2:$AA$3007,2,0),"")</f>
        <v/>
      </c>
      <c r="Z2885" s="91">
        <f>IF(ISNUMBER(SEARCH(PROF_SEARCH_ECO_PREC,AA2885)),MAX($Z$1:Z2884)+1,0)</f>
        <v>0</v>
      </c>
      <c r="AA2885" t="s">
        <v>3937</v>
      </c>
      <c r="AB2885">
        <v>7385</v>
      </c>
    </row>
    <row r="2886" spans="16:28">
      <c r="P2886" t="str">
        <f>IFERROR(VLOOKUP(ROWS($P$2:P2886),$Q$2:$R$3007,2,0),"")</f>
        <v/>
      </c>
      <c r="Q2886" s="91">
        <f>IF(ISNUMBER(SEARCH(ETUD_SHEARCH_ECO_PREC,R2886)),MAX($Q$1:Q2885)+1,0)</f>
        <v>0</v>
      </c>
      <c r="R2886" t="s">
        <v>3541</v>
      </c>
      <c r="S2886">
        <v>8529</v>
      </c>
      <c r="Y2886" t="str">
        <f>IFERROR(VLOOKUP(ROWS($Y$2:Y2886),$Z$2:$AA$3007,2,0),"")</f>
        <v/>
      </c>
      <c r="Z2886" s="91">
        <f>IF(ISNUMBER(SEARCH(PROF_SEARCH_ECO_PREC,AA2886)),MAX($Z$1:Z2885)+1,0)</f>
        <v>0</v>
      </c>
      <c r="AA2886" t="s">
        <v>3541</v>
      </c>
      <c r="AB2886">
        <v>8529</v>
      </c>
    </row>
    <row r="2887" spans="16:28">
      <c r="P2887" t="str">
        <f>IFERROR(VLOOKUP(ROWS($P$2:P2887),$Q$2:$R$3007,2,0),"")</f>
        <v/>
      </c>
      <c r="Q2887" s="91">
        <f>IF(ISNUMBER(SEARCH(ETUD_SHEARCH_ECO_PREC,R2887)),MAX($Q$1:Q2886)+1,0)</f>
        <v>0</v>
      </c>
      <c r="R2887" t="s">
        <v>5866</v>
      </c>
      <c r="S2887">
        <v>1443</v>
      </c>
      <c r="Y2887" t="str">
        <f>IFERROR(VLOOKUP(ROWS($Y$2:Y2887),$Z$2:$AA$3007,2,0),"")</f>
        <v/>
      </c>
      <c r="Z2887" s="91">
        <f>IF(ISNUMBER(SEARCH(PROF_SEARCH_ECO_PREC,AA2887)),MAX($Z$1:Z2886)+1,0)</f>
        <v>0</v>
      </c>
      <c r="AA2887" t="s">
        <v>5866</v>
      </c>
      <c r="AB2887">
        <v>1443</v>
      </c>
    </row>
    <row r="2888" spans="16:28">
      <c r="P2888" t="str">
        <f>IFERROR(VLOOKUP(ROWS($P$2:P2888),$Q$2:$R$3007,2,0),"")</f>
        <v/>
      </c>
      <c r="Q2888" s="91">
        <f>IF(ISNUMBER(SEARCH(ETUD_SHEARCH_ECO_PREC,R2888)),MAX($Q$1:Q2887)+1,0)</f>
        <v>0</v>
      </c>
      <c r="R2888" t="s">
        <v>5897</v>
      </c>
      <c r="S2888">
        <v>8308</v>
      </c>
      <c r="Y2888" t="str">
        <f>IFERROR(VLOOKUP(ROWS($Y$2:Y2888),$Z$2:$AA$3007,2,0),"")</f>
        <v/>
      </c>
      <c r="Z2888" s="91">
        <f>IF(ISNUMBER(SEARCH(PROF_SEARCH_ECO_PREC,AA2888)),MAX($Z$1:Z2887)+1,0)</f>
        <v>0</v>
      </c>
      <c r="AA2888" t="s">
        <v>5897</v>
      </c>
      <c r="AB2888">
        <v>8308</v>
      </c>
    </row>
    <row r="2889" spans="16:28">
      <c r="P2889" t="str">
        <f>IFERROR(VLOOKUP(ROWS($P$2:P2889),$Q$2:$R$3007,2,0),"")</f>
        <v/>
      </c>
      <c r="Q2889" s="91">
        <f>IF(ISNUMBER(SEARCH(ETUD_SHEARCH_ECO_PREC,R2889)),MAX($Q$1:Q2888)+1,0)</f>
        <v>0</v>
      </c>
      <c r="R2889" t="s">
        <v>3204</v>
      </c>
      <c r="S2889">
        <v>8051</v>
      </c>
      <c r="Y2889" t="str">
        <f>IFERROR(VLOOKUP(ROWS($Y$2:Y2889),$Z$2:$AA$3007,2,0),"")</f>
        <v/>
      </c>
      <c r="Z2889" s="91">
        <f>IF(ISNUMBER(SEARCH(PROF_SEARCH_ECO_PREC,AA2889)),MAX($Z$1:Z2888)+1,0)</f>
        <v>0</v>
      </c>
      <c r="AA2889" t="s">
        <v>3204</v>
      </c>
      <c r="AB2889">
        <v>8051</v>
      </c>
    </row>
    <row r="2890" spans="16:28">
      <c r="P2890" t="str">
        <f>IFERROR(VLOOKUP(ROWS($P$2:P2890),$Q$2:$R$3007,2,0),"")</f>
        <v/>
      </c>
      <c r="Q2890" s="91">
        <f>IF(ISNUMBER(SEARCH(ETUD_SHEARCH_ECO_PREC,R2890)),MAX($Q$1:Q2889)+1,0)</f>
        <v>0</v>
      </c>
      <c r="R2890" t="s">
        <v>5883</v>
      </c>
      <c r="S2890">
        <v>1562</v>
      </c>
      <c r="Y2890" t="str">
        <f>IFERROR(VLOOKUP(ROWS($Y$2:Y2890),$Z$2:$AA$3007,2,0),"")</f>
        <v/>
      </c>
      <c r="Z2890" s="91">
        <f>IF(ISNUMBER(SEARCH(PROF_SEARCH_ECO_PREC,AA2890)),MAX($Z$1:Z2889)+1,0)</f>
        <v>0</v>
      </c>
      <c r="AA2890" t="s">
        <v>5883</v>
      </c>
      <c r="AB2890">
        <v>1562</v>
      </c>
    </row>
    <row r="2891" spans="16:28">
      <c r="P2891" t="str">
        <f>IFERROR(VLOOKUP(ROWS($P$2:P2891),$Q$2:$R$3007,2,0),"")</f>
        <v/>
      </c>
      <c r="Q2891" s="91">
        <f>IF(ISNUMBER(SEARCH(ETUD_SHEARCH_ECO_PREC,R2891)),MAX($Q$1:Q2890)+1,0)</f>
        <v>0</v>
      </c>
      <c r="R2891" t="s">
        <v>5155</v>
      </c>
      <c r="S2891">
        <v>5257</v>
      </c>
      <c r="Y2891" t="str">
        <f>IFERROR(VLOOKUP(ROWS($Y$2:Y2891),$Z$2:$AA$3007,2,0),"")</f>
        <v/>
      </c>
      <c r="Z2891" s="91">
        <f>IF(ISNUMBER(SEARCH(PROF_SEARCH_ECO_PREC,AA2891)),MAX($Z$1:Z2890)+1,0)</f>
        <v>0</v>
      </c>
      <c r="AA2891" t="s">
        <v>5155</v>
      </c>
      <c r="AB2891">
        <v>5257</v>
      </c>
    </row>
    <row r="2892" spans="16:28">
      <c r="P2892" t="str">
        <f>IFERROR(VLOOKUP(ROWS($P$2:P2892),$Q$2:$R$3007,2,0),"")</f>
        <v/>
      </c>
      <c r="Q2892" s="91">
        <f>IF(ISNUMBER(SEARCH(ETUD_SHEARCH_ECO_PREC,R2892)),MAX($Q$1:Q2891)+1,0)</f>
        <v>0</v>
      </c>
      <c r="R2892" t="s">
        <v>5466</v>
      </c>
      <c r="S2892">
        <v>1023</v>
      </c>
      <c r="Y2892" t="str">
        <f>IFERROR(VLOOKUP(ROWS($Y$2:Y2892),$Z$2:$AA$3007,2,0),"")</f>
        <v/>
      </c>
      <c r="Z2892" s="91">
        <f>IF(ISNUMBER(SEARCH(PROF_SEARCH_ECO_PREC,AA2892)),MAX($Z$1:Z2891)+1,0)</f>
        <v>0</v>
      </c>
      <c r="AA2892" t="s">
        <v>5466</v>
      </c>
      <c r="AB2892">
        <v>1023</v>
      </c>
    </row>
    <row r="2893" spans="16:28">
      <c r="P2893" t="str">
        <f>IFERROR(VLOOKUP(ROWS($P$2:P2893),$Q$2:$R$3007,2,0),"")</f>
        <v/>
      </c>
      <c r="Q2893" s="91">
        <f>IF(ISNUMBER(SEARCH(ETUD_SHEARCH_ECO_PREC,R2893)),MAX($Q$1:Q2892)+1,0)</f>
        <v>0</v>
      </c>
      <c r="R2893" t="s">
        <v>5308</v>
      </c>
      <c r="S2893">
        <v>7798</v>
      </c>
      <c r="Y2893" t="str">
        <f>IFERROR(VLOOKUP(ROWS($Y$2:Y2893),$Z$2:$AA$3007,2,0),"")</f>
        <v/>
      </c>
      <c r="Z2893" s="91">
        <f>IF(ISNUMBER(SEARCH(PROF_SEARCH_ECO_PREC,AA2893)),MAX($Z$1:Z2892)+1,0)</f>
        <v>0</v>
      </c>
      <c r="AA2893" t="s">
        <v>5308</v>
      </c>
      <c r="AB2893">
        <v>7798</v>
      </c>
    </row>
    <row r="2894" spans="16:28">
      <c r="P2894" t="str">
        <f>IFERROR(VLOOKUP(ROWS($P$2:P2894),$Q$2:$R$3007,2,0),"")</f>
        <v/>
      </c>
      <c r="Q2894" s="91">
        <f>IF(ISNUMBER(SEARCH(ETUD_SHEARCH_ECO_PREC,R2894)),MAX($Q$1:Q2893)+1,0)</f>
        <v>0</v>
      </c>
      <c r="R2894" t="s">
        <v>4431</v>
      </c>
      <c r="S2894">
        <v>468</v>
      </c>
      <c r="Y2894" t="str">
        <f>IFERROR(VLOOKUP(ROWS($Y$2:Y2894),$Z$2:$AA$3007,2,0),"")</f>
        <v/>
      </c>
      <c r="Z2894" s="91">
        <f>IF(ISNUMBER(SEARCH(PROF_SEARCH_ECO_PREC,AA2894)),MAX($Z$1:Z2893)+1,0)</f>
        <v>0</v>
      </c>
      <c r="AA2894" t="s">
        <v>4431</v>
      </c>
      <c r="AB2894">
        <v>468</v>
      </c>
    </row>
    <row r="2895" spans="16:28">
      <c r="P2895" t="str">
        <f>IFERROR(VLOOKUP(ROWS($P$2:P2895),$Q$2:$R$3007,2,0),"")</f>
        <v/>
      </c>
      <c r="Q2895" s="91">
        <f>IF(ISNUMBER(SEARCH(ETUD_SHEARCH_ECO_PREC,R2895)),MAX($Q$1:Q2894)+1,0)</f>
        <v>0</v>
      </c>
      <c r="R2895" t="s">
        <v>4731</v>
      </c>
      <c r="S2895">
        <v>617</v>
      </c>
      <c r="Y2895" t="str">
        <f>IFERROR(VLOOKUP(ROWS($Y$2:Y2895),$Z$2:$AA$3007,2,0),"")</f>
        <v/>
      </c>
      <c r="Z2895" s="91">
        <f>IF(ISNUMBER(SEARCH(PROF_SEARCH_ECO_PREC,AA2895)),MAX($Z$1:Z2894)+1,0)</f>
        <v>0</v>
      </c>
      <c r="AA2895" t="s">
        <v>4731</v>
      </c>
      <c r="AB2895">
        <v>617</v>
      </c>
    </row>
    <row r="2896" spans="16:28">
      <c r="P2896" t="str">
        <f>IFERROR(VLOOKUP(ROWS($P$2:P2896),$Q$2:$R$3007,2,0),"")</f>
        <v/>
      </c>
      <c r="Q2896" s="91">
        <f>IF(ISNUMBER(SEARCH(ETUD_SHEARCH_ECO_PREC,R2896)),MAX($Q$1:Q2895)+1,0)</f>
        <v>0</v>
      </c>
      <c r="R2896" t="s">
        <v>5543</v>
      </c>
      <c r="S2896">
        <v>9565</v>
      </c>
      <c r="Y2896" t="str">
        <f>IFERROR(VLOOKUP(ROWS($Y$2:Y2896),$Z$2:$AA$3007,2,0),"")</f>
        <v/>
      </c>
      <c r="Z2896" s="91">
        <f>IF(ISNUMBER(SEARCH(PROF_SEARCH_ECO_PREC,AA2896)),MAX($Z$1:Z2895)+1,0)</f>
        <v>0</v>
      </c>
      <c r="AA2896" t="s">
        <v>5543</v>
      </c>
      <c r="AB2896">
        <v>9565</v>
      </c>
    </row>
    <row r="2897" spans="16:28">
      <c r="P2897" t="str">
        <f>IFERROR(VLOOKUP(ROWS($P$2:P2897),$Q$2:$R$3007,2,0),"")</f>
        <v/>
      </c>
      <c r="Q2897" s="91">
        <f>IF(ISNUMBER(SEARCH(ETUD_SHEARCH_ECO_PREC,R2897)),MAX($Q$1:Q2896)+1,0)</f>
        <v>0</v>
      </c>
      <c r="R2897" t="s">
        <v>6023</v>
      </c>
      <c r="S2897">
        <v>1187</v>
      </c>
      <c r="Y2897" t="str">
        <f>IFERROR(VLOOKUP(ROWS($Y$2:Y2897),$Z$2:$AA$3007,2,0),"")</f>
        <v/>
      </c>
      <c r="Z2897" s="91">
        <f>IF(ISNUMBER(SEARCH(PROF_SEARCH_ECO_PREC,AA2897)),MAX($Z$1:Z2896)+1,0)</f>
        <v>0</v>
      </c>
      <c r="AA2897" t="s">
        <v>6023</v>
      </c>
      <c r="AB2897">
        <v>1187</v>
      </c>
    </row>
    <row r="2898" spans="16:28">
      <c r="P2898" t="str">
        <f>IFERROR(VLOOKUP(ROWS($P$2:P2898),$Q$2:$R$3007,2,0),"")</f>
        <v/>
      </c>
      <c r="Q2898" s="91">
        <f>IF(ISNUMBER(SEARCH(ETUD_SHEARCH_ECO_PREC,R2898)),MAX($Q$1:Q2897)+1,0)</f>
        <v>0</v>
      </c>
      <c r="R2898" t="s">
        <v>6036</v>
      </c>
      <c r="S2898">
        <v>7909</v>
      </c>
      <c r="Y2898" t="str">
        <f>IFERROR(VLOOKUP(ROWS($Y$2:Y2898),$Z$2:$AA$3007,2,0),"")</f>
        <v/>
      </c>
      <c r="Z2898" s="91">
        <f>IF(ISNUMBER(SEARCH(PROF_SEARCH_ECO_PREC,AA2898)),MAX($Z$1:Z2897)+1,0)</f>
        <v>0</v>
      </c>
      <c r="AA2898" t="s">
        <v>6036</v>
      </c>
      <c r="AB2898">
        <v>7909</v>
      </c>
    </row>
    <row r="2899" spans="16:28">
      <c r="P2899" t="str">
        <f>IFERROR(VLOOKUP(ROWS($P$2:P2899),$Q$2:$R$3007,2,0),"")</f>
        <v/>
      </c>
      <c r="Q2899" s="91">
        <f>IF(ISNUMBER(SEARCH(ETUD_SHEARCH_ECO_PREC,R2899)),MAX($Q$1:Q2898)+1,0)</f>
        <v>0</v>
      </c>
      <c r="R2899" t="s">
        <v>4878</v>
      </c>
      <c r="S2899">
        <v>687</v>
      </c>
      <c r="Y2899" t="str">
        <f>IFERROR(VLOOKUP(ROWS($Y$2:Y2899),$Z$2:$AA$3007,2,0),"")</f>
        <v/>
      </c>
      <c r="Z2899" s="91">
        <f>IF(ISNUMBER(SEARCH(PROF_SEARCH_ECO_PREC,AA2899)),MAX($Z$1:Z2898)+1,0)</f>
        <v>0</v>
      </c>
      <c r="AA2899" t="s">
        <v>4878</v>
      </c>
      <c r="AB2899">
        <v>687</v>
      </c>
    </row>
    <row r="2900" spans="16:28">
      <c r="P2900" t="str">
        <f>IFERROR(VLOOKUP(ROWS($P$2:P2900),$Q$2:$R$3007,2,0),"")</f>
        <v/>
      </c>
      <c r="Q2900" s="91">
        <f>IF(ISNUMBER(SEARCH(ETUD_SHEARCH_ECO_PREC,R2900)),MAX($Q$1:Q2899)+1,0)</f>
        <v>0</v>
      </c>
      <c r="R2900" t="s">
        <v>4668</v>
      </c>
      <c r="S2900">
        <v>8276</v>
      </c>
      <c r="Y2900" t="str">
        <f>IFERROR(VLOOKUP(ROWS($Y$2:Y2900),$Z$2:$AA$3007,2,0),"")</f>
        <v/>
      </c>
      <c r="Z2900" s="91">
        <f>IF(ISNUMBER(SEARCH(PROF_SEARCH_ECO_PREC,AA2900)),MAX($Z$1:Z2899)+1,0)</f>
        <v>0</v>
      </c>
      <c r="AA2900" t="s">
        <v>4668</v>
      </c>
      <c r="AB2900">
        <v>8276</v>
      </c>
    </row>
    <row r="2901" spans="16:28">
      <c r="P2901" t="str">
        <f>IFERROR(VLOOKUP(ROWS($P$2:P2901),$Q$2:$R$3007,2,0),"")</f>
        <v/>
      </c>
      <c r="Q2901" s="91">
        <f>IF(ISNUMBER(SEARCH(ETUD_SHEARCH_ECO_PREC,R2901)),MAX($Q$1:Q2900)+1,0)</f>
        <v>0</v>
      </c>
      <c r="R2901" t="s">
        <v>3237</v>
      </c>
      <c r="S2901">
        <v>7094</v>
      </c>
      <c r="Y2901" t="str">
        <f>IFERROR(VLOOKUP(ROWS($Y$2:Y2901),$Z$2:$AA$3007,2,0),"")</f>
        <v/>
      </c>
      <c r="Z2901" s="91">
        <f>IF(ISNUMBER(SEARCH(PROF_SEARCH_ECO_PREC,AA2901)),MAX($Z$1:Z2900)+1,0)</f>
        <v>0</v>
      </c>
      <c r="AA2901" t="s">
        <v>3237</v>
      </c>
      <c r="AB2901">
        <v>7094</v>
      </c>
    </row>
    <row r="2902" spans="16:28">
      <c r="P2902" t="str">
        <f>IFERROR(VLOOKUP(ROWS($P$2:P2902),$Q$2:$R$3007,2,0),"")</f>
        <v/>
      </c>
      <c r="Q2902" s="91">
        <f>IF(ISNUMBER(SEARCH(ETUD_SHEARCH_ECO_PREC,R2902)),MAX($Q$1:Q2901)+1,0)</f>
        <v>0</v>
      </c>
      <c r="R2902" t="s">
        <v>6063</v>
      </c>
      <c r="S2902">
        <v>1214</v>
      </c>
      <c r="Y2902" t="str">
        <f>IFERROR(VLOOKUP(ROWS($Y$2:Y2902),$Z$2:$AA$3007,2,0),"")</f>
        <v/>
      </c>
      <c r="Z2902" s="91">
        <f>IF(ISNUMBER(SEARCH(PROF_SEARCH_ECO_PREC,AA2902)),MAX($Z$1:Z2901)+1,0)</f>
        <v>0</v>
      </c>
      <c r="AA2902" t="s">
        <v>6063</v>
      </c>
      <c r="AB2902">
        <v>1214</v>
      </c>
    </row>
    <row r="2903" spans="16:28">
      <c r="P2903" t="str">
        <f>IFERROR(VLOOKUP(ROWS($P$2:P2903),$Q$2:$R$3007,2,0),"")</f>
        <v/>
      </c>
      <c r="Q2903" s="91">
        <f>IF(ISNUMBER(SEARCH(ETUD_SHEARCH_ECO_PREC,R2903)),MAX($Q$1:Q2902)+1,0)</f>
        <v>0</v>
      </c>
      <c r="R2903" t="s">
        <v>4408</v>
      </c>
      <c r="S2903">
        <v>450</v>
      </c>
      <c r="Y2903" t="str">
        <f>IFERROR(VLOOKUP(ROWS($Y$2:Y2903),$Z$2:$AA$3007,2,0),"")</f>
        <v/>
      </c>
      <c r="Z2903" s="91">
        <f>IF(ISNUMBER(SEARCH(PROF_SEARCH_ECO_PREC,AA2903)),MAX($Z$1:Z2902)+1,0)</f>
        <v>0</v>
      </c>
      <c r="AA2903" t="s">
        <v>4408</v>
      </c>
      <c r="AB2903">
        <v>450</v>
      </c>
    </row>
    <row r="2904" spans="16:28">
      <c r="P2904" t="str">
        <f>IFERROR(VLOOKUP(ROWS($P$2:P2904),$Q$2:$R$3007,2,0),"")</f>
        <v/>
      </c>
      <c r="Q2904" s="91">
        <f>IF(ISNUMBER(SEARCH(ETUD_SHEARCH_ECO_PREC,R2904)),MAX($Q$1:Q2903)+1,0)</f>
        <v>0</v>
      </c>
      <c r="R2904" t="s">
        <v>5393</v>
      </c>
      <c r="S2904">
        <v>8042</v>
      </c>
      <c r="Y2904" t="str">
        <f>IFERROR(VLOOKUP(ROWS($Y$2:Y2904),$Z$2:$AA$3007,2,0),"")</f>
        <v/>
      </c>
      <c r="Z2904" s="91">
        <f>IF(ISNUMBER(SEARCH(PROF_SEARCH_ECO_PREC,AA2904)),MAX($Z$1:Z2903)+1,0)</f>
        <v>0</v>
      </c>
      <c r="AA2904" t="s">
        <v>5393</v>
      </c>
      <c r="AB2904">
        <v>8042</v>
      </c>
    </row>
    <row r="2905" spans="16:28">
      <c r="P2905" t="str">
        <f>IFERROR(VLOOKUP(ROWS($P$2:P2905),$Q$2:$R$3007,2,0),"")</f>
        <v/>
      </c>
      <c r="Q2905" s="91">
        <f>IF(ISNUMBER(SEARCH(ETUD_SHEARCH_ECO_PREC,R2905)),MAX($Q$1:Q2904)+1,0)</f>
        <v>0</v>
      </c>
      <c r="R2905" t="s">
        <v>5528</v>
      </c>
      <c r="S2905">
        <v>7850</v>
      </c>
      <c r="Y2905" t="str">
        <f>IFERROR(VLOOKUP(ROWS($Y$2:Y2905),$Z$2:$AA$3007,2,0),"")</f>
        <v/>
      </c>
      <c r="Z2905" s="91">
        <f>IF(ISNUMBER(SEARCH(PROF_SEARCH_ECO_PREC,AA2905)),MAX($Z$1:Z2904)+1,0)</f>
        <v>0</v>
      </c>
      <c r="AA2905" t="s">
        <v>5528</v>
      </c>
      <c r="AB2905">
        <v>7850</v>
      </c>
    </row>
    <row r="2906" spans="16:28">
      <c r="P2906" t="str">
        <f>IFERROR(VLOOKUP(ROWS($P$2:P2906),$Q$2:$R$3007,2,0),"")</f>
        <v/>
      </c>
      <c r="Q2906" s="91">
        <f>IF(ISNUMBER(SEARCH(ETUD_SHEARCH_ECO_PREC,R2906)),MAX($Q$1:Q2905)+1,0)</f>
        <v>0</v>
      </c>
      <c r="R2906" t="s">
        <v>5338</v>
      </c>
      <c r="S2906">
        <v>7806</v>
      </c>
      <c r="Y2906" t="str">
        <f>IFERROR(VLOOKUP(ROWS($Y$2:Y2906),$Z$2:$AA$3007,2,0),"")</f>
        <v/>
      </c>
      <c r="Z2906" s="91">
        <f>IF(ISNUMBER(SEARCH(PROF_SEARCH_ECO_PREC,AA2906)),MAX($Z$1:Z2905)+1,0)</f>
        <v>0</v>
      </c>
      <c r="AA2906" t="s">
        <v>5338</v>
      </c>
      <c r="AB2906">
        <v>7806</v>
      </c>
    </row>
    <row r="2907" spans="16:28">
      <c r="P2907" t="str">
        <f>IFERROR(VLOOKUP(ROWS($P$2:P2907),$Q$2:$R$3007,2,0),"")</f>
        <v/>
      </c>
      <c r="Q2907" s="91">
        <f>IF(ISNUMBER(SEARCH(ETUD_SHEARCH_ECO_PREC,R2907)),MAX($Q$1:Q2906)+1,0)</f>
        <v>0</v>
      </c>
      <c r="R2907" t="s">
        <v>3729</v>
      </c>
      <c r="S2907">
        <v>7387</v>
      </c>
      <c r="Y2907" t="str">
        <f>IFERROR(VLOOKUP(ROWS($Y$2:Y2907),$Z$2:$AA$3007,2,0),"")</f>
        <v/>
      </c>
      <c r="Z2907" s="91">
        <f>IF(ISNUMBER(SEARCH(PROF_SEARCH_ECO_PREC,AA2907)),MAX($Z$1:Z2906)+1,0)</f>
        <v>0</v>
      </c>
      <c r="AA2907" t="s">
        <v>3729</v>
      </c>
      <c r="AB2907">
        <v>7387</v>
      </c>
    </row>
    <row r="2908" spans="16:28">
      <c r="P2908" t="str">
        <f>IFERROR(VLOOKUP(ROWS($P$2:P2908),$Q$2:$R$3007,2,0),"")</f>
        <v/>
      </c>
      <c r="Q2908" s="91">
        <f>IF(ISNUMBER(SEARCH(ETUD_SHEARCH_ECO_PREC,R2908)),MAX($Q$1:Q2907)+1,0)</f>
        <v>0</v>
      </c>
      <c r="R2908" t="s">
        <v>4897</v>
      </c>
      <c r="S2908">
        <v>7678</v>
      </c>
      <c r="Y2908" t="str">
        <f>IFERROR(VLOOKUP(ROWS($Y$2:Y2908),$Z$2:$AA$3007,2,0),"")</f>
        <v/>
      </c>
      <c r="Z2908" s="91">
        <f>IF(ISNUMBER(SEARCH(PROF_SEARCH_ECO_PREC,AA2908)),MAX($Z$1:Z2907)+1,0)</f>
        <v>0</v>
      </c>
      <c r="AA2908" t="s">
        <v>4897</v>
      </c>
      <c r="AB2908">
        <v>7678</v>
      </c>
    </row>
    <row r="2909" spans="16:28">
      <c r="P2909" t="str">
        <f>IFERROR(VLOOKUP(ROWS($P$2:P2909),$Q$2:$R$3007,2,0),"")</f>
        <v/>
      </c>
      <c r="Q2909" s="91">
        <f>IF(ISNUMBER(SEARCH(ETUD_SHEARCH_ECO_PREC,R2909)),MAX($Q$1:Q2908)+1,0)</f>
        <v>0</v>
      </c>
      <c r="R2909" t="s">
        <v>5470</v>
      </c>
      <c r="S2909">
        <v>8121</v>
      </c>
      <c r="Y2909" t="str">
        <f>IFERROR(VLOOKUP(ROWS($Y$2:Y2909),$Z$2:$AA$3007,2,0),"")</f>
        <v/>
      </c>
      <c r="Z2909" s="91">
        <f>IF(ISNUMBER(SEARCH(PROF_SEARCH_ECO_PREC,AA2909)),MAX($Z$1:Z2908)+1,0)</f>
        <v>0</v>
      </c>
      <c r="AA2909" t="s">
        <v>5470</v>
      </c>
      <c r="AB2909">
        <v>8121</v>
      </c>
    </row>
    <row r="2910" spans="16:28">
      <c r="P2910" t="str">
        <f>IFERROR(VLOOKUP(ROWS($P$2:P2910),$Q$2:$R$3007,2,0),"")</f>
        <v/>
      </c>
      <c r="Q2910" s="91">
        <f>IF(ISNUMBER(SEARCH(ETUD_SHEARCH_ECO_PREC,R2910)),MAX($Q$1:Q2909)+1,0)</f>
        <v>0</v>
      </c>
      <c r="R2910" t="s">
        <v>5381</v>
      </c>
      <c r="S2910">
        <v>7817</v>
      </c>
      <c r="Y2910" t="str">
        <f>IFERROR(VLOOKUP(ROWS($Y$2:Y2910),$Z$2:$AA$3007,2,0),"")</f>
        <v/>
      </c>
      <c r="Z2910" s="91">
        <f>IF(ISNUMBER(SEARCH(PROF_SEARCH_ECO_PREC,AA2910)),MAX($Z$1:Z2909)+1,0)</f>
        <v>0</v>
      </c>
      <c r="AA2910" t="s">
        <v>5381</v>
      </c>
      <c r="AB2910">
        <v>7817</v>
      </c>
    </row>
    <row r="2911" spans="16:28">
      <c r="P2911" t="str">
        <f>IFERROR(VLOOKUP(ROWS($P$2:P2911),$Q$2:$R$3007,2,0),"")</f>
        <v/>
      </c>
      <c r="Q2911" s="91">
        <f>IF(ISNUMBER(SEARCH(ETUD_SHEARCH_ECO_PREC,R2911)),MAX($Q$1:Q2910)+1,0)</f>
        <v>0</v>
      </c>
      <c r="R2911" t="s">
        <v>4373</v>
      </c>
      <c r="S2911">
        <v>5473</v>
      </c>
      <c r="Y2911" t="str">
        <f>IFERROR(VLOOKUP(ROWS($Y$2:Y2911),$Z$2:$AA$3007,2,0),"")</f>
        <v/>
      </c>
      <c r="Z2911" s="91">
        <f>IF(ISNUMBER(SEARCH(PROF_SEARCH_ECO_PREC,AA2911)),MAX($Z$1:Z2910)+1,0)</f>
        <v>0</v>
      </c>
      <c r="AA2911" t="s">
        <v>4373</v>
      </c>
      <c r="AB2911">
        <v>5473</v>
      </c>
    </row>
    <row r="2912" spans="16:28">
      <c r="P2912" t="str">
        <f>IFERROR(VLOOKUP(ROWS($P$2:P2912),$Q$2:$R$3007,2,0),"")</f>
        <v/>
      </c>
      <c r="Q2912" s="91">
        <f>IF(ISNUMBER(SEARCH(ETUD_SHEARCH_ECO_PREC,R2912)),MAX($Q$1:Q2911)+1,0)</f>
        <v>0</v>
      </c>
      <c r="R2912" t="s">
        <v>5063</v>
      </c>
      <c r="S2912">
        <v>8499</v>
      </c>
      <c r="Y2912" t="str">
        <f>IFERROR(VLOOKUP(ROWS($Y$2:Y2912),$Z$2:$AA$3007,2,0),"")</f>
        <v/>
      </c>
      <c r="Z2912" s="91">
        <f>IF(ISNUMBER(SEARCH(PROF_SEARCH_ECO_PREC,AA2912)),MAX($Z$1:Z2911)+1,0)</f>
        <v>0</v>
      </c>
      <c r="AA2912" t="s">
        <v>5063</v>
      </c>
      <c r="AB2912">
        <v>8499</v>
      </c>
    </row>
    <row r="2913" spans="16:28">
      <c r="P2913" t="str">
        <f>IFERROR(VLOOKUP(ROWS($P$2:P2913),$Q$2:$R$3007,2,0),"")</f>
        <v/>
      </c>
      <c r="Q2913" s="91">
        <f>IF(ISNUMBER(SEARCH(ETUD_SHEARCH_ECO_PREC,R2913)),MAX($Q$1:Q2912)+1,0)</f>
        <v>0</v>
      </c>
      <c r="R2913" t="s">
        <v>4832</v>
      </c>
      <c r="S2913">
        <v>664</v>
      </c>
      <c r="Y2913" t="str">
        <f>IFERROR(VLOOKUP(ROWS($Y$2:Y2913),$Z$2:$AA$3007,2,0),"")</f>
        <v/>
      </c>
      <c r="Z2913" s="91">
        <f>IF(ISNUMBER(SEARCH(PROF_SEARCH_ECO_PREC,AA2913)),MAX($Z$1:Z2912)+1,0)</f>
        <v>0</v>
      </c>
      <c r="AA2913" t="s">
        <v>4832</v>
      </c>
      <c r="AB2913">
        <v>664</v>
      </c>
    </row>
    <row r="2914" spans="16:28">
      <c r="P2914" t="str">
        <f>IFERROR(VLOOKUP(ROWS($P$2:P2914),$Q$2:$R$3007,2,0),"")</f>
        <v/>
      </c>
      <c r="Q2914" s="91">
        <f>IF(ISNUMBER(SEARCH(ETUD_SHEARCH_ECO_PREC,R2914)),MAX($Q$1:Q2913)+1,0)</f>
        <v>0</v>
      </c>
      <c r="R2914" t="s">
        <v>4189</v>
      </c>
      <c r="S2914">
        <v>345</v>
      </c>
      <c r="Y2914" t="str">
        <f>IFERROR(VLOOKUP(ROWS($Y$2:Y2914),$Z$2:$AA$3007,2,0),"")</f>
        <v/>
      </c>
      <c r="Z2914" s="91">
        <f>IF(ISNUMBER(SEARCH(PROF_SEARCH_ECO_PREC,AA2914)),MAX($Z$1:Z2913)+1,0)</f>
        <v>0</v>
      </c>
      <c r="AA2914" t="s">
        <v>4189</v>
      </c>
      <c r="AB2914">
        <v>345</v>
      </c>
    </row>
    <row r="2915" spans="16:28">
      <c r="P2915" t="str">
        <f>IFERROR(VLOOKUP(ROWS($P$2:P2915),$Q$2:$R$3007,2,0),"")</f>
        <v/>
      </c>
      <c r="Q2915" s="91">
        <f>IF(ISNUMBER(SEARCH(ETUD_SHEARCH_ECO_PREC,R2915)),MAX($Q$1:Q2914)+1,0)</f>
        <v>0</v>
      </c>
      <c r="R2915" t="s">
        <v>4152</v>
      </c>
      <c r="S2915">
        <v>316</v>
      </c>
      <c r="Y2915" t="str">
        <f>IFERROR(VLOOKUP(ROWS($Y$2:Y2915),$Z$2:$AA$3007,2,0),"")</f>
        <v/>
      </c>
      <c r="Z2915" s="91">
        <f>IF(ISNUMBER(SEARCH(PROF_SEARCH_ECO_PREC,AA2915)),MAX($Z$1:Z2914)+1,0)</f>
        <v>0</v>
      </c>
      <c r="AA2915" t="s">
        <v>4152</v>
      </c>
      <c r="AB2915">
        <v>316</v>
      </c>
    </row>
    <row r="2916" spans="16:28">
      <c r="P2916" t="str">
        <f>IFERROR(VLOOKUP(ROWS($P$2:P2916),$Q$2:$R$3007,2,0),"")</f>
        <v/>
      </c>
      <c r="Q2916" s="91">
        <f>IF(ISNUMBER(SEARCH(ETUD_SHEARCH_ECO_PREC,R2916)),MAX($Q$1:Q2915)+1,0)</f>
        <v>0</v>
      </c>
      <c r="R2916" t="s">
        <v>4693</v>
      </c>
      <c r="S2916">
        <v>591</v>
      </c>
      <c r="Y2916" t="str">
        <f>IFERROR(VLOOKUP(ROWS($Y$2:Y2916),$Z$2:$AA$3007,2,0),"")</f>
        <v/>
      </c>
      <c r="Z2916" s="91">
        <f>IF(ISNUMBER(SEARCH(PROF_SEARCH_ECO_PREC,AA2916)),MAX($Z$1:Z2915)+1,0)</f>
        <v>0</v>
      </c>
      <c r="AA2916" t="s">
        <v>4693</v>
      </c>
      <c r="AB2916">
        <v>591</v>
      </c>
    </row>
    <row r="2917" spans="16:28">
      <c r="P2917" t="str">
        <f>IFERROR(VLOOKUP(ROWS($P$2:P2917),$Q$2:$R$3007,2,0),"")</f>
        <v/>
      </c>
      <c r="Q2917" s="91">
        <f>IF(ISNUMBER(SEARCH(ETUD_SHEARCH_ECO_PREC,R2917)),MAX($Q$1:Q2916)+1,0)</f>
        <v>0</v>
      </c>
      <c r="R2917" t="s">
        <v>5465</v>
      </c>
      <c r="S2917">
        <v>1022</v>
      </c>
      <c r="Y2917" t="str">
        <f>IFERROR(VLOOKUP(ROWS($Y$2:Y2917),$Z$2:$AA$3007,2,0),"")</f>
        <v/>
      </c>
      <c r="Z2917" s="91">
        <f>IF(ISNUMBER(SEARCH(PROF_SEARCH_ECO_PREC,AA2917)),MAX($Z$1:Z2916)+1,0)</f>
        <v>0</v>
      </c>
      <c r="AA2917" t="s">
        <v>5465</v>
      </c>
      <c r="AB2917">
        <v>1022</v>
      </c>
    </row>
    <row r="2918" spans="16:28">
      <c r="P2918" t="str">
        <f>IFERROR(VLOOKUP(ROWS($P$2:P2918),$Q$2:$R$3007,2,0),"")</f>
        <v/>
      </c>
      <c r="Q2918" s="91">
        <f>IF(ISNUMBER(SEARCH(ETUD_SHEARCH_ECO_PREC,R2918)),MAX($Q$1:Q2917)+1,0)</f>
        <v>0</v>
      </c>
      <c r="R2918" t="s">
        <v>3709</v>
      </c>
      <c r="S2918">
        <v>143</v>
      </c>
      <c r="Y2918" t="str">
        <f>IFERROR(VLOOKUP(ROWS($Y$2:Y2918),$Z$2:$AA$3007,2,0),"")</f>
        <v/>
      </c>
      <c r="Z2918" s="91">
        <f>IF(ISNUMBER(SEARCH(PROF_SEARCH_ECO_PREC,AA2918)),MAX($Z$1:Z2917)+1,0)</f>
        <v>0</v>
      </c>
      <c r="AA2918" t="s">
        <v>3709</v>
      </c>
      <c r="AB2918">
        <v>143</v>
      </c>
    </row>
    <row r="2919" spans="16:28">
      <c r="P2919" t="str">
        <f>IFERROR(VLOOKUP(ROWS($P$2:P2919),$Q$2:$R$3007,2,0),"")</f>
        <v/>
      </c>
      <c r="Q2919" s="91">
        <f>IF(ISNUMBER(SEARCH(ETUD_SHEARCH_ECO_PREC,R2919)),MAX($Q$1:Q2918)+1,0)</f>
        <v>0</v>
      </c>
      <c r="R2919" t="s">
        <v>4885</v>
      </c>
      <c r="S2919">
        <v>694</v>
      </c>
      <c r="Y2919" t="str">
        <f>IFERROR(VLOOKUP(ROWS($Y$2:Y2919),$Z$2:$AA$3007,2,0),"")</f>
        <v/>
      </c>
      <c r="Z2919" s="91">
        <f>IF(ISNUMBER(SEARCH(PROF_SEARCH_ECO_PREC,AA2919)),MAX($Z$1:Z2918)+1,0)</f>
        <v>0</v>
      </c>
      <c r="AA2919" t="s">
        <v>4885</v>
      </c>
      <c r="AB2919">
        <v>694</v>
      </c>
    </row>
    <row r="2920" spans="16:28">
      <c r="P2920" t="str">
        <f>IFERROR(VLOOKUP(ROWS($P$2:P2920),$Q$2:$R$3007,2,0),"")</f>
        <v/>
      </c>
      <c r="Q2920" s="91">
        <f>IF(ISNUMBER(SEARCH(ETUD_SHEARCH_ECO_PREC,R2920)),MAX($Q$1:Q2919)+1,0)</f>
        <v>0</v>
      </c>
      <c r="R2920" t="s">
        <v>3295</v>
      </c>
      <c r="S2920">
        <v>7141</v>
      </c>
      <c r="Y2920" t="str">
        <f>IFERROR(VLOOKUP(ROWS($Y$2:Y2920),$Z$2:$AA$3007,2,0),"")</f>
        <v/>
      </c>
      <c r="Z2920" s="91">
        <f>IF(ISNUMBER(SEARCH(PROF_SEARCH_ECO_PREC,AA2920)),MAX($Z$1:Z2919)+1,0)</f>
        <v>0</v>
      </c>
      <c r="AA2920" t="s">
        <v>3295</v>
      </c>
      <c r="AB2920">
        <v>7141</v>
      </c>
    </row>
    <row r="2921" spans="16:28">
      <c r="P2921" t="str">
        <f>IFERROR(VLOOKUP(ROWS($P$2:P2921),$Q$2:$R$3007,2,0),"")</f>
        <v/>
      </c>
      <c r="Q2921" s="91">
        <f>IF(ISNUMBER(SEARCH(ETUD_SHEARCH_ECO_PREC,R2921)),MAX($Q$1:Q2920)+1,0)</f>
        <v>0</v>
      </c>
      <c r="R2921" t="s">
        <v>3298</v>
      </c>
      <c r="S2921">
        <v>5028</v>
      </c>
      <c r="Y2921" t="str">
        <f>IFERROR(VLOOKUP(ROWS($Y$2:Y2921),$Z$2:$AA$3007,2,0),"")</f>
        <v/>
      </c>
      <c r="Z2921" s="91">
        <f>IF(ISNUMBER(SEARCH(PROF_SEARCH_ECO_PREC,AA2921)),MAX($Z$1:Z2920)+1,0)</f>
        <v>0</v>
      </c>
      <c r="AA2921" t="s">
        <v>3298</v>
      </c>
      <c r="AB2921">
        <v>5028</v>
      </c>
    </row>
    <row r="2922" spans="16:28">
      <c r="P2922" t="str">
        <f>IFERROR(VLOOKUP(ROWS($P$2:P2922),$Q$2:$R$3007,2,0),"")</f>
        <v/>
      </c>
      <c r="Q2922" s="91">
        <f>IF(ISNUMBER(SEARCH(ETUD_SHEARCH_ECO_PREC,R2922)),MAX($Q$1:Q2921)+1,0)</f>
        <v>0</v>
      </c>
      <c r="R2922" t="s">
        <v>4784</v>
      </c>
      <c r="S2922">
        <v>648</v>
      </c>
      <c r="Y2922" t="str">
        <f>IFERROR(VLOOKUP(ROWS($Y$2:Y2922),$Z$2:$AA$3007,2,0),"")</f>
        <v/>
      </c>
      <c r="Z2922" s="91">
        <f>IF(ISNUMBER(SEARCH(PROF_SEARCH_ECO_PREC,AA2922)),MAX($Z$1:Z2921)+1,0)</f>
        <v>0</v>
      </c>
      <c r="AA2922" t="s">
        <v>4784</v>
      </c>
      <c r="AB2922">
        <v>648</v>
      </c>
    </row>
    <row r="2923" spans="16:28">
      <c r="P2923" t="str">
        <f>IFERROR(VLOOKUP(ROWS($P$2:P2923),$Q$2:$R$3007,2,0),"")</f>
        <v/>
      </c>
      <c r="Q2923" s="91">
        <f>IF(ISNUMBER(SEARCH(ETUD_SHEARCH_ECO_PREC,R2923)),MAX($Q$1:Q2922)+1,0)</f>
        <v>0</v>
      </c>
      <c r="R2923" t="s">
        <v>4786</v>
      </c>
      <c r="S2923">
        <v>650</v>
      </c>
      <c r="Y2923" t="str">
        <f>IFERROR(VLOOKUP(ROWS($Y$2:Y2923),$Z$2:$AA$3007,2,0),"")</f>
        <v/>
      </c>
      <c r="Z2923" s="91">
        <f>IF(ISNUMBER(SEARCH(PROF_SEARCH_ECO_PREC,AA2923)),MAX($Z$1:Z2922)+1,0)</f>
        <v>0</v>
      </c>
      <c r="AA2923" t="s">
        <v>4786</v>
      </c>
      <c r="AB2923">
        <v>650</v>
      </c>
    </row>
    <row r="2924" spans="16:28">
      <c r="P2924" t="str">
        <f>IFERROR(VLOOKUP(ROWS($P$2:P2924),$Q$2:$R$3007,2,0),"")</f>
        <v/>
      </c>
      <c r="Q2924" s="91">
        <f>IF(ISNUMBER(SEARCH(ETUD_SHEARCH_ECO_PREC,R2924)),MAX($Q$1:Q2923)+1,0)</f>
        <v>0</v>
      </c>
      <c r="R2924" t="s">
        <v>4702</v>
      </c>
      <c r="S2924">
        <v>599</v>
      </c>
      <c r="Y2924" t="str">
        <f>IFERROR(VLOOKUP(ROWS($Y$2:Y2924),$Z$2:$AA$3007,2,0),"")</f>
        <v/>
      </c>
      <c r="Z2924" s="91">
        <f>IF(ISNUMBER(SEARCH(PROF_SEARCH_ECO_PREC,AA2924)),MAX($Z$1:Z2923)+1,0)</f>
        <v>0</v>
      </c>
      <c r="AA2924" t="s">
        <v>4702</v>
      </c>
      <c r="AB2924">
        <v>599</v>
      </c>
    </row>
    <row r="2925" spans="16:28">
      <c r="P2925" t="str">
        <f>IFERROR(VLOOKUP(ROWS($P$2:P2925),$Q$2:$R$3007,2,0),"")</f>
        <v/>
      </c>
      <c r="Q2925" s="91">
        <f>IF(ISNUMBER(SEARCH(ETUD_SHEARCH_ECO_PREC,R2925)),MAX($Q$1:Q2924)+1,0)</f>
        <v>0</v>
      </c>
      <c r="R2925" t="s">
        <v>4064</v>
      </c>
      <c r="S2925">
        <v>281</v>
      </c>
      <c r="Y2925" t="str">
        <f>IFERROR(VLOOKUP(ROWS($Y$2:Y2925),$Z$2:$AA$3007,2,0),"")</f>
        <v/>
      </c>
      <c r="Z2925" s="91">
        <f>IF(ISNUMBER(SEARCH(PROF_SEARCH_ECO_PREC,AA2925)),MAX($Z$1:Z2924)+1,0)</f>
        <v>0</v>
      </c>
      <c r="AA2925" t="s">
        <v>4064</v>
      </c>
      <c r="AB2925">
        <v>281</v>
      </c>
    </row>
    <row r="2926" spans="16:28">
      <c r="P2926" t="str">
        <f>IFERROR(VLOOKUP(ROWS($P$2:P2926),$Q$2:$R$3007,2,0),"")</f>
        <v/>
      </c>
      <c r="Q2926" s="91">
        <f>IF(ISNUMBER(SEARCH(ETUD_SHEARCH_ECO_PREC,R2926)),MAX($Q$1:Q2925)+1,0)</f>
        <v>0</v>
      </c>
      <c r="R2926" t="s">
        <v>3867</v>
      </c>
      <c r="S2926">
        <v>190</v>
      </c>
      <c r="Y2926" t="str">
        <f>IFERROR(VLOOKUP(ROWS($Y$2:Y2926),$Z$2:$AA$3007,2,0),"")</f>
        <v/>
      </c>
      <c r="Z2926" s="91">
        <f>IF(ISNUMBER(SEARCH(PROF_SEARCH_ECO_PREC,AA2926)),MAX($Z$1:Z2925)+1,0)</f>
        <v>0</v>
      </c>
      <c r="AA2926" t="s">
        <v>3867</v>
      </c>
      <c r="AB2926">
        <v>190</v>
      </c>
    </row>
    <row r="2927" spans="16:28">
      <c r="P2927" t="str">
        <f>IFERROR(VLOOKUP(ROWS($P$2:P2927),$Q$2:$R$3007,2,0),"")</f>
        <v/>
      </c>
      <c r="Q2927" s="91">
        <f>IF(ISNUMBER(SEARCH(ETUD_SHEARCH_ECO_PREC,R2927)),MAX($Q$1:Q2926)+1,0)</f>
        <v>0</v>
      </c>
      <c r="R2927" t="s">
        <v>4739</v>
      </c>
      <c r="S2927">
        <v>618</v>
      </c>
      <c r="Y2927" t="str">
        <f>IFERROR(VLOOKUP(ROWS($Y$2:Y2927),$Z$2:$AA$3007,2,0),"")</f>
        <v/>
      </c>
      <c r="Z2927" s="91">
        <f>IF(ISNUMBER(SEARCH(PROF_SEARCH_ECO_PREC,AA2927)),MAX($Z$1:Z2926)+1,0)</f>
        <v>0</v>
      </c>
      <c r="AA2927" t="s">
        <v>4739</v>
      </c>
      <c r="AB2927">
        <v>618</v>
      </c>
    </row>
    <row r="2928" spans="16:28">
      <c r="P2928" t="str">
        <f>IFERROR(VLOOKUP(ROWS($P$2:P2928),$Q$2:$R$3007,2,0),"")</f>
        <v/>
      </c>
      <c r="Q2928" s="91">
        <f>IF(ISNUMBER(SEARCH(ETUD_SHEARCH_ECO_PREC,R2928)),MAX($Q$1:Q2927)+1,0)</f>
        <v>0</v>
      </c>
      <c r="R2928" t="s">
        <v>5795</v>
      </c>
      <c r="S2928">
        <v>1279</v>
      </c>
      <c r="Y2928" t="str">
        <f>IFERROR(VLOOKUP(ROWS($Y$2:Y2928),$Z$2:$AA$3007,2,0),"")</f>
        <v/>
      </c>
      <c r="Z2928" s="91">
        <f>IF(ISNUMBER(SEARCH(PROF_SEARCH_ECO_PREC,AA2928)),MAX($Z$1:Z2927)+1,0)</f>
        <v>0</v>
      </c>
      <c r="AA2928" t="s">
        <v>5795</v>
      </c>
      <c r="AB2928">
        <v>1279</v>
      </c>
    </row>
    <row r="2929" spans="16:28">
      <c r="P2929" t="str">
        <f>IFERROR(VLOOKUP(ROWS($P$2:P2929),$Q$2:$R$3007,2,0),"")</f>
        <v/>
      </c>
      <c r="Q2929" s="91">
        <f>IF(ISNUMBER(SEARCH(ETUD_SHEARCH_ECO_PREC,R2929)),MAX($Q$1:Q2928)+1,0)</f>
        <v>0</v>
      </c>
      <c r="R2929" t="s">
        <v>5578</v>
      </c>
      <c r="S2929">
        <v>1072</v>
      </c>
      <c r="Y2929" t="str">
        <f>IFERROR(VLOOKUP(ROWS($Y$2:Y2929),$Z$2:$AA$3007,2,0),"")</f>
        <v/>
      </c>
      <c r="Z2929" s="91">
        <f>IF(ISNUMBER(SEARCH(PROF_SEARCH_ECO_PREC,AA2929)),MAX($Z$1:Z2928)+1,0)</f>
        <v>0</v>
      </c>
      <c r="AA2929" t="s">
        <v>5578</v>
      </c>
      <c r="AB2929">
        <v>1072</v>
      </c>
    </row>
    <row r="2930" spans="16:28">
      <c r="P2930" t="str">
        <f>IFERROR(VLOOKUP(ROWS($P$2:P2930),$Q$2:$R$3007,2,0),"")</f>
        <v/>
      </c>
      <c r="Q2930" s="91">
        <f>IF(ISNUMBER(SEARCH(ETUD_SHEARCH_ECO_PREC,R2930)),MAX($Q$1:Q2929)+1,0)</f>
        <v>0</v>
      </c>
      <c r="R2930" t="s">
        <v>5577</v>
      </c>
      <c r="S2930">
        <v>1071</v>
      </c>
      <c r="Y2930" t="str">
        <f>IFERROR(VLOOKUP(ROWS($Y$2:Y2930),$Z$2:$AA$3007,2,0),"")</f>
        <v/>
      </c>
      <c r="Z2930" s="91">
        <f>IF(ISNUMBER(SEARCH(PROF_SEARCH_ECO_PREC,AA2930)),MAX($Z$1:Z2929)+1,0)</f>
        <v>0</v>
      </c>
      <c r="AA2930" t="s">
        <v>5577</v>
      </c>
      <c r="AB2930">
        <v>1071</v>
      </c>
    </row>
    <row r="2931" spans="16:28">
      <c r="P2931" t="str">
        <f>IFERROR(VLOOKUP(ROWS($P$2:P2931),$Q$2:$R$3007,2,0),"")</f>
        <v/>
      </c>
      <c r="Q2931" s="91">
        <f>IF(ISNUMBER(SEARCH(ETUD_SHEARCH_ECO_PREC,R2931)),MAX($Q$1:Q2930)+1,0)</f>
        <v>0</v>
      </c>
      <c r="R2931" t="s">
        <v>5237</v>
      </c>
      <c r="S2931">
        <v>898</v>
      </c>
      <c r="Y2931" t="str">
        <f>IFERROR(VLOOKUP(ROWS($Y$2:Y2931),$Z$2:$AA$3007,2,0),"")</f>
        <v/>
      </c>
      <c r="Z2931" s="91">
        <f>IF(ISNUMBER(SEARCH(PROF_SEARCH_ECO_PREC,AA2931)),MAX($Z$1:Z2930)+1,0)</f>
        <v>0</v>
      </c>
      <c r="AA2931" t="s">
        <v>5237</v>
      </c>
      <c r="AB2931">
        <v>898</v>
      </c>
    </row>
    <row r="2932" spans="16:28">
      <c r="P2932" t="str">
        <f>IFERROR(VLOOKUP(ROWS($P$2:P2932),$Q$2:$R$3007,2,0),"")</f>
        <v/>
      </c>
      <c r="Q2932" s="91">
        <f>IF(ISNUMBER(SEARCH(ETUD_SHEARCH_ECO_PREC,R2932)),MAX($Q$1:Q2931)+1,0)</f>
        <v>0</v>
      </c>
      <c r="R2932" t="s">
        <v>5130</v>
      </c>
      <c r="S2932">
        <v>838</v>
      </c>
      <c r="Y2932" t="str">
        <f>IFERROR(VLOOKUP(ROWS($Y$2:Y2932),$Z$2:$AA$3007,2,0),"")</f>
        <v/>
      </c>
      <c r="Z2932" s="91">
        <f>IF(ISNUMBER(SEARCH(PROF_SEARCH_ECO_PREC,AA2932)),MAX($Z$1:Z2931)+1,0)</f>
        <v>0</v>
      </c>
      <c r="AA2932" t="s">
        <v>5130</v>
      </c>
      <c r="AB2932">
        <v>838</v>
      </c>
    </row>
    <row r="2933" spans="16:28">
      <c r="P2933" t="str">
        <f>IFERROR(VLOOKUP(ROWS($P$2:P2933),$Q$2:$R$3007,2,0),"")</f>
        <v/>
      </c>
      <c r="Q2933" s="91">
        <f>IF(ISNUMBER(SEARCH(ETUD_SHEARCH_ECO_PREC,R2933)),MAX($Q$1:Q2932)+1,0)</f>
        <v>0</v>
      </c>
      <c r="R2933" t="s">
        <v>3471</v>
      </c>
      <c r="S2933">
        <v>7276</v>
      </c>
      <c r="Y2933" t="str">
        <f>IFERROR(VLOOKUP(ROWS($Y$2:Y2933),$Z$2:$AA$3007,2,0),"")</f>
        <v/>
      </c>
      <c r="Z2933" s="91">
        <f>IF(ISNUMBER(SEARCH(PROF_SEARCH_ECO_PREC,AA2933)),MAX($Z$1:Z2932)+1,0)</f>
        <v>0</v>
      </c>
      <c r="AA2933" t="s">
        <v>3471</v>
      </c>
      <c r="AB2933">
        <v>7276</v>
      </c>
    </row>
    <row r="2934" spans="16:28">
      <c r="P2934" t="str">
        <f>IFERROR(VLOOKUP(ROWS($P$2:P2934),$Q$2:$R$3007,2,0),"")</f>
        <v/>
      </c>
      <c r="Q2934" s="91">
        <f>IF(ISNUMBER(SEARCH(ETUD_SHEARCH_ECO_PREC,R2934)),MAX($Q$1:Q2933)+1,0)</f>
        <v>0</v>
      </c>
      <c r="R2934" t="s">
        <v>3545</v>
      </c>
      <c r="S2934">
        <v>8658</v>
      </c>
      <c r="Y2934" t="str">
        <f>IFERROR(VLOOKUP(ROWS($Y$2:Y2934),$Z$2:$AA$3007,2,0),"")</f>
        <v/>
      </c>
      <c r="Z2934" s="91">
        <f>IF(ISNUMBER(SEARCH(PROF_SEARCH_ECO_PREC,AA2934)),MAX($Z$1:Z2933)+1,0)</f>
        <v>0</v>
      </c>
      <c r="AA2934" t="s">
        <v>3545</v>
      </c>
      <c r="AB2934">
        <v>8658</v>
      </c>
    </row>
    <row r="2935" spans="16:28">
      <c r="P2935" t="str">
        <f>IFERROR(VLOOKUP(ROWS($P$2:P2935),$Q$2:$R$3007,2,0),"")</f>
        <v/>
      </c>
      <c r="Q2935" s="91">
        <f>IF(ISNUMBER(SEARCH(ETUD_SHEARCH_ECO_PREC,R2935)),MAX($Q$1:Q2934)+1,0)</f>
        <v>0</v>
      </c>
      <c r="R2935" t="s">
        <v>4582</v>
      </c>
      <c r="S2935">
        <v>8539</v>
      </c>
      <c r="Y2935" t="str">
        <f>IFERROR(VLOOKUP(ROWS($Y$2:Y2935),$Z$2:$AA$3007,2,0),"")</f>
        <v/>
      </c>
      <c r="Z2935" s="91">
        <f>IF(ISNUMBER(SEARCH(PROF_SEARCH_ECO_PREC,AA2935)),MAX($Z$1:Z2934)+1,0)</f>
        <v>0</v>
      </c>
      <c r="AA2935" t="s">
        <v>4582</v>
      </c>
      <c r="AB2935">
        <v>8539</v>
      </c>
    </row>
    <row r="2936" spans="16:28">
      <c r="P2936" t="str">
        <f>IFERROR(VLOOKUP(ROWS($P$2:P2936),$Q$2:$R$3007,2,0),"")</f>
        <v/>
      </c>
      <c r="Q2936" s="91">
        <f>IF(ISNUMBER(SEARCH(ETUD_SHEARCH_ECO_PREC,R2936)),MAX($Q$1:Q2935)+1,0)</f>
        <v>0</v>
      </c>
      <c r="R2936" t="s">
        <v>5599</v>
      </c>
      <c r="S2936">
        <v>5341</v>
      </c>
      <c r="Y2936" t="str">
        <f>IFERROR(VLOOKUP(ROWS($Y$2:Y2936),$Z$2:$AA$3007,2,0),"")</f>
        <v/>
      </c>
      <c r="Z2936" s="91">
        <f>IF(ISNUMBER(SEARCH(PROF_SEARCH_ECO_PREC,AA2936)),MAX($Z$1:Z2935)+1,0)</f>
        <v>0</v>
      </c>
      <c r="AA2936" t="s">
        <v>5599</v>
      </c>
      <c r="AB2936">
        <v>5341</v>
      </c>
    </row>
    <row r="2937" spans="16:28">
      <c r="P2937" t="str">
        <f>IFERROR(VLOOKUP(ROWS($P$2:P2937),$Q$2:$R$3007,2,0),"")</f>
        <v/>
      </c>
      <c r="Q2937" s="91">
        <f>IF(ISNUMBER(SEARCH(ETUD_SHEARCH_ECO_PREC,R2937)),MAX($Q$1:Q2936)+1,0)</f>
        <v>0</v>
      </c>
      <c r="R2937" t="s">
        <v>4568</v>
      </c>
      <c r="S2937">
        <v>542</v>
      </c>
      <c r="Y2937" t="str">
        <f>IFERROR(VLOOKUP(ROWS($Y$2:Y2937),$Z$2:$AA$3007,2,0),"")</f>
        <v/>
      </c>
      <c r="Z2937" s="91">
        <f>IF(ISNUMBER(SEARCH(PROF_SEARCH_ECO_PREC,AA2937)),MAX($Z$1:Z2936)+1,0)</f>
        <v>0</v>
      </c>
      <c r="AA2937" t="s">
        <v>4568</v>
      </c>
      <c r="AB2937">
        <v>542</v>
      </c>
    </row>
    <row r="2938" spans="16:28">
      <c r="P2938" t="str">
        <f>IFERROR(VLOOKUP(ROWS($P$2:P2938),$Q$2:$R$3007,2,0),"")</f>
        <v/>
      </c>
      <c r="Q2938" s="91">
        <f>IF(ISNUMBER(SEARCH(ETUD_SHEARCH_ECO_PREC,R2938)),MAX($Q$1:Q2937)+1,0)</f>
        <v>0</v>
      </c>
      <c r="R2938" t="s">
        <v>5287</v>
      </c>
      <c r="S2938">
        <v>8647</v>
      </c>
      <c r="Y2938" t="str">
        <f>IFERROR(VLOOKUP(ROWS($Y$2:Y2938),$Z$2:$AA$3007,2,0),"")</f>
        <v/>
      </c>
      <c r="Z2938" s="91">
        <f>IF(ISNUMBER(SEARCH(PROF_SEARCH_ECO_PREC,AA2938)),MAX($Z$1:Z2937)+1,0)</f>
        <v>0</v>
      </c>
      <c r="AA2938" t="s">
        <v>5287</v>
      </c>
      <c r="AB2938">
        <v>8647</v>
      </c>
    </row>
    <row r="2939" spans="16:28">
      <c r="P2939" t="str">
        <f>IFERROR(VLOOKUP(ROWS($P$2:P2939),$Q$2:$R$3007,2,0),"")</f>
        <v/>
      </c>
      <c r="Q2939" s="91">
        <f>IF(ISNUMBER(SEARCH(ETUD_SHEARCH_ECO_PREC,R2939)),MAX($Q$1:Q2938)+1,0)</f>
        <v>0</v>
      </c>
      <c r="R2939" t="s">
        <v>4027</v>
      </c>
      <c r="S2939">
        <v>7503</v>
      </c>
      <c r="Y2939" t="str">
        <f>IFERROR(VLOOKUP(ROWS($Y$2:Y2939),$Z$2:$AA$3007,2,0),"")</f>
        <v/>
      </c>
      <c r="Z2939" s="91">
        <f>IF(ISNUMBER(SEARCH(PROF_SEARCH_ECO_PREC,AA2939)),MAX($Z$1:Z2938)+1,0)</f>
        <v>0</v>
      </c>
      <c r="AA2939" t="s">
        <v>4027</v>
      </c>
      <c r="AB2939">
        <v>7503</v>
      </c>
    </row>
    <row r="2940" spans="16:28">
      <c r="P2940" t="str">
        <f>IFERROR(VLOOKUP(ROWS($P$2:P2940),$Q$2:$R$3007,2,0),"")</f>
        <v/>
      </c>
      <c r="Q2940" s="91">
        <f>IF(ISNUMBER(SEARCH(ETUD_SHEARCH_ECO_PREC,R2940)),MAX($Q$1:Q2939)+1,0)</f>
        <v>0</v>
      </c>
      <c r="R2940" t="s">
        <v>3713</v>
      </c>
      <c r="S2940">
        <v>8242</v>
      </c>
      <c r="Y2940" t="str">
        <f>IFERROR(VLOOKUP(ROWS($Y$2:Y2940),$Z$2:$AA$3007,2,0),"")</f>
        <v/>
      </c>
      <c r="Z2940" s="91">
        <f>IF(ISNUMBER(SEARCH(PROF_SEARCH_ECO_PREC,AA2940)),MAX($Z$1:Z2939)+1,0)</f>
        <v>0</v>
      </c>
      <c r="AA2940" t="s">
        <v>3713</v>
      </c>
      <c r="AB2940">
        <v>8242</v>
      </c>
    </row>
    <row r="2941" spans="16:28">
      <c r="P2941" t="str">
        <f>IFERROR(VLOOKUP(ROWS($P$2:P2941),$Q$2:$R$3007,2,0),"")</f>
        <v/>
      </c>
      <c r="Q2941" s="91">
        <f>IF(ISNUMBER(SEARCH(ETUD_SHEARCH_ECO_PREC,R2941)),MAX($Q$1:Q2940)+1,0)</f>
        <v>0</v>
      </c>
      <c r="R2941" t="s">
        <v>4219</v>
      </c>
      <c r="S2941">
        <v>1607</v>
      </c>
      <c r="Y2941" t="str">
        <f>IFERROR(VLOOKUP(ROWS($Y$2:Y2941),$Z$2:$AA$3007,2,0),"")</f>
        <v/>
      </c>
      <c r="Z2941" s="91">
        <f>IF(ISNUMBER(SEARCH(PROF_SEARCH_ECO_PREC,AA2941)),MAX($Z$1:Z2940)+1,0)</f>
        <v>0</v>
      </c>
      <c r="AA2941" t="s">
        <v>4219</v>
      </c>
      <c r="AB2941">
        <v>1607</v>
      </c>
    </row>
    <row r="2942" spans="16:28">
      <c r="P2942" t="str">
        <f>IFERROR(VLOOKUP(ROWS($P$2:P2942),$Q$2:$R$3007,2,0),"")</f>
        <v/>
      </c>
      <c r="Q2942" s="91">
        <f>IF(ISNUMBER(SEARCH(ETUD_SHEARCH_ECO_PREC,R2942)),MAX($Q$1:Q2941)+1,0)</f>
        <v>0</v>
      </c>
      <c r="R2942" t="s">
        <v>4234</v>
      </c>
      <c r="S2942">
        <v>357</v>
      </c>
      <c r="Y2942" t="str">
        <f>IFERROR(VLOOKUP(ROWS($Y$2:Y2942),$Z$2:$AA$3007,2,0),"")</f>
        <v/>
      </c>
      <c r="Z2942" s="91">
        <f>IF(ISNUMBER(SEARCH(PROF_SEARCH_ECO_PREC,AA2942)),MAX($Z$1:Z2941)+1,0)</f>
        <v>0</v>
      </c>
      <c r="AA2942" t="s">
        <v>4234</v>
      </c>
      <c r="AB2942">
        <v>357</v>
      </c>
    </row>
    <row r="2943" spans="16:28">
      <c r="P2943" t="str">
        <f>IFERROR(VLOOKUP(ROWS($P$2:P2943),$Q$2:$R$3007,2,0),"")</f>
        <v/>
      </c>
      <c r="Q2943" s="91">
        <f>IF(ISNUMBER(SEARCH(ETUD_SHEARCH_ECO_PREC,R2943)),MAX($Q$1:Q2942)+1,0)</f>
        <v>0</v>
      </c>
      <c r="R2943" t="s">
        <v>3918</v>
      </c>
      <c r="S2943">
        <v>213</v>
      </c>
      <c r="Y2943" t="str">
        <f>IFERROR(VLOOKUP(ROWS($Y$2:Y2943),$Z$2:$AA$3007,2,0),"")</f>
        <v/>
      </c>
      <c r="Z2943" s="91">
        <f>IF(ISNUMBER(SEARCH(PROF_SEARCH_ECO_PREC,AA2943)),MAX($Z$1:Z2942)+1,0)</f>
        <v>0</v>
      </c>
      <c r="AA2943" t="s">
        <v>3918</v>
      </c>
      <c r="AB2943">
        <v>213</v>
      </c>
    </row>
    <row r="2944" spans="16:28">
      <c r="P2944" t="str">
        <f>IFERROR(VLOOKUP(ROWS($P$2:P2944),$Q$2:$R$3007,2,0),"")</f>
        <v/>
      </c>
      <c r="Q2944" s="91">
        <f>IF(ISNUMBER(SEARCH(ETUD_SHEARCH_ECO_PREC,R2944)),MAX($Q$1:Q2943)+1,0)</f>
        <v>0</v>
      </c>
      <c r="R2944" t="s">
        <v>3836</v>
      </c>
      <c r="S2944">
        <v>8056</v>
      </c>
      <c r="Y2944" t="str">
        <f>IFERROR(VLOOKUP(ROWS($Y$2:Y2944),$Z$2:$AA$3007,2,0),"")</f>
        <v/>
      </c>
      <c r="Z2944" s="91">
        <f>IF(ISNUMBER(SEARCH(PROF_SEARCH_ECO_PREC,AA2944)),MAX($Z$1:Z2943)+1,0)</f>
        <v>0</v>
      </c>
      <c r="AA2944" t="s">
        <v>3836</v>
      </c>
      <c r="AB2944">
        <v>8056</v>
      </c>
    </row>
    <row r="2945" spans="16:28">
      <c r="P2945" t="str">
        <f>IFERROR(VLOOKUP(ROWS($P$2:P2945),$Q$2:$R$3007,2,0),"")</f>
        <v/>
      </c>
      <c r="Q2945" s="91">
        <f>IF(ISNUMBER(SEARCH(ETUD_SHEARCH_ECO_PREC,R2945)),MAX($Q$1:Q2944)+1,0)</f>
        <v>0</v>
      </c>
      <c r="R2945" t="s">
        <v>3895</v>
      </c>
      <c r="S2945">
        <v>204</v>
      </c>
      <c r="Y2945" t="str">
        <f>IFERROR(VLOOKUP(ROWS($Y$2:Y2945),$Z$2:$AA$3007,2,0),"")</f>
        <v/>
      </c>
      <c r="Z2945" s="91">
        <f>IF(ISNUMBER(SEARCH(PROF_SEARCH_ECO_PREC,AA2945)),MAX($Z$1:Z2944)+1,0)</f>
        <v>0</v>
      </c>
      <c r="AA2945" t="s">
        <v>3895</v>
      </c>
      <c r="AB2945">
        <v>204</v>
      </c>
    </row>
    <row r="2946" spans="16:28">
      <c r="P2946" t="str">
        <f>IFERROR(VLOOKUP(ROWS($P$2:P2946),$Q$2:$R$3007,2,0),"")</f>
        <v/>
      </c>
      <c r="Q2946" s="91">
        <f>IF(ISNUMBER(SEARCH(ETUD_SHEARCH_ECO_PREC,R2946)),MAX($Q$1:Q2945)+1,0)</f>
        <v>0</v>
      </c>
      <c r="R2946" t="s">
        <v>6057</v>
      </c>
      <c r="S2946">
        <v>1209</v>
      </c>
      <c r="Y2946" t="str">
        <f>IFERROR(VLOOKUP(ROWS($Y$2:Y2946),$Z$2:$AA$3007,2,0),"")</f>
        <v/>
      </c>
      <c r="Z2946" s="91">
        <f>IF(ISNUMBER(SEARCH(PROF_SEARCH_ECO_PREC,AA2946)),MAX($Z$1:Z2945)+1,0)</f>
        <v>0</v>
      </c>
      <c r="AA2946" t="s">
        <v>6057</v>
      </c>
      <c r="AB2946">
        <v>1209</v>
      </c>
    </row>
    <row r="2947" spans="16:28">
      <c r="P2947" t="str">
        <f>IFERROR(VLOOKUP(ROWS($P$2:P2947),$Q$2:$R$3007,2,0),"")</f>
        <v/>
      </c>
      <c r="Q2947" s="91">
        <f>IF(ISNUMBER(SEARCH(ETUD_SHEARCH_ECO_PREC,R2947)),MAX($Q$1:Q2946)+1,0)</f>
        <v>0</v>
      </c>
      <c r="R2947" t="s">
        <v>5926</v>
      </c>
      <c r="S2947">
        <v>1170</v>
      </c>
      <c r="Y2947" t="str">
        <f>IFERROR(VLOOKUP(ROWS($Y$2:Y2947),$Z$2:$AA$3007,2,0),"")</f>
        <v/>
      </c>
      <c r="Z2947" s="91">
        <f>IF(ISNUMBER(SEARCH(PROF_SEARCH_ECO_PREC,AA2947)),MAX($Z$1:Z2946)+1,0)</f>
        <v>0</v>
      </c>
      <c r="AA2947" t="s">
        <v>5926</v>
      </c>
      <c r="AB2947">
        <v>1170</v>
      </c>
    </row>
    <row r="2948" spans="16:28">
      <c r="P2948" t="str">
        <f>IFERROR(VLOOKUP(ROWS($P$2:P2948),$Q$2:$R$3007,2,0),"")</f>
        <v/>
      </c>
      <c r="Q2948" s="91">
        <f>IF(ISNUMBER(SEARCH(ETUD_SHEARCH_ECO_PREC,R2948)),MAX($Q$1:Q2947)+1,0)</f>
        <v>0</v>
      </c>
      <c r="R2948" t="s">
        <v>3705</v>
      </c>
      <c r="S2948">
        <v>8241</v>
      </c>
      <c r="Y2948" t="str">
        <f>IFERROR(VLOOKUP(ROWS($Y$2:Y2948),$Z$2:$AA$3007,2,0),"")</f>
        <v/>
      </c>
      <c r="Z2948" s="91">
        <f>IF(ISNUMBER(SEARCH(PROF_SEARCH_ECO_PREC,AA2948)),MAX($Z$1:Z2947)+1,0)</f>
        <v>0</v>
      </c>
      <c r="AA2948" t="s">
        <v>3705</v>
      </c>
      <c r="AB2948">
        <v>8241</v>
      </c>
    </row>
    <row r="2949" spans="16:28">
      <c r="P2949" t="str">
        <f>IFERROR(VLOOKUP(ROWS($P$2:P2949),$Q$2:$R$3007,2,0),"")</f>
        <v/>
      </c>
      <c r="Q2949" s="91">
        <f>IF(ISNUMBER(SEARCH(ETUD_SHEARCH_ECO_PREC,R2949)),MAX($Q$1:Q2948)+1,0)</f>
        <v>0</v>
      </c>
      <c r="R2949" t="s">
        <v>4286</v>
      </c>
      <c r="S2949">
        <v>1488</v>
      </c>
      <c r="Y2949" t="str">
        <f>IFERROR(VLOOKUP(ROWS($Y$2:Y2949),$Z$2:$AA$3007,2,0),"")</f>
        <v/>
      </c>
      <c r="Z2949" s="91">
        <f>IF(ISNUMBER(SEARCH(PROF_SEARCH_ECO_PREC,AA2949)),MAX($Z$1:Z2948)+1,0)</f>
        <v>0</v>
      </c>
      <c r="AA2949" t="s">
        <v>4286</v>
      </c>
      <c r="AB2949">
        <v>1488</v>
      </c>
    </row>
    <row r="2950" spans="16:28">
      <c r="P2950" t="str">
        <f>IFERROR(VLOOKUP(ROWS($P$2:P2950),$Q$2:$R$3007,2,0),"")</f>
        <v/>
      </c>
      <c r="Q2950" s="91">
        <f>IF(ISNUMBER(SEARCH(ETUD_SHEARCH_ECO_PREC,R2950)),MAX($Q$1:Q2949)+1,0)</f>
        <v>0</v>
      </c>
      <c r="R2950" t="s">
        <v>5297</v>
      </c>
      <c r="S2950">
        <v>7782</v>
      </c>
      <c r="Y2950" t="str">
        <f>IFERROR(VLOOKUP(ROWS($Y$2:Y2950),$Z$2:$AA$3007,2,0),"")</f>
        <v/>
      </c>
      <c r="Z2950" s="91">
        <f>IF(ISNUMBER(SEARCH(PROF_SEARCH_ECO_PREC,AA2950)),MAX($Z$1:Z2949)+1,0)</f>
        <v>0</v>
      </c>
      <c r="AA2950" t="s">
        <v>5297</v>
      </c>
      <c r="AB2950">
        <v>7782</v>
      </c>
    </row>
    <row r="2951" spans="16:28">
      <c r="P2951" t="str">
        <f>IFERROR(VLOOKUP(ROWS($P$2:P2951),$Q$2:$R$3007,2,0),"")</f>
        <v/>
      </c>
      <c r="Q2951" s="91">
        <f>IF(ISNUMBER(SEARCH(ETUD_SHEARCH_ECO_PREC,R2951)),MAX($Q$1:Q2950)+1,0)</f>
        <v>0</v>
      </c>
      <c r="R2951" t="s">
        <v>5247</v>
      </c>
      <c r="S2951">
        <v>902</v>
      </c>
      <c r="Y2951" t="str">
        <f>IFERROR(VLOOKUP(ROWS($Y$2:Y2951),$Z$2:$AA$3007,2,0),"")</f>
        <v/>
      </c>
      <c r="Z2951" s="91">
        <f>IF(ISNUMBER(SEARCH(PROF_SEARCH_ECO_PREC,AA2951)),MAX($Z$1:Z2950)+1,0)</f>
        <v>0</v>
      </c>
      <c r="AA2951" t="s">
        <v>5247</v>
      </c>
      <c r="AB2951">
        <v>902</v>
      </c>
    </row>
    <row r="2952" spans="16:28">
      <c r="P2952" t="str">
        <f>IFERROR(VLOOKUP(ROWS($P$2:P2952),$Q$2:$R$3007,2,0),"")</f>
        <v/>
      </c>
      <c r="Q2952" s="91">
        <f>IF(ISNUMBER(SEARCH(ETUD_SHEARCH_ECO_PREC,R2952)),MAX($Q$1:Q2951)+1,0)</f>
        <v>0</v>
      </c>
      <c r="R2952" t="s">
        <v>4827</v>
      </c>
      <c r="S2952">
        <v>1551</v>
      </c>
      <c r="Y2952" t="str">
        <f>IFERROR(VLOOKUP(ROWS($Y$2:Y2952),$Z$2:$AA$3007,2,0),"")</f>
        <v/>
      </c>
      <c r="Z2952" s="91">
        <f>IF(ISNUMBER(SEARCH(PROF_SEARCH_ECO_PREC,AA2952)),MAX($Z$1:Z2951)+1,0)</f>
        <v>0</v>
      </c>
      <c r="AA2952" t="s">
        <v>4827</v>
      </c>
      <c r="AB2952">
        <v>1551</v>
      </c>
    </row>
    <row r="2953" spans="16:28">
      <c r="P2953" t="str">
        <f>IFERROR(VLOOKUP(ROWS($P$2:P2953),$Q$2:$R$3007,2,0),"")</f>
        <v/>
      </c>
      <c r="Q2953" s="91">
        <f>IF(ISNUMBER(SEARCH(ETUD_SHEARCH_ECO_PREC,R2953)),MAX($Q$1:Q2952)+1,0)</f>
        <v>0</v>
      </c>
      <c r="R2953" t="s">
        <v>5306</v>
      </c>
      <c r="S2953">
        <v>934</v>
      </c>
      <c r="Y2953" t="str">
        <f>IFERROR(VLOOKUP(ROWS($Y$2:Y2953),$Z$2:$AA$3007,2,0),"")</f>
        <v/>
      </c>
      <c r="Z2953" s="91">
        <f>IF(ISNUMBER(SEARCH(PROF_SEARCH_ECO_PREC,AA2953)),MAX($Z$1:Z2952)+1,0)</f>
        <v>0</v>
      </c>
      <c r="AA2953" t="s">
        <v>5306</v>
      </c>
      <c r="AB2953">
        <v>934</v>
      </c>
    </row>
    <row r="2954" spans="16:28">
      <c r="P2954" t="str">
        <f>IFERROR(VLOOKUP(ROWS($P$2:P2954),$Q$2:$R$3007,2,0),"")</f>
        <v/>
      </c>
      <c r="Q2954" s="91">
        <f>IF(ISNUMBER(SEARCH(ETUD_SHEARCH_ECO_PREC,R2954)),MAX($Q$1:Q2953)+1,0)</f>
        <v>0</v>
      </c>
      <c r="R2954" t="s">
        <v>4447</v>
      </c>
      <c r="S2954">
        <v>481</v>
      </c>
      <c r="Y2954" t="str">
        <f>IFERROR(VLOOKUP(ROWS($Y$2:Y2954),$Z$2:$AA$3007,2,0),"")</f>
        <v/>
      </c>
      <c r="Z2954" s="91">
        <f>IF(ISNUMBER(SEARCH(PROF_SEARCH_ECO_PREC,AA2954)),MAX($Z$1:Z2953)+1,0)</f>
        <v>0</v>
      </c>
      <c r="AA2954" t="s">
        <v>4447</v>
      </c>
      <c r="AB2954">
        <v>481</v>
      </c>
    </row>
    <row r="2955" spans="16:28">
      <c r="P2955" t="str">
        <f>IFERROR(VLOOKUP(ROWS($P$2:P2955),$Q$2:$R$3007,2,0),"")</f>
        <v/>
      </c>
      <c r="Q2955" s="91">
        <f>IF(ISNUMBER(SEARCH(ETUD_SHEARCH_ECO_PREC,R2955)),MAX($Q$1:Q2954)+1,0)</f>
        <v>0</v>
      </c>
      <c r="R2955" t="s">
        <v>5682</v>
      </c>
      <c r="S2955">
        <v>9572</v>
      </c>
      <c r="Y2955" t="str">
        <f>IFERROR(VLOOKUP(ROWS($Y$2:Y2955),$Z$2:$AA$3007,2,0),"")</f>
        <v/>
      </c>
      <c r="Z2955" s="91">
        <f>IF(ISNUMBER(SEARCH(PROF_SEARCH_ECO_PREC,AA2955)),MAX($Z$1:Z2954)+1,0)</f>
        <v>0</v>
      </c>
      <c r="AA2955" t="s">
        <v>5682</v>
      </c>
      <c r="AB2955">
        <v>9572</v>
      </c>
    </row>
    <row r="2956" spans="16:28">
      <c r="P2956" t="str">
        <f>IFERROR(VLOOKUP(ROWS($P$2:P2956),$Q$2:$R$3007,2,0),"")</f>
        <v/>
      </c>
      <c r="Q2956" s="91">
        <f>IF(ISNUMBER(SEARCH(ETUD_SHEARCH_ECO_PREC,R2956)),MAX($Q$1:Q2955)+1,0)</f>
        <v>0</v>
      </c>
      <c r="R2956" t="s">
        <v>4337</v>
      </c>
      <c r="S2956">
        <v>5161</v>
      </c>
      <c r="Y2956" t="str">
        <f>IFERROR(VLOOKUP(ROWS($Y$2:Y2956),$Z$2:$AA$3007,2,0),"")</f>
        <v/>
      </c>
      <c r="Z2956" s="91">
        <f>IF(ISNUMBER(SEARCH(PROF_SEARCH_ECO_PREC,AA2956)),MAX($Z$1:Z2955)+1,0)</f>
        <v>0</v>
      </c>
      <c r="AA2956" t="s">
        <v>4337</v>
      </c>
      <c r="AB2956">
        <v>5161</v>
      </c>
    </row>
    <row r="2957" spans="16:28">
      <c r="P2957" t="str">
        <f>IFERROR(VLOOKUP(ROWS($P$2:P2957),$Q$2:$R$3007,2,0),"")</f>
        <v/>
      </c>
      <c r="Q2957" s="91">
        <f>IF(ISNUMBER(SEARCH(ETUD_SHEARCH_ECO_PREC,R2957)),MAX($Q$1:Q2956)+1,0)</f>
        <v>0</v>
      </c>
      <c r="R2957" t="s">
        <v>5632</v>
      </c>
      <c r="S2957">
        <v>8648</v>
      </c>
      <c r="Y2957" t="str">
        <f>IFERROR(VLOOKUP(ROWS($Y$2:Y2957),$Z$2:$AA$3007,2,0),"")</f>
        <v/>
      </c>
      <c r="Z2957" s="91">
        <f>IF(ISNUMBER(SEARCH(PROF_SEARCH_ECO_PREC,AA2957)),MAX($Z$1:Z2956)+1,0)</f>
        <v>0</v>
      </c>
      <c r="AA2957" t="s">
        <v>5632</v>
      </c>
      <c r="AB2957">
        <v>8648</v>
      </c>
    </row>
    <row r="2958" spans="16:28">
      <c r="P2958" t="str">
        <f>IFERROR(VLOOKUP(ROWS($P$2:P2958),$Q$2:$R$3007,2,0),"")</f>
        <v/>
      </c>
      <c r="Q2958" s="91">
        <f>IF(ISNUMBER(SEARCH(ETUD_SHEARCH_ECO_PREC,R2958)),MAX($Q$1:Q2957)+1,0)</f>
        <v>0</v>
      </c>
      <c r="R2958" t="s">
        <v>3647</v>
      </c>
      <c r="S2958">
        <v>7355</v>
      </c>
      <c r="Y2958" t="str">
        <f>IFERROR(VLOOKUP(ROWS($Y$2:Y2958),$Z$2:$AA$3007,2,0),"")</f>
        <v/>
      </c>
      <c r="Z2958" s="91">
        <f>IF(ISNUMBER(SEARCH(PROF_SEARCH_ECO_PREC,AA2958)),MAX($Z$1:Z2957)+1,0)</f>
        <v>0</v>
      </c>
      <c r="AA2958" t="s">
        <v>3647</v>
      </c>
      <c r="AB2958">
        <v>7355</v>
      </c>
    </row>
    <row r="2959" spans="16:28">
      <c r="P2959" t="str">
        <f>IFERROR(VLOOKUP(ROWS($P$2:P2959),$Q$2:$R$3007,2,0),"")</f>
        <v/>
      </c>
      <c r="Q2959" s="91">
        <f>IF(ISNUMBER(SEARCH(ETUD_SHEARCH_ECO_PREC,R2959)),MAX($Q$1:Q2958)+1,0)</f>
        <v>0</v>
      </c>
      <c r="R2959" t="s">
        <v>5322</v>
      </c>
      <c r="S2959">
        <v>8474</v>
      </c>
      <c r="Y2959" t="str">
        <f>IFERROR(VLOOKUP(ROWS($Y$2:Y2959),$Z$2:$AA$3007,2,0),"")</f>
        <v/>
      </c>
      <c r="Z2959" s="91">
        <f>IF(ISNUMBER(SEARCH(PROF_SEARCH_ECO_PREC,AA2959)),MAX($Z$1:Z2958)+1,0)</f>
        <v>0</v>
      </c>
      <c r="AA2959" t="s">
        <v>5322</v>
      </c>
      <c r="AB2959">
        <v>8474</v>
      </c>
    </row>
    <row r="2960" spans="16:28">
      <c r="P2960" t="str">
        <f>IFERROR(VLOOKUP(ROWS($P$2:P2960),$Q$2:$R$3007,2,0),"")</f>
        <v/>
      </c>
      <c r="Q2960" s="91">
        <f>IF(ISNUMBER(SEARCH(ETUD_SHEARCH_ECO_PREC,R2960)),MAX($Q$1:Q2959)+1,0)</f>
        <v>0</v>
      </c>
      <c r="R2960" t="s">
        <v>4416</v>
      </c>
      <c r="S2960">
        <v>7602</v>
      </c>
      <c r="Y2960" t="str">
        <f>IFERROR(VLOOKUP(ROWS($Y$2:Y2960),$Z$2:$AA$3007,2,0),"")</f>
        <v/>
      </c>
      <c r="Z2960" s="91">
        <f>IF(ISNUMBER(SEARCH(PROF_SEARCH_ECO_PREC,AA2960)),MAX($Z$1:Z2959)+1,0)</f>
        <v>0</v>
      </c>
      <c r="AA2960" t="s">
        <v>4416</v>
      </c>
      <c r="AB2960">
        <v>7602</v>
      </c>
    </row>
    <row r="2961" spans="16:28">
      <c r="P2961" t="str">
        <f>IFERROR(VLOOKUP(ROWS($P$2:P2961),$Q$2:$R$3007,2,0),"")</f>
        <v/>
      </c>
      <c r="Q2961" s="91">
        <f>IF(ISNUMBER(SEARCH(ETUD_SHEARCH_ECO_PREC,R2961)),MAX($Q$1:Q2960)+1,0)</f>
        <v>0</v>
      </c>
      <c r="R2961" t="s">
        <v>4221</v>
      </c>
      <c r="S2961">
        <v>8650</v>
      </c>
      <c r="Y2961" t="str">
        <f>IFERROR(VLOOKUP(ROWS($Y$2:Y2961),$Z$2:$AA$3007,2,0),"")</f>
        <v/>
      </c>
      <c r="Z2961" s="91">
        <f>IF(ISNUMBER(SEARCH(PROF_SEARCH_ECO_PREC,AA2961)),MAX($Z$1:Z2960)+1,0)</f>
        <v>0</v>
      </c>
      <c r="AA2961" t="s">
        <v>4221</v>
      </c>
      <c r="AB2961">
        <v>8650</v>
      </c>
    </row>
    <row r="2962" spans="16:28">
      <c r="P2962" t="str">
        <f>IFERROR(VLOOKUP(ROWS($P$2:P2962),$Q$2:$R$3007,2,0),"")</f>
        <v/>
      </c>
      <c r="Q2962" s="91">
        <f>IF(ISNUMBER(SEARCH(ETUD_SHEARCH_ECO_PREC,R2962)),MAX($Q$1:Q2961)+1,0)</f>
        <v>0</v>
      </c>
      <c r="R2962" t="s">
        <v>3283</v>
      </c>
      <c r="S2962">
        <v>5027</v>
      </c>
      <c r="Y2962" t="str">
        <f>IFERROR(VLOOKUP(ROWS($Y$2:Y2962),$Z$2:$AA$3007,2,0),"")</f>
        <v/>
      </c>
      <c r="Z2962" s="91">
        <f>IF(ISNUMBER(SEARCH(PROF_SEARCH_ECO_PREC,AA2962)),MAX($Z$1:Z2961)+1,0)</f>
        <v>0</v>
      </c>
      <c r="AA2962" t="s">
        <v>3283</v>
      </c>
      <c r="AB2962">
        <v>5027</v>
      </c>
    </row>
    <row r="2963" spans="16:28">
      <c r="P2963" t="str">
        <f>IFERROR(VLOOKUP(ROWS($P$2:P2963),$Q$2:$R$3007,2,0),"")</f>
        <v/>
      </c>
      <c r="Q2963" s="91">
        <f>IF(ISNUMBER(SEARCH(ETUD_SHEARCH_ECO_PREC,R2963)),MAX($Q$1:Q2962)+1,0)</f>
        <v>0</v>
      </c>
      <c r="R2963" t="s">
        <v>4873</v>
      </c>
      <c r="S2963">
        <v>7666</v>
      </c>
      <c r="Y2963" t="str">
        <f>IFERROR(VLOOKUP(ROWS($Y$2:Y2963),$Z$2:$AA$3007,2,0),"")</f>
        <v/>
      </c>
      <c r="Z2963" s="91">
        <f>IF(ISNUMBER(SEARCH(PROF_SEARCH_ECO_PREC,AA2963)),MAX($Z$1:Z2962)+1,0)</f>
        <v>0</v>
      </c>
      <c r="AA2963" t="s">
        <v>4873</v>
      </c>
      <c r="AB2963">
        <v>7666</v>
      </c>
    </row>
    <row r="2964" spans="16:28">
      <c r="P2964" t="str">
        <f>IFERROR(VLOOKUP(ROWS($P$2:P2964),$Q$2:$R$3007,2,0),"")</f>
        <v/>
      </c>
      <c r="Q2964" s="91">
        <f>IF(ISNUMBER(SEARCH(ETUD_SHEARCH_ECO_PREC,R2964)),MAX($Q$1:Q2963)+1,0)</f>
        <v>0</v>
      </c>
      <c r="R2964" t="s">
        <v>4155</v>
      </c>
      <c r="S2964">
        <v>319</v>
      </c>
      <c r="Y2964" t="str">
        <f>IFERROR(VLOOKUP(ROWS($Y$2:Y2964),$Z$2:$AA$3007,2,0),"")</f>
        <v/>
      </c>
      <c r="Z2964" s="91">
        <f>IF(ISNUMBER(SEARCH(PROF_SEARCH_ECO_PREC,AA2964)),MAX($Z$1:Z2963)+1,0)</f>
        <v>0</v>
      </c>
      <c r="AA2964" t="s">
        <v>4155</v>
      </c>
      <c r="AB2964">
        <v>319</v>
      </c>
    </row>
    <row r="2965" spans="16:28">
      <c r="P2965" t="str">
        <f>IFERROR(VLOOKUP(ROWS($P$2:P2965),$Q$2:$R$3007,2,0),"")</f>
        <v/>
      </c>
      <c r="Q2965" s="91">
        <f>IF(ISNUMBER(SEARCH(ETUD_SHEARCH_ECO_PREC,R2965)),MAX($Q$1:Q2964)+1,0)</f>
        <v>0</v>
      </c>
      <c r="R2965" t="s">
        <v>5064</v>
      </c>
      <c r="S2965">
        <v>819</v>
      </c>
      <c r="Y2965" t="str">
        <f>IFERROR(VLOOKUP(ROWS($Y$2:Y2965),$Z$2:$AA$3007,2,0),"")</f>
        <v/>
      </c>
      <c r="Z2965" s="91">
        <f>IF(ISNUMBER(SEARCH(PROF_SEARCH_ECO_PREC,AA2965)),MAX($Z$1:Z2964)+1,0)</f>
        <v>0</v>
      </c>
      <c r="AA2965" t="s">
        <v>5064</v>
      </c>
      <c r="AB2965">
        <v>819</v>
      </c>
    </row>
    <row r="2966" spans="16:28">
      <c r="P2966" t="str">
        <f>IFERROR(VLOOKUP(ROWS($P$2:P2966),$Q$2:$R$3007,2,0),"")</f>
        <v/>
      </c>
      <c r="Q2966" s="91">
        <f>IF(ISNUMBER(SEARCH(ETUD_SHEARCH_ECO_PREC,R2966)),MAX($Q$1:Q2965)+1,0)</f>
        <v>0</v>
      </c>
      <c r="R2966" t="s">
        <v>4078</v>
      </c>
      <c r="S2966">
        <v>8520</v>
      </c>
      <c r="Y2966" t="str">
        <f>IFERROR(VLOOKUP(ROWS($Y$2:Y2966),$Z$2:$AA$3007,2,0),"")</f>
        <v/>
      </c>
      <c r="Z2966" s="91">
        <f>IF(ISNUMBER(SEARCH(PROF_SEARCH_ECO_PREC,AA2966)),MAX($Z$1:Z2965)+1,0)</f>
        <v>0</v>
      </c>
      <c r="AA2966" t="s">
        <v>4078</v>
      </c>
      <c r="AB2966">
        <v>8520</v>
      </c>
    </row>
    <row r="2967" spans="16:28">
      <c r="P2967" t="str">
        <f>IFERROR(VLOOKUP(ROWS($P$2:P2967),$Q$2:$R$3007,2,0),"")</f>
        <v/>
      </c>
      <c r="Q2967" s="91">
        <f>IF(ISNUMBER(SEARCH(ETUD_SHEARCH_ECO_PREC,R2967)),MAX($Q$1:Q2966)+1,0)</f>
        <v>0</v>
      </c>
      <c r="R2967" t="s">
        <v>3770</v>
      </c>
      <c r="S2967">
        <v>8054</v>
      </c>
      <c r="Y2967" t="str">
        <f>IFERROR(VLOOKUP(ROWS($Y$2:Y2967),$Z$2:$AA$3007,2,0),"")</f>
        <v/>
      </c>
      <c r="Z2967" s="91">
        <f>IF(ISNUMBER(SEARCH(PROF_SEARCH_ECO_PREC,AA2967)),MAX($Z$1:Z2966)+1,0)</f>
        <v>0</v>
      </c>
      <c r="AA2967" t="s">
        <v>3770</v>
      </c>
      <c r="AB2967">
        <v>8054</v>
      </c>
    </row>
    <row r="2968" spans="16:28">
      <c r="P2968" t="str">
        <f>IFERROR(VLOOKUP(ROWS($P$2:P2968),$Q$2:$R$3007,2,0),"")</f>
        <v/>
      </c>
      <c r="Q2968" s="91">
        <f>IF(ISNUMBER(SEARCH(ETUD_SHEARCH_ECO_PREC,R2968)),MAX($Q$1:Q2967)+1,0)</f>
        <v>0</v>
      </c>
      <c r="R2968" t="s">
        <v>5372</v>
      </c>
      <c r="S2968">
        <v>8636</v>
      </c>
      <c r="Y2968" t="str">
        <f>IFERROR(VLOOKUP(ROWS($Y$2:Y2968),$Z$2:$AA$3007,2,0),"")</f>
        <v/>
      </c>
      <c r="Z2968" s="91">
        <f>IF(ISNUMBER(SEARCH(PROF_SEARCH_ECO_PREC,AA2968)),MAX($Z$1:Z2967)+1,0)</f>
        <v>0</v>
      </c>
      <c r="AA2968" t="s">
        <v>5372</v>
      </c>
      <c r="AB2968">
        <v>8636</v>
      </c>
    </row>
    <row r="2969" spans="16:28">
      <c r="P2969" t="str">
        <f>IFERROR(VLOOKUP(ROWS($P$2:P2969),$Q$2:$R$3007,2,0),"")</f>
        <v/>
      </c>
      <c r="Q2969" s="91">
        <f>IF(ISNUMBER(SEARCH(ETUD_SHEARCH_ECO_PREC,R2969)),MAX($Q$1:Q2968)+1,0)</f>
        <v>0</v>
      </c>
      <c r="R2969" t="s">
        <v>4116</v>
      </c>
      <c r="S2969">
        <v>8313</v>
      </c>
      <c r="Y2969" t="str">
        <f>IFERROR(VLOOKUP(ROWS($Y$2:Y2969),$Z$2:$AA$3007,2,0),"")</f>
        <v/>
      </c>
      <c r="Z2969" s="91">
        <f>IF(ISNUMBER(SEARCH(PROF_SEARCH_ECO_PREC,AA2969)),MAX($Z$1:Z2968)+1,0)</f>
        <v>0</v>
      </c>
      <c r="AA2969" t="s">
        <v>4116</v>
      </c>
      <c r="AB2969">
        <v>8313</v>
      </c>
    </row>
    <row r="2970" spans="16:28">
      <c r="P2970" t="str">
        <f>IFERROR(VLOOKUP(ROWS($P$2:P2970),$Q$2:$R$3007,2,0),"")</f>
        <v/>
      </c>
      <c r="Q2970" s="91">
        <f>IF(ISNUMBER(SEARCH(ETUD_SHEARCH_ECO_PREC,R2970)),MAX($Q$1:Q2969)+1,0)</f>
        <v>0</v>
      </c>
      <c r="R2970" t="s">
        <v>4197</v>
      </c>
      <c r="S2970">
        <v>8212</v>
      </c>
      <c r="Y2970" t="str">
        <f>IFERROR(VLOOKUP(ROWS($Y$2:Y2970),$Z$2:$AA$3007,2,0),"")</f>
        <v/>
      </c>
      <c r="Z2970" s="91">
        <f>IF(ISNUMBER(SEARCH(PROF_SEARCH_ECO_PREC,AA2970)),MAX($Z$1:Z2969)+1,0)</f>
        <v>0</v>
      </c>
      <c r="AA2970" t="s">
        <v>4197</v>
      </c>
      <c r="AB2970">
        <v>8212</v>
      </c>
    </row>
    <row r="2971" spans="16:28">
      <c r="P2971" t="str">
        <f>IFERROR(VLOOKUP(ROWS($P$2:P2971),$Q$2:$R$3007,2,0),"")</f>
        <v/>
      </c>
      <c r="Q2971" s="91">
        <f>IF(ISNUMBER(SEARCH(ETUD_SHEARCH_ECO_PREC,R2971)),MAX($Q$1:Q2970)+1,0)</f>
        <v>0</v>
      </c>
      <c r="R2971" t="s">
        <v>4046</v>
      </c>
      <c r="S2971">
        <v>8231</v>
      </c>
      <c r="Y2971" t="str">
        <f>IFERROR(VLOOKUP(ROWS($Y$2:Y2971),$Z$2:$AA$3007,2,0),"")</f>
        <v/>
      </c>
      <c r="Z2971" s="91">
        <f>IF(ISNUMBER(SEARCH(PROF_SEARCH_ECO_PREC,AA2971)),MAX($Z$1:Z2970)+1,0)</f>
        <v>0</v>
      </c>
      <c r="AA2971" t="s">
        <v>4046</v>
      </c>
      <c r="AB2971">
        <v>8231</v>
      </c>
    </row>
    <row r="2972" spans="16:28">
      <c r="P2972" t="str">
        <f>IFERROR(VLOOKUP(ROWS($P$2:P2972),$Q$2:$R$3007,2,0),"")</f>
        <v/>
      </c>
      <c r="Q2972" s="91">
        <f>IF(ISNUMBER(SEARCH(ETUD_SHEARCH_ECO_PREC,R2972)),MAX($Q$1:Q2971)+1,0)</f>
        <v>0</v>
      </c>
      <c r="R2972" t="s">
        <v>5109</v>
      </c>
      <c r="S2972">
        <v>5250</v>
      </c>
      <c r="Y2972" t="str">
        <f>IFERROR(VLOOKUP(ROWS($Y$2:Y2972),$Z$2:$AA$3007,2,0),"")</f>
        <v/>
      </c>
      <c r="Z2972" s="91">
        <f>IF(ISNUMBER(SEARCH(PROF_SEARCH_ECO_PREC,AA2972)),MAX($Z$1:Z2971)+1,0)</f>
        <v>0</v>
      </c>
      <c r="AA2972" t="s">
        <v>5109</v>
      </c>
      <c r="AB2972">
        <v>5250</v>
      </c>
    </row>
    <row r="2973" spans="16:28">
      <c r="P2973" t="str">
        <f>IFERROR(VLOOKUP(ROWS($P$2:P2973),$Q$2:$R$3007,2,0),"")</f>
        <v/>
      </c>
      <c r="Q2973" s="91">
        <f>IF(ISNUMBER(SEARCH(ETUD_SHEARCH_ECO_PREC,R2973)),MAX($Q$1:Q2972)+1,0)</f>
        <v>0</v>
      </c>
      <c r="R2973" t="s">
        <v>3427</v>
      </c>
      <c r="S2973">
        <v>7244</v>
      </c>
      <c r="Y2973" t="str">
        <f>IFERROR(VLOOKUP(ROWS($Y$2:Y2973),$Z$2:$AA$3007,2,0),"")</f>
        <v/>
      </c>
      <c r="Z2973" s="91">
        <f>IF(ISNUMBER(SEARCH(PROF_SEARCH_ECO_PREC,AA2973)),MAX($Z$1:Z2972)+1,0)</f>
        <v>0</v>
      </c>
      <c r="AA2973" t="s">
        <v>3427</v>
      </c>
      <c r="AB2973">
        <v>7244</v>
      </c>
    </row>
    <row r="2974" spans="16:28">
      <c r="P2974" t="str">
        <f>IFERROR(VLOOKUP(ROWS($P$2:P2974),$Q$2:$R$3007,2,0),"")</f>
        <v/>
      </c>
      <c r="Q2974" s="91">
        <f>IF(ISNUMBER(SEARCH(ETUD_SHEARCH_ECO_PREC,R2974)),MAX($Q$1:Q2973)+1,0)</f>
        <v>0</v>
      </c>
      <c r="R2974" t="s">
        <v>4679</v>
      </c>
      <c r="S2974">
        <v>584</v>
      </c>
      <c r="Y2974" t="str">
        <f>IFERROR(VLOOKUP(ROWS($Y$2:Y2974),$Z$2:$AA$3007,2,0),"")</f>
        <v/>
      </c>
      <c r="Z2974" s="91">
        <f>IF(ISNUMBER(SEARCH(PROF_SEARCH_ECO_PREC,AA2974)),MAX($Z$1:Z2973)+1,0)</f>
        <v>0</v>
      </c>
      <c r="AA2974" t="s">
        <v>4679</v>
      </c>
      <c r="AB2974">
        <v>584</v>
      </c>
    </row>
    <row r="2975" spans="16:28">
      <c r="P2975" t="str">
        <f>IFERROR(VLOOKUP(ROWS($P$2:P2975),$Q$2:$R$3007,2,0),"")</f>
        <v/>
      </c>
      <c r="Q2975" s="91">
        <f>IF(ISNUMBER(SEARCH(ETUD_SHEARCH_ECO_PREC,R2975)),MAX($Q$1:Q2974)+1,0)</f>
        <v>0</v>
      </c>
      <c r="R2975" t="s">
        <v>3887</v>
      </c>
      <c r="S2975">
        <v>8550</v>
      </c>
      <c r="Y2975" t="str">
        <f>IFERROR(VLOOKUP(ROWS($Y$2:Y2975),$Z$2:$AA$3007,2,0),"")</f>
        <v/>
      </c>
      <c r="Z2975" s="91">
        <f>IF(ISNUMBER(SEARCH(PROF_SEARCH_ECO_PREC,AA2975)),MAX($Z$1:Z2974)+1,0)</f>
        <v>0</v>
      </c>
      <c r="AA2975" t="s">
        <v>3887</v>
      </c>
      <c r="AB2975">
        <v>8550</v>
      </c>
    </row>
    <row r="2976" spans="16:28">
      <c r="P2976" t="str">
        <f>IFERROR(VLOOKUP(ROWS($P$2:P2976),$Q$2:$R$3007,2,0),"")</f>
        <v/>
      </c>
      <c r="Q2976" s="91">
        <f>IF(ISNUMBER(SEARCH(ETUD_SHEARCH_ECO_PREC,R2976)),MAX($Q$1:Q2975)+1,0)</f>
        <v>0</v>
      </c>
      <c r="R2976" t="s">
        <v>3910</v>
      </c>
      <c r="S2976">
        <v>7456</v>
      </c>
      <c r="Y2976" t="str">
        <f>IFERROR(VLOOKUP(ROWS($Y$2:Y2976),$Z$2:$AA$3007,2,0),"")</f>
        <v/>
      </c>
      <c r="Z2976" s="91">
        <f>IF(ISNUMBER(SEARCH(PROF_SEARCH_ECO_PREC,AA2976)),MAX($Z$1:Z2975)+1,0)</f>
        <v>0</v>
      </c>
      <c r="AA2976" t="s">
        <v>3910</v>
      </c>
      <c r="AB2976">
        <v>7456</v>
      </c>
    </row>
    <row r="2977" spans="16:28">
      <c r="P2977" t="str">
        <f>IFERROR(VLOOKUP(ROWS($P$2:P2977),$Q$2:$R$3007,2,0),"")</f>
        <v/>
      </c>
      <c r="Q2977" s="91">
        <f>IF(ISNUMBER(SEARCH(ETUD_SHEARCH_ECO_PREC,R2977)),MAX($Q$1:Q2976)+1,0)</f>
        <v>0</v>
      </c>
      <c r="R2977" t="s">
        <v>3909</v>
      </c>
      <c r="S2977">
        <v>5116</v>
      </c>
      <c r="Y2977" t="str">
        <f>IFERROR(VLOOKUP(ROWS($Y$2:Y2977),$Z$2:$AA$3007,2,0),"")</f>
        <v/>
      </c>
      <c r="Z2977" s="91">
        <f>IF(ISNUMBER(SEARCH(PROF_SEARCH_ECO_PREC,AA2977)),MAX($Z$1:Z2976)+1,0)</f>
        <v>0</v>
      </c>
      <c r="AA2977" t="s">
        <v>3909</v>
      </c>
      <c r="AB2977">
        <v>5116</v>
      </c>
    </row>
    <row r="2978" spans="16:28">
      <c r="P2978" t="str">
        <f>IFERROR(VLOOKUP(ROWS($P$2:P2978),$Q$2:$R$3007,2,0),"")</f>
        <v/>
      </c>
      <c r="Q2978" s="91">
        <f>IF(ISNUMBER(SEARCH(ETUD_SHEARCH_ECO_PREC,R2978)),MAX($Q$1:Q2977)+1,0)</f>
        <v>0</v>
      </c>
      <c r="R2978" t="s">
        <v>4624</v>
      </c>
      <c r="S2978">
        <v>561</v>
      </c>
      <c r="Y2978" t="str">
        <f>IFERROR(VLOOKUP(ROWS($Y$2:Y2978),$Z$2:$AA$3007,2,0),"")</f>
        <v/>
      </c>
      <c r="Z2978" s="91">
        <f>IF(ISNUMBER(SEARCH(PROF_SEARCH_ECO_PREC,AA2978)),MAX($Z$1:Z2977)+1,0)</f>
        <v>0</v>
      </c>
      <c r="AA2978" t="s">
        <v>4624</v>
      </c>
      <c r="AB2978">
        <v>561</v>
      </c>
    </row>
    <row r="2979" spans="16:28">
      <c r="P2979" t="str">
        <f>IFERROR(VLOOKUP(ROWS($P$2:P2979),$Q$2:$R$3007,2,0),"")</f>
        <v/>
      </c>
      <c r="Q2979" s="91">
        <f>IF(ISNUMBER(SEARCH(ETUD_SHEARCH_ECO_PREC,R2979)),MAX($Q$1:Q2978)+1,0)</f>
        <v>0</v>
      </c>
      <c r="R2979" t="s">
        <v>5102</v>
      </c>
      <c r="S2979">
        <v>9544</v>
      </c>
      <c r="Y2979" t="str">
        <f>IFERROR(VLOOKUP(ROWS($Y$2:Y2979),$Z$2:$AA$3007,2,0),"")</f>
        <v/>
      </c>
      <c r="Z2979" s="91">
        <f>IF(ISNUMBER(SEARCH(PROF_SEARCH_ECO_PREC,AA2979)),MAX($Z$1:Z2978)+1,0)</f>
        <v>0</v>
      </c>
      <c r="AA2979" t="s">
        <v>5102</v>
      </c>
      <c r="AB2979">
        <v>9544</v>
      </c>
    </row>
    <row r="2980" spans="16:28">
      <c r="P2980" t="str">
        <f>IFERROR(VLOOKUP(ROWS($P$2:P2980),$Q$2:$R$3007,2,0),"")</f>
        <v/>
      </c>
      <c r="Q2980" s="91">
        <f>IF(ISNUMBER(SEARCH(ETUD_SHEARCH_ECO_PREC,R2980)),MAX($Q$1:Q2979)+1,0)</f>
        <v>0</v>
      </c>
      <c r="R2980" t="s">
        <v>4675</v>
      </c>
      <c r="S2980">
        <v>581</v>
      </c>
      <c r="Y2980" t="str">
        <f>IFERROR(VLOOKUP(ROWS($Y$2:Y2980),$Z$2:$AA$3007,2,0),"")</f>
        <v/>
      </c>
      <c r="Z2980" s="91">
        <f>IF(ISNUMBER(SEARCH(PROF_SEARCH_ECO_PREC,AA2980)),MAX($Z$1:Z2979)+1,0)</f>
        <v>0</v>
      </c>
      <c r="AA2980" t="s">
        <v>4675</v>
      </c>
      <c r="AB2980">
        <v>581</v>
      </c>
    </row>
    <row r="2981" spans="16:28">
      <c r="P2981" t="str">
        <f>IFERROR(VLOOKUP(ROWS($P$2:P2981),$Q$2:$R$3007,2,0),"")</f>
        <v/>
      </c>
      <c r="Q2981" s="91">
        <f>IF(ISNUMBER(SEARCH(ETUD_SHEARCH_ECO_PREC,R2981)),MAX($Q$1:Q2980)+1,0)</f>
        <v>0</v>
      </c>
      <c r="R2981" t="s">
        <v>4649</v>
      </c>
      <c r="S2981">
        <v>571</v>
      </c>
      <c r="Y2981" t="str">
        <f>IFERROR(VLOOKUP(ROWS($Y$2:Y2981),$Z$2:$AA$3007,2,0),"")</f>
        <v/>
      </c>
      <c r="Z2981" s="91">
        <f>IF(ISNUMBER(SEARCH(PROF_SEARCH_ECO_PREC,AA2981)),MAX($Z$1:Z2980)+1,0)</f>
        <v>0</v>
      </c>
      <c r="AA2981" t="s">
        <v>4649</v>
      </c>
      <c r="AB2981">
        <v>571</v>
      </c>
    </row>
    <row r="2982" spans="16:28">
      <c r="P2982" t="str">
        <f>IFERROR(VLOOKUP(ROWS($P$2:P2982),$Q$2:$R$3007,2,0),"")</f>
        <v/>
      </c>
      <c r="Q2982" s="91">
        <f>IF(ISNUMBER(SEARCH(ETUD_SHEARCH_ECO_PREC,R2982)),MAX($Q$1:Q2981)+1,0)</f>
        <v>0</v>
      </c>
      <c r="R2982" t="s">
        <v>5234</v>
      </c>
      <c r="S2982">
        <v>892</v>
      </c>
      <c r="Y2982" t="str">
        <f>IFERROR(VLOOKUP(ROWS($Y$2:Y2982),$Z$2:$AA$3007,2,0),"")</f>
        <v/>
      </c>
      <c r="Z2982" s="91">
        <f>IF(ISNUMBER(SEARCH(PROF_SEARCH_ECO_PREC,AA2982)),MAX($Z$1:Z2981)+1,0)</f>
        <v>0</v>
      </c>
      <c r="AA2982" t="s">
        <v>5234</v>
      </c>
      <c r="AB2982">
        <v>892</v>
      </c>
    </row>
    <row r="2983" spans="16:28">
      <c r="P2983" t="str">
        <f>IFERROR(VLOOKUP(ROWS($P$2:P2983),$Q$2:$R$3007,2,0),"")</f>
        <v/>
      </c>
      <c r="Q2983" s="91">
        <f>IF(ISNUMBER(SEARCH(ETUD_SHEARCH_ECO_PREC,R2983)),MAX($Q$1:Q2982)+1,0)</f>
        <v>0</v>
      </c>
      <c r="R2983" t="s">
        <v>4399</v>
      </c>
      <c r="S2983">
        <v>1403</v>
      </c>
      <c r="Y2983" t="str">
        <f>IFERROR(VLOOKUP(ROWS($Y$2:Y2983),$Z$2:$AA$3007,2,0),"")</f>
        <v/>
      </c>
      <c r="Z2983" s="91">
        <f>IF(ISNUMBER(SEARCH(PROF_SEARCH_ECO_PREC,AA2983)),MAX($Z$1:Z2982)+1,0)</f>
        <v>0</v>
      </c>
      <c r="AA2983" t="s">
        <v>4399</v>
      </c>
      <c r="AB2983">
        <v>1403</v>
      </c>
    </row>
    <row r="2984" spans="16:28">
      <c r="P2984" t="str">
        <f>IFERROR(VLOOKUP(ROWS($P$2:P2984),$Q$2:$R$3007,2,0),"")</f>
        <v/>
      </c>
      <c r="Q2984" s="91">
        <f>IF(ISNUMBER(SEARCH(ETUD_SHEARCH_ECO_PREC,R2984)),MAX($Q$1:Q2983)+1,0)</f>
        <v>0</v>
      </c>
      <c r="R2984" t="s">
        <v>3527</v>
      </c>
      <c r="S2984">
        <v>111</v>
      </c>
      <c r="Y2984" t="str">
        <f>IFERROR(VLOOKUP(ROWS($Y$2:Y2984),$Z$2:$AA$3007,2,0),"")</f>
        <v/>
      </c>
      <c r="Z2984" s="91">
        <f>IF(ISNUMBER(SEARCH(PROF_SEARCH_ECO_PREC,AA2984)),MAX($Z$1:Z2983)+1,0)</f>
        <v>0</v>
      </c>
      <c r="AA2984" t="s">
        <v>3527</v>
      </c>
      <c r="AB2984">
        <v>111</v>
      </c>
    </row>
    <row r="2985" spans="16:28">
      <c r="P2985" t="str">
        <f>IFERROR(VLOOKUP(ROWS($P$2:P2985),$Q$2:$R$3007,2,0),"")</f>
        <v/>
      </c>
      <c r="Q2985" s="91">
        <f>IF(ISNUMBER(SEARCH(ETUD_SHEARCH_ECO_PREC,R2985)),MAX($Q$1:Q2984)+1,0)</f>
        <v>0</v>
      </c>
      <c r="R2985" t="s">
        <v>3286</v>
      </c>
      <c r="S2985">
        <v>7144</v>
      </c>
      <c r="Y2985" t="str">
        <f>IFERROR(VLOOKUP(ROWS($Y$2:Y2985),$Z$2:$AA$3007,2,0),"")</f>
        <v/>
      </c>
      <c r="Z2985" s="91">
        <f>IF(ISNUMBER(SEARCH(PROF_SEARCH_ECO_PREC,AA2985)),MAX($Z$1:Z2984)+1,0)</f>
        <v>0</v>
      </c>
      <c r="AA2985" t="s">
        <v>3286</v>
      </c>
      <c r="AB2985">
        <v>7144</v>
      </c>
    </row>
    <row r="2986" spans="16:28">
      <c r="P2986" t="str">
        <f>IFERROR(VLOOKUP(ROWS($P$2:P2986),$Q$2:$R$3007,2,0),"")</f>
        <v/>
      </c>
      <c r="Q2986" s="91">
        <f>IF(ISNUMBER(SEARCH(ETUD_SHEARCH_ECO_PREC,R2986)),MAX($Q$1:Q2985)+1,0)</f>
        <v>0</v>
      </c>
      <c r="R2986" t="s">
        <v>4971</v>
      </c>
      <c r="S2986">
        <v>760</v>
      </c>
      <c r="Y2986" t="str">
        <f>IFERROR(VLOOKUP(ROWS($Y$2:Y2986),$Z$2:$AA$3007,2,0),"")</f>
        <v/>
      </c>
      <c r="Z2986" s="91">
        <f>IF(ISNUMBER(SEARCH(PROF_SEARCH_ECO_PREC,AA2986)),MAX($Z$1:Z2985)+1,0)</f>
        <v>0</v>
      </c>
      <c r="AA2986" t="s">
        <v>4971</v>
      </c>
      <c r="AB2986">
        <v>760</v>
      </c>
    </row>
    <row r="2987" spans="16:28">
      <c r="P2987" t="str">
        <f>IFERROR(VLOOKUP(ROWS($P$2:P2987),$Q$2:$R$3007,2,0),"")</f>
        <v/>
      </c>
      <c r="Q2987" s="91">
        <f>IF(ISNUMBER(SEARCH(ETUD_SHEARCH_ECO_PREC,R2987)),MAX($Q$1:Q2986)+1,0)</f>
        <v>0</v>
      </c>
      <c r="R2987" t="s">
        <v>5843</v>
      </c>
      <c r="S2987">
        <v>1141</v>
      </c>
      <c r="Y2987" t="str">
        <f>IFERROR(VLOOKUP(ROWS($Y$2:Y2987),$Z$2:$AA$3007,2,0),"")</f>
        <v/>
      </c>
      <c r="Z2987" s="91">
        <f>IF(ISNUMBER(SEARCH(PROF_SEARCH_ECO_PREC,AA2987)),MAX($Z$1:Z2986)+1,0)</f>
        <v>0</v>
      </c>
      <c r="AA2987" t="s">
        <v>5843</v>
      </c>
      <c r="AB2987">
        <v>1141</v>
      </c>
    </row>
    <row r="2988" spans="16:28">
      <c r="P2988" t="str">
        <f>IFERROR(VLOOKUP(ROWS($P$2:P2988),$Q$2:$R$3007,2,0),"")</f>
        <v/>
      </c>
      <c r="Q2988" s="91">
        <f>IF(ISNUMBER(SEARCH(ETUD_SHEARCH_ECO_PREC,R2988)),MAX($Q$1:Q2987)+1,0)</f>
        <v>0</v>
      </c>
      <c r="R2988" t="s">
        <v>4079</v>
      </c>
      <c r="S2988">
        <v>7518</v>
      </c>
      <c r="Y2988" t="str">
        <f>IFERROR(VLOOKUP(ROWS($Y$2:Y2988),$Z$2:$AA$3007,2,0),"")</f>
        <v/>
      </c>
      <c r="Z2988" s="91">
        <f>IF(ISNUMBER(SEARCH(PROF_SEARCH_ECO_PREC,AA2988)),MAX($Z$1:Z2987)+1,0)</f>
        <v>0</v>
      </c>
      <c r="AA2988" t="s">
        <v>4079</v>
      </c>
      <c r="AB2988">
        <v>7518</v>
      </c>
    </row>
    <row r="2989" spans="16:28">
      <c r="P2989" t="str">
        <f>IFERROR(VLOOKUP(ROWS($P$2:P2989),$Q$2:$R$3007,2,0),"")</f>
        <v/>
      </c>
      <c r="Q2989" s="91">
        <f>IF(ISNUMBER(SEARCH(ETUD_SHEARCH_ECO_PREC,R2989)),MAX($Q$1:Q2988)+1,0)</f>
        <v>0</v>
      </c>
      <c r="R2989" t="s">
        <v>4041</v>
      </c>
      <c r="S2989">
        <v>7512</v>
      </c>
      <c r="Y2989" t="str">
        <f>IFERROR(VLOOKUP(ROWS($Y$2:Y2989),$Z$2:$AA$3007,2,0),"")</f>
        <v/>
      </c>
      <c r="Z2989" s="91">
        <f>IF(ISNUMBER(SEARCH(PROF_SEARCH_ECO_PREC,AA2989)),MAX($Z$1:Z2988)+1,0)</f>
        <v>0</v>
      </c>
      <c r="AA2989" t="s">
        <v>4041</v>
      </c>
      <c r="AB2989">
        <v>7512</v>
      </c>
    </row>
    <row r="2990" spans="16:28">
      <c r="P2990" t="str">
        <f>IFERROR(VLOOKUP(ROWS($P$2:P2990),$Q$2:$R$3007,2,0),"")</f>
        <v/>
      </c>
      <c r="Q2990" s="91">
        <f>IF(ISNUMBER(SEARCH(ETUD_SHEARCH_ECO_PREC,R2990)),MAX($Q$1:Q2989)+1,0)</f>
        <v>0</v>
      </c>
      <c r="R2990" t="s">
        <v>3154</v>
      </c>
      <c r="S2990">
        <v>21</v>
      </c>
      <c r="Y2990" t="str">
        <f>IFERROR(VLOOKUP(ROWS($Y$2:Y2990),$Z$2:$AA$3007,2,0),"")</f>
        <v/>
      </c>
      <c r="Z2990" s="91">
        <f>IF(ISNUMBER(SEARCH(PROF_SEARCH_ECO_PREC,AA2990)),MAX($Z$1:Z2989)+1,0)</f>
        <v>0</v>
      </c>
      <c r="AA2990" t="s">
        <v>3154</v>
      </c>
      <c r="AB2990">
        <v>21</v>
      </c>
    </row>
    <row r="2991" spans="16:28">
      <c r="P2991" t="str">
        <f>IFERROR(VLOOKUP(ROWS($P$2:P2991),$Q$2:$R$3007,2,0),"")</f>
        <v/>
      </c>
      <c r="Q2991" s="91">
        <f>IF(ISNUMBER(SEARCH(ETUD_SHEARCH_ECO_PREC,R2991)),MAX($Q$1:Q2990)+1,0)</f>
        <v>0</v>
      </c>
      <c r="R2991" t="s">
        <v>4740</v>
      </c>
      <c r="S2991">
        <v>619</v>
      </c>
      <c r="Y2991" t="str">
        <f>IFERROR(VLOOKUP(ROWS($Y$2:Y2991),$Z$2:$AA$3007,2,0),"")</f>
        <v/>
      </c>
      <c r="Z2991" s="91">
        <f>IF(ISNUMBER(SEARCH(PROF_SEARCH_ECO_PREC,AA2991)),MAX($Z$1:Z2990)+1,0)</f>
        <v>0</v>
      </c>
      <c r="AA2991" t="s">
        <v>4740</v>
      </c>
      <c r="AB2991">
        <v>619</v>
      </c>
    </row>
    <row r="2992" spans="16:28">
      <c r="P2992" t="str">
        <f>IFERROR(VLOOKUP(ROWS($P$2:P2992),$Q$2:$R$3007,2,0),"")</f>
        <v/>
      </c>
      <c r="Q2992" s="91">
        <f>IF(ISNUMBER(SEARCH(ETUD_SHEARCH_ECO_PREC,R2992)),MAX($Q$1:Q2991)+1,0)</f>
        <v>0</v>
      </c>
      <c r="R2992" t="s">
        <v>3080</v>
      </c>
      <c r="S2992">
        <v>8439</v>
      </c>
      <c r="Y2992" t="str">
        <f>IFERROR(VLOOKUP(ROWS($Y$2:Y2992),$Z$2:$AA$3007,2,0),"")</f>
        <v/>
      </c>
      <c r="Z2992" s="91">
        <f>IF(ISNUMBER(SEARCH(PROF_SEARCH_ECO_PREC,AA2992)),MAX($Z$1:Z2991)+1,0)</f>
        <v>0</v>
      </c>
      <c r="AA2992" t="s">
        <v>3080</v>
      </c>
      <c r="AB2992">
        <v>8439</v>
      </c>
    </row>
    <row r="2993" spans="16:28">
      <c r="P2993" t="str">
        <f>IFERROR(VLOOKUP(ROWS($P$2:P2993),$Q$2:$R$3007,2,0),"")</f>
        <v/>
      </c>
      <c r="Q2993" s="91">
        <f>IF(ISNUMBER(SEARCH(ETUD_SHEARCH_ECO_PREC,R2993)),MAX($Q$1:Q2992)+1,0)</f>
        <v>0</v>
      </c>
      <c r="R2993" t="s">
        <v>5813</v>
      </c>
      <c r="S2993">
        <v>1292</v>
      </c>
      <c r="Y2993" t="str">
        <f>IFERROR(VLOOKUP(ROWS($Y$2:Y2993),$Z$2:$AA$3007,2,0),"")</f>
        <v/>
      </c>
      <c r="Z2993" s="91">
        <f>IF(ISNUMBER(SEARCH(PROF_SEARCH_ECO_PREC,AA2993)),MAX($Z$1:Z2992)+1,0)</f>
        <v>0</v>
      </c>
      <c r="AA2993" t="s">
        <v>5813</v>
      </c>
      <c r="AB2993">
        <v>1292</v>
      </c>
    </row>
    <row r="2994" spans="16:28">
      <c r="P2994" t="str">
        <f>IFERROR(VLOOKUP(ROWS($P$2:P2994),$Q$2:$R$3007,2,0),"")</f>
        <v/>
      </c>
      <c r="Q2994" s="91">
        <f>IF(ISNUMBER(SEARCH(ETUD_SHEARCH_ECO_PREC,R2994)),MAX($Q$1:Q2993)+1,0)</f>
        <v>0</v>
      </c>
      <c r="R2994" t="s">
        <v>3348</v>
      </c>
      <c r="S2994">
        <v>7190</v>
      </c>
      <c r="Y2994" t="str">
        <f>IFERROR(VLOOKUP(ROWS($Y$2:Y2994),$Z$2:$AA$3007,2,0),"")</f>
        <v/>
      </c>
      <c r="Z2994" s="91">
        <f>IF(ISNUMBER(SEARCH(PROF_SEARCH_ECO_PREC,AA2994)),MAX($Z$1:Z2993)+1,0)</f>
        <v>0</v>
      </c>
      <c r="AA2994" t="s">
        <v>3348</v>
      </c>
      <c r="AB2994">
        <v>7190</v>
      </c>
    </row>
    <row r="2995" spans="16:28">
      <c r="P2995" t="str">
        <f>IFERROR(VLOOKUP(ROWS($P$2:P2995),$Q$2:$R$3007,2,0),"")</f>
        <v/>
      </c>
      <c r="Q2995" s="91">
        <f>IF(ISNUMBER(SEARCH(ETUD_SHEARCH_ECO_PREC,R2995)),MAX($Q$1:Q2994)+1,0)</f>
        <v>0</v>
      </c>
      <c r="R2995" t="s">
        <v>5965</v>
      </c>
      <c r="S2995">
        <v>1313</v>
      </c>
      <c r="Y2995" t="str">
        <f>IFERROR(VLOOKUP(ROWS($Y$2:Y2995),$Z$2:$AA$3007,2,0),"")</f>
        <v/>
      </c>
      <c r="Z2995" s="91">
        <f>IF(ISNUMBER(SEARCH(PROF_SEARCH_ECO_PREC,AA2995)),MAX($Z$1:Z2994)+1,0)</f>
        <v>0</v>
      </c>
      <c r="AA2995" t="s">
        <v>5965</v>
      </c>
      <c r="AB2995">
        <v>1313</v>
      </c>
    </row>
    <row r="2996" spans="16:28">
      <c r="P2996" t="str">
        <f>IFERROR(VLOOKUP(ROWS($P$2:P2996),$Q$2:$R$3007,2,0),"")</f>
        <v/>
      </c>
      <c r="Q2996" s="91">
        <f>IF(ISNUMBER(SEARCH(ETUD_SHEARCH_ECO_PREC,R2996)),MAX($Q$1:Q2995)+1,0)</f>
        <v>0</v>
      </c>
      <c r="R2996" t="s">
        <v>5773</v>
      </c>
      <c r="S2996">
        <v>1263</v>
      </c>
      <c r="Y2996" t="str">
        <f>IFERROR(VLOOKUP(ROWS($Y$2:Y2996),$Z$2:$AA$3007,2,0),"")</f>
        <v/>
      </c>
      <c r="Z2996" s="91">
        <f>IF(ISNUMBER(SEARCH(PROF_SEARCH_ECO_PREC,AA2996)),MAX($Z$1:Z2995)+1,0)</f>
        <v>0</v>
      </c>
      <c r="AA2996" t="s">
        <v>5773</v>
      </c>
      <c r="AB2996">
        <v>1263</v>
      </c>
    </row>
    <row r="2997" spans="16:28">
      <c r="P2997" t="str">
        <f>IFERROR(VLOOKUP(ROWS($P$2:P2997),$Q$2:$R$3007,2,0),"")</f>
        <v/>
      </c>
      <c r="Q2997" s="91">
        <f>IF(ISNUMBER(SEARCH(ETUD_SHEARCH_ECO_PREC,R2997)),MAX($Q$1:Q2996)+1,0)</f>
        <v>0</v>
      </c>
      <c r="R2997" t="s">
        <v>3925</v>
      </c>
      <c r="S2997">
        <v>216</v>
      </c>
      <c r="Y2997" t="str">
        <f>IFERROR(VLOOKUP(ROWS($Y$2:Y2997),$Z$2:$AA$3007,2,0),"")</f>
        <v/>
      </c>
      <c r="Z2997" s="91">
        <f>IF(ISNUMBER(SEARCH(PROF_SEARCH_ECO_PREC,AA2997)),MAX($Z$1:Z2996)+1,0)</f>
        <v>0</v>
      </c>
      <c r="AA2997" t="s">
        <v>3925</v>
      </c>
      <c r="AB2997">
        <v>216</v>
      </c>
    </row>
    <row r="2998" spans="16:28">
      <c r="P2998" t="str">
        <f>IFERROR(VLOOKUP(ROWS($P$2:P2998),$Q$2:$R$3007,2,0),"")</f>
        <v/>
      </c>
      <c r="Q2998" s="91">
        <f>IF(ISNUMBER(SEARCH(ETUD_SHEARCH_ECO_PREC,R2998)),MAX($Q$1:Q2997)+1,0)</f>
        <v>0</v>
      </c>
      <c r="R2998" t="s">
        <v>5453</v>
      </c>
      <c r="S2998">
        <v>1012</v>
      </c>
      <c r="Y2998" t="str">
        <f>IFERROR(VLOOKUP(ROWS($Y$2:Y2998),$Z$2:$AA$3007,2,0),"")</f>
        <v/>
      </c>
      <c r="Z2998" s="91">
        <f>IF(ISNUMBER(SEARCH(PROF_SEARCH_ECO_PREC,AA2998)),MAX($Z$1:Z2997)+1,0)</f>
        <v>0</v>
      </c>
      <c r="AA2998" t="s">
        <v>5453</v>
      </c>
      <c r="AB2998">
        <v>1012</v>
      </c>
    </row>
    <row r="2999" spans="16:28">
      <c r="P2999" t="str">
        <f>IFERROR(VLOOKUP(ROWS($P$2:P2999),$Q$2:$R$3007,2,0),"")</f>
        <v/>
      </c>
      <c r="Q2999" s="91">
        <f>IF(ISNUMBER(SEARCH(ETUD_SHEARCH_ECO_PREC,R2999)),MAX($Q$1:Q2998)+1,0)</f>
        <v>0</v>
      </c>
      <c r="R2999" t="s">
        <v>4993</v>
      </c>
      <c r="S2999">
        <v>7701</v>
      </c>
      <c r="Y2999" t="str">
        <f>IFERROR(VLOOKUP(ROWS($Y$2:Y2999),$Z$2:$AA$3007,2,0),"")</f>
        <v/>
      </c>
      <c r="Z2999" s="91">
        <f>IF(ISNUMBER(SEARCH(PROF_SEARCH_ECO_PREC,AA2999)),MAX($Z$1:Z2998)+1,0)</f>
        <v>0</v>
      </c>
      <c r="AA2999" t="s">
        <v>4993</v>
      </c>
      <c r="AB2999">
        <v>7701</v>
      </c>
    </row>
    <row r="3000" spans="16:28">
      <c r="P3000" t="str">
        <f>IFERROR(VLOOKUP(ROWS($P$2:P3000),$Q$2:$R$3007,2,0),"")</f>
        <v/>
      </c>
      <c r="Q3000" s="91">
        <f>IF(ISNUMBER(SEARCH(ETUD_SHEARCH_ECO_PREC,R3000)),MAX($Q$1:Q2999)+1,0)</f>
        <v>0</v>
      </c>
      <c r="R3000" t="s">
        <v>3206</v>
      </c>
      <c r="S3000">
        <v>9503</v>
      </c>
      <c r="Y3000" t="str">
        <f>IFERROR(VLOOKUP(ROWS($Y$2:Y3000),$Z$2:$AA$3007,2,0),"")</f>
        <v/>
      </c>
      <c r="Z3000" s="91">
        <f>IF(ISNUMBER(SEARCH(PROF_SEARCH_ECO_PREC,AA3000)),MAX($Z$1:Z2999)+1,0)</f>
        <v>0</v>
      </c>
      <c r="AA3000" t="s">
        <v>3206</v>
      </c>
      <c r="AB3000">
        <v>9503</v>
      </c>
    </row>
    <row r="3001" spans="16:28">
      <c r="P3001" t="str">
        <f>IFERROR(VLOOKUP(ROWS($P$2:P3001),$Q$2:$R$3007,2,0),"")</f>
        <v/>
      </c>
      <c r="Q3001" s="91">
        <f>IF(ISNUMBER(SEARCH(ETUD_SHEARCH_ECO_PREC,R3001)),MAX($Q$1:Q3000)+1,0)</f>
        <v>0</v>
      </c>
      <c r="R3001" t="s">
        <v>5457</v>
      </c>
      <c r="S3001">
        <v>1016</v>
      </c>
      <c r="Y3001" t="str">
        <f>IFERROR(VLOOKUP(ROWS($Y$2:Y3001),$Z$2:$AA$3007,2,0),"")</f>
        <v/>
      </c>
      <c r="Z3001" s="91">
        <f>IF(ISNUMBER(SEARCH(PROF_SEARCH_ECO_PREC,AA3001)),MAX($Z$1:Z3000)+1,0)</f>
        <v>0</v>
      </c>
      <c r="AA3001" t="s">
        <v>5457</v>
      </c>
      <c r="AB3001">
        <v>1016</v>
      </c>
    </row>
    <row r="3002" spans="16:28">
      <c r="P3002" t="str">
        <f>IFERROR(VLOOKUP(ROWS($P$2:P3002),$Q$2:$R$3007,2,0),"")</f>
        <v/>
      </c>
      <c r="Q3002" s="91">
        <f>IF(ISNUMBER(SEARCH(ETUD_SHEARCH_ECO_PREC,R3002)),MAX($Q$1:Q3001)+1,0)</f>
        <v>0</v>
      </c>
      <c r="R3002" t="s">
        <v>5439</v>
      </c>
      <c r="S3002">
        <v>7827</v>
      </c>
      <c r="Y3002" t="str">
        <f>IFERROR(VLOOKUP(ROWS($Y$2:Y3002),$Z$2:$AA$3007,2,0),"")</f>
        <v/>
      </c>
      <c r="Z3002" s="91">
        <f>IF(ISNUMBER(SEARCH(PROF_SEARCH_ECO_PREC,AA3002)),MAX($Z$1:Z3001)+1,0)</f>
        <v>0</v>
      </c>
      <c r="AA3002" t="s">
        <v>5439</v>
      </c>
      <c r="AB3002">
        <v>7827</v>
      </c>
    </row>
    <row r="3003" spans="16:28">
      <c r="P3003" t="str">
        <f>IFERROR(VLOOKUP(ROWS($P$2:P3003),$Q$2:$R$3007,2,0),"")</f>
        <v/>
      </c>
      <c r="Q3003" s="91">
        <f>IF(ISNUMBER(SEARCH(ETUD_SHEARCH_ECO_PREC,R3003)),MAX($Q$1:Q3002)+1,0)</f>
        <v>0</v>
      </c>
      <c r="R3003" t="s">
        <v>4920</v>
      </c>
      <c r="S3003">
        <v>8127</v>
      </c>
      <c r="Y3003" t="str">
        <f>IFERROR(VLOOKUP(ROWS($Y$2:Y3003),$Z$2:$AA$3007,2,0),"")</f>
        <v/>
      </c>
      <c r="Z3003" s="91">
        <f>IF(ISNUMBER(SEARCH(PROF_SEARCH_ECO_PREC,AA3003)),MAX($Z$1:Z3002)+1,0)</f>
        <v>0</v>
      </c>
      <c r="AA3003" t="s">
        <v>4920</v>
      </c>
      <c r="AB3003">
        <v>8127</v>
      </c>
    </row>
    <row r="3004" spans="16:28">
      <c r="P3004" t="str">
        <f>IFERROR(VLOOKUP(ROWS($P$2:P3004),$Q$2:$R$3007,2,0),"")</f>
        <v/>
      </c>
      <c r="Q3004" s="91">
        <f>IF(ISNUMBER(SEARCH(ETUD_SHEARCH_ECO_PREC,R3004)),MAX($Q$1:Q3003)+1,0)</f>
        <v>0</v>
      </c>
      <c r="R3004" t="s">
        <v>3747</v>
      </c>
      <c r="S3004">
        <v>7404</v>
      </c>
      <c r="Y3004" t="str">
        <f>IFERROR(VLOOKUP(ROWS($Y$2:Y3004),$Z$2:$AA$3007,2,0),"")</f>
        <v/>
      </c>
      <c r="Z3004" s="91">
        <f>IF(ISNUMBER(SEARCH(PROF_SEARCH_ECO_PREC,AA3004)),MAX($Z$1:Z3003)+1,0)</f>
        <v>0</v>
      </c>
      <c r="AA3004" t="s">
        <v>3747</v>
      </c>
      <c r="AB3004">
        <v>7404</v>
      </c>
    </row>
    <row r="3005" spans="16:28">
      <c r="P3005" t="str">
        <f>IFERROR(VLOOKUP(ROWS($P$2:P3005),$Q$2:$R$3007,2,0),"")</f>
        <v/>
      </c>
      <c r="Q3005" s="91">
        <f>IF(ISNUMBER(SEARCH(ETUD_SHEARCH_ECO_PREC,R3005)),MAX($Q$1:Q3004)+1,0)</f>
        <v>0</v>
      </c>
      <c r="R3005" t="s">
        <v>4183</v>
      </c>
      <c r="S3005">
        <v>7548</v>
      </c>
      <c r="Y3005" t="str">
        <f>IFERROR(VLOOKUP(ROWS($Y$2:Y3005),$Z$2:$AA$3007,2,0),"")</f>
        <v/>
      </c>
      <c r="Z3005" s="91">
        <f>IF(ISNUMBER(SEARCH(PROF_SEARCH_ECO_PREC,AA3005)),MAX($Z$1:Z3004)+1,0)</f>
        <v>0</v>
      </c>
      <c r="AA3005" t="s">
        <v>4183</v>
      </c>
      <c r="AB3005">
        <v>7548</v>
      </c>
    </row>
    <row r="3006" spans="16:28">
      <c r="P3006" t="str">
        <f>IFERROR(VLOOKUP(ROWS($P$2:P3006),$Q$2:$R$3007,2,0),"")</f>
        <v/>
      </c>
      <c r="Q3006" s="91">
        <f>IF(ISNUMBER(SEARCH(ETUD_SHEARCH_ECO_PREC,R3006)),MAX($Q$1:Q3005)+1,0)</f>
        <v>0</v>
      </c>
      <c r="R3006" t="s">
        <v>5238</v>
      </c>
      <c r="S3006">
        <v>899</v>
      </c>
      <c r="Y3006" t="str">
        <f>IFERROR(VLOOKUP(ROWS($Y$2:Y3006),$Z$2:$AA$3007,2,0),"")</f>
        <v/>
      </c>
      <c r="Z3006" s="91">
        <f>IF(ISNUMBER(SEARCH(PROF_SEARCH_ECO_PREC,AA3006)),MAX($Z$1:Z3005)+1,0)</f>
        <v>0</v>
      </c>
      <c r="AA3006" t="s">
        <v>5238</v>
      </c>
      <c r="AB3006">
        <v>899</v>
      </c>
    </row>
  </sheetData>
  <sortState ref="G197:H235">
    <sortCondition ref="G339:G37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409"/>
  <sheetViews>
    <sheetView topLeftCell="A2855" workbookViewId="0">
      <selection activeCell="M2855" sqref="M2855"/>
    </sheetView>
  </sheetViews>
  <sheetFormatPr defaultRowHeight="15"/>
  <cols>
    <col min="1" max="1" width="10.28515625" bestFit="1" customWidth="1"/>
    <col min="3" max="3" width="13.7109375" customWidth="1"/>
    <col min="5" max="5" width="11.85546875" customWidth="1"/>
    <col min="6" max="6" width="14.5703125" customWidth="1"/>
    <col min="8" max="8" width="17.85546875" customWidth="1"/>
  </cols>
  <sheetData>
    <row r="1" spans="1:10">
      <c r="A1" t="s">
        <v>3016</v>
      </c>
      <c r="C1" t="s">
        <v>1642</v>
      </c>
      <c r="F1" t="s">
        <v>3017</v>
      </c>
      <c r="H1" t="s">
        <v>3015</v>
      </c>
    </row>
    <row r="2" spans="1:10">
      <c r="A2" s="88" t="s">
        <v>13</v>
      </c>
      <c r="B2" s="88">
        <v>48</v>
      </c>
      <c r="C2" s="88" t="s">
        <v>57</v>
      </c>
      <c r="D2" s="88">
        <v>509</v>
      </c>
      <c r="E2" t="s">
        <v>13</v>
      </c>
      <c r="F2" s="88" t="s">
        <v>3018</v>
      </c>
      <c r="G2" s="88">
        <v>48</v>
      </c>
      <c r="H2" s="88" t="s">
        <v>57</v>
      </c>
      <c r="I2" s="88">
        <v>48303</v>
      </c>
      <c r="J2" t="s">
        <v>13</v>
      </c>
    </row>
    <row r="3" spans="1:10">
      <c r="A3" t="s">
        <v>14</v>
      </c>
      <c r="B3">
        <v>56</v>
      </c>
      <c r="C3" t="s">
        <v>58</v>
      </c>
      <c r="D3">
        <v>510</v>
      </c>
      <c r="E3" t="s">
        <v>13</v>
      </c>
      <c r="F3" t="s">
        <v>3019</v>
      </c>
      <c r="G3">
        <v>56</v>
      </c>
      <c r="H3" t="s">
        <v>1643</v>
      </c>
      <c r="I3">
        <v>48404</v>
      </c>
      <c r="J3" t="s">
        <v>13</v>
      </c>
    </row>
    <row r="4" spans="1:10">
      <c r="A4" t="s">
        <v>15</v>
      </c>
      <c r="B4">
        <v>36</v>
      </c>
      <c r="C4" t="s">
        <v>59</v>
      </c>
      <c r="D4">
        <v>511</v>
      </c>
      <c r="E4" t="s">
        <v>13</v>
      </c>
      <c r="F4" t="s">
        <v>3020</v>
      </c>
      <c r="G4">
        <v>36</v>
      </c>
      <c r="H4" t="s">
        <v>59</v>
      </c>
      <c r="I4">
        <v>48601</v>
      </c>
      <c r="J4" t="s">
        <v>13</v>
      </c>
    </row>
    <row r="5" spans="1:10">
      <c r="A5" t="s">
        <v>39</v>
      </c>
      <c r="B5">
        <v>46</v>
      </c>
      <c r="C5" t="s">
        <v>60</v>
      </c>
      <c r="D5">
        <v>1813</v>
      </c>
      <c r="E5" t="s">
        <v>13</v>
      </c>
      <c r="F5" t="s">
        <v>3021</v>
      </c>
      <c r="G5">
        <v>46</v>
      </c>
      <c r="H5" t="s">
        <v>13</v>
      </c>
      <c r="I5">
        <v>48201</v>
      </c>
      <c r="J5" t="s">
        <v>13</v>
      </c>
    </row>
    <row r="6" spans="1:10">
      <c r="A6" t="s">
        <v>1638</v>
      </c>
      <c r="B6">
        <v>33</v>
      </c>
      <c r="C6" t="s">
        <v>61</v>
      </c>
      <c r="D6">
        <v>512</v>
      </c>
      <c r="E6" t="s">
        <v>13</v>
      </c>
      <c r="F6" t="s">
        <v>3022</v>
      </c>
      <c r="G6">
        <v>33</v>
      </c>
      <c r="H6" t="s">
        <v>1374</v>
      </c>
      <c r="I6">
        <v>48415</v>
      </c>
      <c r="J6" t="s">
        <v>13</v>
      </c>
    </row>
    <row r="7" spans="1:10">
      <c r="A7" t="s">
        <v>16</v>
      </c>
      <c r="B7">
        <v>43</v>
      </c>
      <c r="C7" t="s">
        <v>62</v>
      </c>
      <c r="D7">
        <v>518</v>
      </c>
      <c r="E7" t="s">
        <v>13</v>
      </c>
      <c r="F7" t="s">
        <v>3023</v>
      </c>
      <c r="G7">
        <v>43</v>
      </c>
      <c r="H7" t="s">
        <v>1644</v>
      </c>
      <c r="I7">
        <v>48100</v>
      </c>
      <c r="J7" t="s">
        <v>13</v>
      </c>
    </row>
    <row r="8" spans="1:10">
      <c r="A8" t="s">
        <v>17</v>
      </c>
      <c r="B8">
        <v>71</v>
      </c>
      <c r="C8" t="s">
        <v>63</v>
      </c>
      <c r="D8">
        <v>519</v>
      </c>
      <c r="E8" t="s">
        <v>13</v>
      </c>
      <c r="F8" t="s">
        <v>3024</v>
      </c>
      <c r="G8">
        <v>71</v>
      </c>
      <c r="H8" t="s">
        <v>1645</v>
      </c>
      <c r="I8">
        <v>48606</v>
      </c>
      <c r="J8" t="s">
        <v>13</v>
      </c>
    </row>
    <row r="9" spans="1:10">
      <c r="A9" t="s">
        <v>18</v>
      </c>
      <c r="B9">
        <v>54</v>
      </c>
      <c r="C9" t="s">
        <v>64</v>
      </c>
      <c r="D9">
        <v>520</v>
      </c>
      <c r="E9" t="s">
        <v>13</v>
      </c>
      <c r="F9" t="s">
        <v>3025</v>
      </c>
      <c r="G9">
        <v>54</v>
      </c>
      <c r="H9" t="s">
        <v>1646</v>
      </c>
      <c r="I9">
        <v>48419</v>
      </c>
      <c r="J9" t="s">
        <v>13</v>
      </c>
    </row>
    <row r="10" spans="1:10">
      <c r="A10" t="s">
        <v>19</v>
      </c>
      <c r="B10">
        <v>47</v>
      </c>
      <c r="C10" t="s">
        <v>65</v>
      </c>
      <c r="D10">
        <v>521</v>
      </c>
      <c r="E10" t="s">
        <v>13</v>
      </c>
      <c r="F10" t="s">
        <v>3026</v>
      </c>
      <c r="G10">
        <v>47</v>
      </c>
      <c r="H10" t="s">
        <v>1647</v>
      </c>
      <c r="I10">
        <v>48603</v>
      </c>
      <c r="J10" t="s">
        <v>13</v>
      </c>
    </row>
    <row r="11" spans="1:10">
      <c r="A11" t="s">
        <v>20</v>
      </c>
      <c r="B11">
        <v>34</v>
      </c>
      <c r="C11" t="s">
        <v>66</v>
      </c>
      <c r="D11">
        <v>513</v>
      </c>
      <c r="E11" t="s">
        <v>13</v>
      </c>
      <c r="F11" t="s">
        <v>3027</v>
      </c>
      <c r="G11">
        <v>34</v>
      </c>
      <c r="H11" t="s">
        <v>1648</v>
      </c>
      <c r="I11">
        <v>48504</v>
      </c>
      <c r="J11" t="s">
        <v>13</v>
      </c>
    </row>
    <row r="12" spans="1:10">
      <c r="A12" t="s">
        <v>21</v>
      </c>
      <c r="B12">
        <v>55</v>
      </c>
      <c r="C12" t="s">
        <v>67</v>
      </c>
      <c r="D12">
        <v>522</v>
      </c>
      <c r="E12" t="s">
        <v>13</v>
      </c>
      <c r="F12" t="s">
        <v>3028</v>
      </c>
      <c r="G12">
        <v>55</v>
      </c>
      <c r="H12" t="s">
        <v>1649</v>
      </c>
      <c r="I12">
        <v>48102</v>
      </c>
      <c r="J12" t="s">
        <v>13</v>
      </c>
    </row>
    <row r="13" spans="1:10">
      <c r="A13" t="s">
        <v>22</v>
      </c>
      <c r="B13">
        <v>72</v>
      </c>
      <c r="C13" t="s">
        <v>68</v>
      </c>
      <c r="D13">
        <v>523</v>
      </c>
      <c r="E13" t="s">
        <v>13</v>
      </c>
      <c r="F13" t="s">
        <v>3029</v>
      </c>
      <c r="G13">
        <v>72</v>
      </c>
      <c r="H13" t="s">
        <v>62</v>
      </c>
      <c r="I13">
        <v>48304</v>
      </c>
      <c r="J13" t="s">
        <v>13</v>
      </c>
    </row>
    <row r="14" spans="1:10">
      <c r="A14" t="s">
        <v>23</v>
      </c>
      <c r="B14">
        <v>10</v>
      </c>
      <c r="C14" t="s">
        <v>69</v>
      </c>
      <c r="D14">
        <v>524</v>
      </c>
      <c r="E14" t="s">
        <v>13</v>
      </c>
      <c r="F14" t="s">
        <v>3044</v>
      </c>
      <c r="G14">
        <v>10</v>
      </c>
      <c r="H14" t="s">
        <v>1650</v>
      </c>
      <c r="I14">
        <v>48209</v>
      </c>
      <c r="J14" t="s">
        <v>13</v>
      </c>
    </row>
    <row r="15" spans="1:10">
      <c r="A15" t="s">
        <v>24</v>
      </c>
      <c r="B15">
        <v>31</v>
      </c>
      <c r="C15" t="s">
        <v>70</v>
      </c>
      <c r="D15">
        <v>525</v>
      </c>
      <c r="E15" t="s">
        <v>13</v>
      </c>
      <c r="F15" t="s">
        <v>3045</v>
      </c>
      <c r="G15">
        <v>31</v>
      </c>
      <c r="H15" t="s">
        <v>1651</v>
      </c>
      <c r="I15">
        <v>48616</v>
      </c>
      <c r="J15" t="s">
        <v>13</v>
      </c>
    </row>
    <row r="16" spans="1:10">
      <c r="A16" t="s">
        <v>25</v>
      </c>
      <c r="B16">
        <v>64</v>
      </c>
      <c r="C16" t="s">
        <v>71</v>
      </c>
      <c r="D16">
        <v>526</v>
      </c>
      <c r="E16" t="s">
        <v>13</v>
      </c>
      <c r="F16" t="s">
        <v>3043</v>
      </c>
      <c r="G16">
        <v>64</v>
      </c>
      <c r="H16" t="s">
        <v>1652</v>
      </c>
      <c r="I16">
        <v>48403</v>
      </c>
      <c r="J16" t="s">
        <v>13</v>
      </c>
    </row>
    <row r="17" spans="1:10">
      <c r="A17" t="s">
        <v>26</v>
      </c>
      <c r="B17">
        <v>73</v>
      </c>
      <c r="C17" t="s">
        <v>72</v>
      </c>
      <c r="D17">
        <v>527</v>
      </c>
      <c r="E17" t="s">
        <v>13</v>
      </c>
      <c r="F17" t="s">
        <v>3042</v>
      </c>
      <c r="G17">
        <v>73</v>
      </c>
      <c r="H17" t="s">
        <v>63</v>
      </c>
      <c r="I17">
        <v>48615</v>
      </c>
      <c r="J17" t="s">
        <v>13</v>
      </c>
    </row>
    <row r="18" spans="1:10">
      <c r="A18" t="s">
        <v>1639</v>
      </c>
      <c r="B18">
        <v>98</v>
      </c>
      <c r="C18" t="s">
        <v>73</v>
      </c>
      <c r="D18">
        <v>528</v>
      </c>
      <c r="E18" t="s">
        <v>13</v>
      </c>
      <c r="F18" t="s">
        <v>3041</v>
      </c>
      <c r="G18">
        <v>98</v>
      </c>
      <c r="H18" t="s">
        <v>64</v>
      </c>
      <c r="I18">
        <v>48702</v>
      </c>
      <c r="J18" t="s">
        <v>13</v>
      </c>
    </row>
    <row r="19" spans="1:10">
      <c r="A19" t="s">
        <v>27</v>
      </c>
      <c r="B19">
        <v>57</v>
      </c>
      <c r="C19" t="s">
        <v>74</v>
      </c>
      <c r="D19">
        <v>529</v>
      </c>
      <c r="E19" t="s">
        <v>13</v>
      </c>
      <c r="F19" t="s">
        <v>3040</v>
      </c>
      <c r="G19">
        <v>57</v>
      </c>
      <c r="H19" t="s">
        <v>1653</v>
      </c>
      <c r="I19">
        <v>48708</v>
      </c>
      <c r="J19" t="s">
        <v>13</v>
      </c>
    </row>
    <row r="20" spans="1:10">
      <c r="A20" t="s">
        <v>28</v>
      </c>
      <c r="B20">
        <v>50</v>
      </c>
      <c r="C20" t="s">
        <v>75</v>
      </c>
      <c r="D20">
        <v>530</v>
      </c>
      <c r="E20" t="s">
        <v>13</v>
      </c>
      <c r="F20" t="s">
        <v>3039</v>
      </c>
      <c r="G20">
        <v>50</v>
      </c>
      <c r="H20" t="s">
        <v>65</v>
      </c>
      <c r="I20">
        <v>48509</v>
      </c>
      <c r="J20" t="s">
        <v>13</v>
      </c>
    </row>
    <row r="21" spans="1:10">
      <c r="A21" t="s">
        <v>29</v>
      </c>
      <c r="B21">
        <v>45</v>
      </c>
      <c r="C21" t="s">
        <v>76</v>
      </c>
      <c r="D21">
        <v>531</v>
      </c>
      <c r="E21" t="s">
        <v>13</v>
      </c>
      <c r="F21" t="s">
        <v>3038</v>
      </c>
      <c r="G21">
        <v>45</v>
      </c>
      <c r="H21" t="s">
        <v>1654</v>
      </c>
      <c r="I21">
        <v>48806</v>
      </c>
      <c r="J21" t="s">
        <v>13</v>
      </c>
    </row>
    <row r="22" spans="1:10">
      <c r="A22" t="s">
        <v>30</v>
      </c>
      <c r="B22">
        <v>65</v>
      </c>
      <c r="C22" t="s">
        <v>77</v>
      </c>
      <c r="D22">
        <v>532</v>
      </c>
      <c r="E22" t="s">
        <v>13</v>
      </c>
      <c r="F22" t="s">
        <v>3037</v>
      </c>
      <c r="G22">
        <v>65</v>
      </c>
      <c r="H22" t="s">
        <v>67</v>
      </c>
      <c r="I22">
        <v>48705</v>
      </c>
      <c r="J22" t="s">
        <v>13</v>
      </c>
    </row>
    <row r="23" spans="1:10">
      <c r="A23" t="s">
        <v>31</v>
      </c>
      <c r="B23">
        <v>60</v>
      </c>
      <c r="C23" t="s">
        <v>78</v>
      </c>
      <c r="D23">
        <v>533</v>
      </c>
      <c r="E23" t="s">
        <v>13</v>
      </c>
      <c r="F23" t="s">
        <v>3036</v>
      </c>
      <c r="G23">
        <v>60</v>
      </c>
      <c r="H23" t="s">
        <v>68</v>
      </c>
      <c r="I23">
        <v>48211</v>
      </c>
      <c r="J23" t="s">
        <v>13</v>
      </c>
    </row>
    <row r="24" spans="1:10">
      <c r="A24" t="s">
        <v>32</v>
      </c>
      <c r="B24">
        <v>40</v>
      </c>
      <c r="C24" t="s">
        <v>79</v>
      </c>
      <c r="D24">
        <v>534</v>
      </c>
      <c r="E24" t="s">
        <v>13</v>
      </c>
      <c r="F24" t="s">
        <v>3035</v>
      </c>
      <c r="G24">
        <v>40</v>
      </c>
      <c r="H24" t="s">
        <v>69</v>
      </c>
      <c r="I24">
        <v>48802</v>
      </c>
      <c r="J24" t="s">
        <v>13</v>
      </c>
    </row>
    <row r="25" spans="1:10">
      <c r="A25" t="s">
        <v>33</v>
      </c>
      <c r="B25">
        <v>35</v>
      </c>
      <c r="C25" t="s">
        <v>80</v>
      </c>
      <c r="D25">
        <v>535</v>
      </c>
      <c r="E25" t="s">
        <v>13</v>
      </c>
      <c r="F25" t="s">
        <v>3034</v>
      </c>
      <c r="G25">
        <v>35</v>
      </c>
      <c r="H25" t="s">
        <v>70</v>
      </c>
      <c r="I25">
        <v>48801</v>
      </c>
      <c r="J25" t="s">
        <v>13</v>
      </c>
    </row>
    <row r="26" spans="1:10">
      <c r="A26" t="s">
        <v>34</v>
      </c>
      <c r="B26">
        <v>44</v>
      </c>
      <c r="C26" t="s">
        <v>81</v>
      </c>
      <c r="D26">
        <v>514</v>
      </c>
      <c r="E26" t="s">
        <v>13</v>
      </c>
      <c r="F26" t="s">
        <v>3033</v>
      </c>
      <c r="G26">
        <v>44</v>
      </c>
      <c r="H26" t="s">
        <v>71</v>
      </c>
      <c r="I26">
        <v>48414</v>
      </c>
      <c r="J26" t="s">
        <v>13</v>
      </c>
    </row>
    <row r="27" spans="1:10">
      <c r="A27" t="s">
        <v>1640</v>
      </c>
      <c r="B27">
        <v>99</v>
      </c>
      <c r="C27" t="s">
        <v>82</v>
      </c>
      <c r="D27">
        <v>536</v>
      </c>
      <c r="E27" t="s">
        <v>13</v>
      </c>
      <c r="F27" t="s">
        <v>3032</v>
      </c>
      <c r="G27">
        <v>99</v>
      </c>
      <c r="H27" t="s">
        <v>72</v>
      </c>
      <c r="I27">
        <v>48510</v>
      </c>
      <c r="J27" t="s">
        <v>13</v>
      </c>
    </row>
    <row r="28" spans="1:10">
      <c r="A28" t="s">
        <v>35</v>
      </c>
      <c r="B28">
        <v>32</v>
      </c>
      <c r="C28" t="s">
        <v>83</v>
      </c>
      <c r="D28">
        <v>537</v>
      </c>
      <c r="E28" t="s">
        <v>13</v>
      </c>
      <c r="F28" t="s">
        <v>3031</v>
      </c>
      <c r="G28">
        <v>32</v>
      </c>
      <c r="H28" t="s">
        <v>73</v>
      </c>
      <c r="I28">
        <v>48401</v>
      </c>
      <c r="J28" t="s">
        <v>13</v>
      </c>
    </row>
    <row r="29" spans="1:10">
      <c r="A29" t="s">
        <v>36</v>
      </c>
      <c r="B29">
        <v>74</v>
      </c>
      <c r="C29" t="s">
        <v>84</v>
      </c>
      <c r="D29">
        <v>538</v>
      </c>
      <c r="E29" t="s">
        <v>13</v>
      </c>
      <c r="F29" t="s">
        <v>3030</v>
      </c>
      <c r="G29">
        <v>74</v>
      </c>
      <c r="H29" t="s">
        <v>74</v>
      </c>
      <c r="I29">
        <v>48412</v>
      </c>
      <c r="J29" t="s">
        <v>13</v>
      </c>
    </row>
    <row r="30" spans="1:10">
      <c r="C30" t="s">
        <v>85</v>
      </c>
      <c r="D30">
        <v>539</v>
      </c>
      <c r="E30" t="s">
        <v>13</v>
      </c>
      <c r="H30" t="s">
        <v>1655</v>
      </c>
      <c r="I30">
        <v>48807</v>
      </c>
      <c r="J30" t="s">
        <v>13</v>
      </c>
    </row>
    <row r="31" spans="1:10">
      <c r="C31" t="s">
        <v>86</v>
      </c>
      <c r="D31">
        <v>540</v>
      </c>
      <c r="E31" t="s">
        <v>13</v>
      </c>
      <c r="H31" t="s">
        <v>75</v>
      </c>
      <c r="I31">
        <v>48103</v>
      </c>
      <c r="J31" t="s">
        <v>13</v>
      </c>
    </row>
    <row r="32" spans="1:10">
      <c r="C32" t="s">
        <v>87</v>
      </c>
      <c r="D32">
        <v>541</v>
      </c>
      <c r="E32" t="s">
        <v>13</v>
      </c>
      <c r="H32" t="s">
        <v>76</v>
      </c>
      <c r="I32">
        <v>48703</v>
      </c>
      <c r="J32" t="s">
        <v>13</v>
      </c>
    </row>
    <row r="33" spans="3:10">
      <c r="C33" t="s">
        <v>88</v>
      </c>
      <c r="D33">
        <v>542</v>
      </c>
      <c r="E33" t="s">
        <v>13</v>
      </c>
      <c r="H33" t="s">
        <v>77</v>
      </c>
      <c r="I33">
        <v>48710</v>
      </c>
      <c r="J33" t="s">
        <v>13</v>
      </c>
    </row>
    <row r="34" spans="3:10">
      <c r="C34" t="s">
        <v>89</v>
      </c>
      <c r="D34">
        <v>543</v>
      </c>
      <c r="E34" t="s">
        <v>13</v>
      </c>
      <c r="H34" t="s">
        <v>78</v>
      </c>
      <c r="I34">
        <v>48512</v>
      </c>
      <c r="J34" t="s">
        <v>13</v>
      </c>
    </row>
    <row r="35" spans="3:10">
      <c r="C35" t="s">
        <v>90</v>
      </c>
      <c r="D35">
        <v>544</v>
      </c>
      <c r="E35" t="s">
        <v>13</v>
      </c>
      <c r="H35" t="s">
        <v>79</v>
      </c>
      <c r="I35">
        <v>48612</v>
      </c>
      <c r="J35" t="s">
        <v>13</v>
      </c>
    </row>
    <row r="36" spans="3:10">
      <c r="C36" t="s">
        <v>91</v>
      </c>
      <c r="D36">
        <v>545</v>
      </c>
      <c r="E36" t="s">
        <v>13</v>
      </c>
      <c r="H36" t="s">
        <v>80</v>
      </c>
      <c r="I36">
        <v>48409</v>
      </c>
      <c r="J36" t="s">
        <v>13</v>
      </c>
    </row>
    <row r="37" spans="3:10">
      <c r="C37" t="s">
        <v>92</v>
      </c>
      <c r="D37">
        <v>546</v>
      </c>
      <c r="E37" t="s">
        <v>13</v>
      </c>
      <c r="H37" t="s">
        <v>82</v>
      </c>
      <c r="I37">
        <v>48701</v>
      </c>
      <c r="J37" t="s">
        <v>13</v>
      </c>
    </row>
    <row r="38" spans="3:10">
      <c r="C38" t="s">
        <v>93</v>
      </c>
      <c r="D38">
        <v>547</v>
      </c>
      <c r="E38" t="s">
        <v>13</v>
      </c>
      <c r="H38" t="s">
        <v>83</v>
      </c>
      <c r="I38">
        <v>48617</v>
      </c>
      <c r="J38" t="s">
        <v>13</v>
      </c>
    </row>
    <row r="39" spans="3:10">
      <c r="C39" t="s">
        <v>94</v>
      </c>
      <c r="D39">
        <v>548</v>
      </c>
      <c r="E39" t="s">
        <v>13</v>
      </c>
      <c r="H39" t="s">
        <v>1656</v>
      </c>
      <c r="I39">
        <v>48202</v>
      </c>
      <c r="J39" t="s">
        <v>13</v>
      </c>
    </row>
    <row r="40" spans="3:10">
      <c r="C40" t="s">
        <v>95</v>
      </c>
      <c r="D40">
        <v>549</v>
      </c>
      <c r="E40" t="s">
        <v>13</v>
      </c>
      <c r="H40" t="s">
        <v>84</v>
      </c>
      <c r="I40">
        <v>48104</v>
      </c>
      <c r="J40" t="s">
        <v>13</v>
      </c>
    </row>
    <row r="41" spans="3:10">
      <c r="C41" t="s">
        <v>96</v>
      </c>
      <c r="D41">
        <v>550</v>
      </c>
      <c r="E41" t="s">
        <v>13</v>
      </c>
      <c r="H41" t="s">
        <v>85</v>
      </c>
      <c r="I41">
        <v>48604</v>
      </c>
      <c r="J41" t="s">
        <v>13</v>
      </c>
    </row>
    <row r="42" spans="3:10">
      <c r="C42" t="s">
        <v>97</v>
      </c>
      <c r="D42">
        <v>551</v>
      </c>
      <c r="E42" t="s">
        <v>13</v>
      </c>
      <c r="H42" t="s">
        <v>86</v>
      </c>
      <c r="I42">
        <v>48212</v>
      </c>
      <c r="J42" t="s">
        <v>13</v>
      </c>
    </row>
    <row r="43" spans="3:10">
      <c r="C43" t="s">
        <v>98</v>
      </c>
      <c r="D43">
        <v>552</v>
      </c>
      <c r="E43" t="s">
        <v>13</v>
      </c>
      <c r="H43" t="s">
        <v>1657</v>
      </c>
      <c r="I43">
        <v>48511</v>
      </c>
      <c r="J43" t="s">
        <v>13</v>
      </c>
    </row>
    <row r="44" spans="3:10">
      <c r="C44" t="s">
        <v>99</v>
      </c>
      <c r="D44">
        <v>553</v>
      </c>
      <c r="E44" t="s">
        <v>13</v>
      </c>
      <c r="H44" t="s">
        <v>87</v>
      </c>
      <c r="I44">
        <v>48302</v>
      </c>
      <c r="J44" t="s">
        <v>13</v>
      </c>
    </row>
    <row r="45" spans="3:10">
      <c r="C45" t="s">
        <v>100</v>
      </c>
      <c r="D45">
        <v>554</v>
      </c>
      <c r="E45" t="s">
        <v>13</v>
      </c>
      <c r="H45" t="s">
        <v>88</v>
      </c>
      <c r="I45">
        <v>48704</v>
      </c>
      <c r="J45" t="s">
        <v>13</v>
      </c>
    </row>
    <row r="46" spans="3:10">
      <c r="C46" t="s">
        <v>101</v>
      </c>
      <c r="D46">
        <v>555</v>
      </c>
      <c r="E46" t="s">
        <v>13</v>
      </c>
      <c r="H46" t="s">
        <v>1658</v>
      </c>
      <c r="I46">
        <v>48213</v>
      </c>
      <c r="J46" t="s">
        <v>13</v>
      </c>
    </row>
    <row r="47" spans="3:10">
      <c r="C47" t="s">
        <v>102</v>
      </c>
      <c r="D47">
        <v>515</v>
      </c>
      <c r="E47" t="s">
        <v>13</v>
      </c>
      <c r="H47" t="s">
        <v>90</v>
      </c>
      <c r="I47">
        <v>48507</v>
      </c>
      <c r="J47" t="s">
        <v>13</v>
      </c>
    </row>
    <row r="48" spans="3:10">
      <c r="C48" t="s">
        <v>103</v>
      </c>
      <c r="D48">
        <v>556</v>
      </c>
      <c r="E48" t="s">
        <v>13</v>
      </c>
      <c r="H48" t="s">
        <v>91</v>
      </c>
      <c r="I48">
        <v>48205</v>
      </c>
      <c r="J48" t="s">
        <v>13</v>
      </c>
    </row>
    <row r="49" spans="3:10">
      <c r="C49" t="s">
        <v>104</v>
      </c>
      <c r="D49">
        <v>557</v>
      </c>
      <c r="E49" t="s">
        <v>13</v>
      </c>
      <c r="H49" t="s">
        <v>92</v>
      </c>
      <c r="I49">
        <v>48406</v>
      </c>
      <c r="J49" t="s">
        <v>13</v>
      </c>
    </row>
    <row r="50" spans="3:10">
      <c r="C50" t="s">
        <v>43</v>
      </c>
      <c r="D50">
        <v>4899</v>
      </c>
      <c r="E50" t="s">
        <v>13</v>
      </c>
      <c r="H50" t="s">
        <v>93</v>
      </c>
      <c r="I50">
        <v>48805</v>
      </c>
      <c r="J50" t="s">
        <v>13</v>
      </c>
    </row>
    <row r="51" spans="3:10">
      <c r="C51" t="s">
        <v>105</v>
      </c>
      <c r="D51">
        <v>516</v>
      </c>
      <c r="E51" t="s">
        <v>13</v>
      </c>
      <c r="H51" t="s">
        <v>94</v>
      </c>
      <c r="I51">
        <v>48607</v>
      </c>
      <c r="J51" t="s">
        <v>13</v>
      </c>
    </row>
    <row r="52" spans="3:10">
      <c r="C52" t="s">
        <v>106</v>
      </c>
      <c r="D52">
        <v>558</v>
      </c>
      <c r="E52" t="s">
        <v>13</v>
      </c>
      <c r="H52" t="s">
        <v>95</v>
      </c>
      <c r="I52">
        <v>48101</v>
      </c>
      <c r="J52" t="s">
        <v>13</v>
      </c>
    </row>
    <row r="53" spans="3:10">
      <c r="C53" t="s">
        <v>107</v>
      </c>
      <c r="D53">
        <v>566</v>
      </c>
      <c r="E53" t="s">
        <v>13</v>
      </c>
      <c r="H53" t="s">
        <v>1659</v>
      </c>
      <c r="I53">
        <v>48618</v>
      </c>
      <c r="J53" t="s">
        <v>13</v>
      </c>
    </row>
    <row r="54" spans="3:10">
      <c r="C54" t="s">
        <v>108</v>
      </c>
      <c r="D54">
        <v>559</v>
      </c>
      <c r="E54" t="s">
        <v>13</v>
      </c>
      <c r="H54" t="s">
        <v>1660</v>
      </c>
      <c r="I54">
        <v>48413</v>
      </c>
      <c r="J54" t="s">
        <v>13</v>
      </c>
    </row>
    <row r="55" spans="3:10">
      <c r="C55" t="s">
        <v>109</v>
      </c>
      <c r="D55">
        <v>560</v>
      </c>
      <c r="E55" t="s">
        <v>13</v>
      </c>
      <c r="H55" t="s">
        <v>97</v>
      </c>
      <c r="I55">
        <v>48501</v>
      </c>
      <c r="J55" t="s">
        <v>13</v>
      </c>
    </row>
    <row r="56" spans="3:10">
      <c r="C56" t="s">
        <v>110</v>
      </c>
      <c r="D56">
        <v>561</v>
      </c>
      <c r="E56" t="s">
        <v>13</v>
      </c>
      <c r="H56" t="s">
        <v>98</v>
      </c>
      <c r="I56">
        <v>48416</v>
      </c>
      <c r="J56" t="s">
        <v>13</v>
      </c>
    </row>
    <row r="57" spans="3:10">
      <c r="C57" t="s">
        <v>111</v>
      </c>
      <c r="D57">
        <v>562</v>
      </c>
      <c r="E57" t="s">
        <v>13</v>
      </c>
      <c r="H57" t="s">
        <v>1661</v>
      </c>
      <c r="I57">
        <v>48410</v>
      </c>
      <c r="J57" t="s">
        <v>13</v>
      </c>
    </row>
    <row r="58" spans="3:10">
      <c r="C58" t="s">
        <v>112</v>
      </c>
      <c r="D58">
        <v>563</v>
      </c>
      <c r="E58" t="s">
        <v>13</v>
      </c>
      <c r="H58" t="s">
        <v>99</v>
      </c>
      <c r="I58">
        <v>48411</v>
      </c>
      <c r="J58" t="s">
        <v>13</v>
      </c>
    </row>
    <row r="59" spans="3:10">
      <c r="C59" t="s">
        <v>113</v>
      </c>
      <c r="D59">
        <v>564</v>
      </c>
      <c r="E59" t="s">
        <v>13</v>
      </c>
      <c r="H59" t="s">
        <v>100</v>
      </c>
      <c r="I59">
        <v>48301</v>
      </c>
      <c r="J59" t="s">
        <v>13</v>
      </c>
    </row>
    <row r="60" spans="3:10">
      <c r="C60" t="s">
        <v>114</v>
      </c>
      <c r="D60">
        <v>565</v>
      </c>
      <c r="E60" t="s">
        <v>13</v>
      </c>
      <c r="H60" t="s">
        <v>1662</v>
      </c>
      <c r="I60">
        <v>48503</v>
      </c>
      <c r="J60" t="s">
        <v>13</v>
      </c>
    </row>
    <row r="61" spans="3:10">
      <c r="C61" t="s">
        <v>115</v>
      </c>
      <c r="D61">
        <v>567</v>
      </c>
      <c r="E61" t="s">
        <v>13</v>
      </c>
      <c r="H61" t="s">
        <v>103</v>
      </c>
      <c r="I61">
        <v>48613</v>
      </c>
      <c r="J61" t="s">
        <v>13</v>
      </c>
    </row>
    <row r="62" spans="3:10">
      <c r="C62" t="s">
        <v>116</v>
      </c>
      <c r="D62">
        <v>568</v>
      </c>
      <c r="E62" t="s">
        <v>13</v>
      </c>
      <c r="H62" t="s">
        <v>1663</v>
      </c>
      <c r="I62">
        <v>48808</v>
      </c>
      <c r="J62" t="s">
        <v>13</v>
      </c>
    </row>
    <row r="63" spans="3:10">
      <c r="C63" t="s">
        <v>117</v>
      </c>
      <c r="D63">
        <v>569</v>
      </c>
      <c r="E63" t="s">
        <v>13</v>
      </c>
      <c r="H63" t="s">
        <v>104</v>
      </c>
      <c r="I63">
        <v>48408</v>
      </c>
      <c r="J63" t="s">
        <v>13</v>
      </c>
    </row>
    <row r="64" spans="3:10">
      <c r="C64" t="s">
        <v>118</v>
      </c>
      <c r="D64">
        <v>570</v>
      </c>
      <c r="E64" t="s">
        <v>13</v>
      </c>
      <c r="H64" t="s">
        <v>1664</v>
      </c>
      <c r="I64">
        <v>48610</v>
      </c>
      <c r="J64" t="s">
        <v>13</v>
      </c>
    </row>
    <row r="65" spans="3:10">
      <c r="C65" t="s">
        <v>119</v>
      </c>
      <c r="D65">
        <v>571</v>
      </c>
      <c r="E65" t="s">
        <v>13</v>
      </c>
      <c r="H65" t="s">
        <v>1665</v>
      </c>
      <c r="I65">
        <v>48305</v>
      </c>
      <c r="J65" t="s">
        <v>13</v>
      </c>
    </row>
    <row r="66" spans="3:10">
      <c r="C66" t="s">
        <v>120</v>
      </c>
      <c r="D66">
        <v>572</v>
      </c>
      <c r="E66" t="s">
        <v>13</v>
      </c>
      <c r="H66" t="s">
        <v>1666</v>
      </c>
      <c r="I66">
        <v>48203</v>
      </c>
      <c r="J66" t="s">
        <v>13</v>
      </c>
    </row>
    <row r="67" spans="3:10">
      <c r="C67" t="s">
        <v>121</v>
      </c>
      <c r="D67">
        <v>573</v>
      </c>
      <c r="E67" t="s">
        <v>13</v>
      </c>
      <c r="H67" t="s">
        <v>106</v>
      </c>
      <c r="I67">
        <v>48614</v>
      </c>
      <c r="J67" t="s">
        <v>13</v>
      </c>
    </row>
    <row r="68" spans="3:10">
      <c r="C68" t="s">
        <v>122</v>
      </c>
      <c r="D68">
        <v>574</v>
      </c>
      <c r="E68" t="s">
        <v>13</v>
      </c>
      <c r="H68" t="s">
        <v>107</v>
      </c>
      <c r="I68">
        <v>48204</v>
      </c>
      <c r="J68" t="s">
        <v>13</v>
      </c>
    </row>
    <row r="69" spans="3:10">
      <c r="C69" t="s">
        <v>123</v>
      </c>
      <c r="D69">
        <v>517</v>
      </c>
      <c r="E69" t="s">
        <v>13</v>
      </c>
      <c r="H69" t="s">
        <v>108</v>
      </c>
      <c r="I69">
        <v>48506</v>
      </c>
      <c r="J69" t="s">
        <v>13</v>
      </c>
    </row>
    <row r="70" spans="3:10">
      <c r="C70" t="s">
        <v>124</v>
      </c>
      <c r="D70">
        <v>575</v>
      </c>
      <c r="E70" t="s">
        <v>13</v>
      </c>
      <c r="H70" t="s">
        <v>109</v>
      </c>
      <c r="I70">
        <v>48706</v>
      </c>
      <c r="J70" t="s">
        <v>13</v>
      </c>
    </row>
    <row r="71" spans="3:10">
      <c r="C71" t="s">
        <v>125</v>
      </c>
      <c r="D71">
        <v>576</v>
      </c>
      <c r="E71" t="s">
        <v>13</v>
      </c>
      <c r="H71" t="s">
        <v>110</v>
      </c>
      <c r="I71">
        <v>48508</v>
      </c>
      <c r="J71" t="s">
        <v>13</v>
      </c>
    </row>
    <row r="72" spans="3:10">
      <c r="C72" s="3" t="s">
        <v>126</v>
      </c>
      <c r="D72" s="3">
        <v>12</v>
      </c>
      <c r="E72" s="3" t="s">
        <v>40</v>
      </c>
      <c r="H72" t="s">
        <v>111</v>
      </c>
      <c r="I72">
        <v>48513</v>
      </c>
      <c r="J72" t="s">
        <v>13</v>
      </c>
    </row>
    <row r="73" spans="3:10">
      <c r="C73" s="3" t="s">
        <v>127</v>
      </c>
      <c r="D73" s="3">
        <v>13</v>
      </c>
      <c r="E73" s="3" t="s">
        <v>40</v>
      </c>
      <c r="H73" t="s">
        <v>112</v>
      </c>
      <c r="I73">
        <v>48207</v>
      </c>
      <c r="J73" t="s">
        <v>13</v>
      </c>
    </row>
    <row r="74" spans="3:10">
      <c r="C74" s="3" t="s">
        <v>128</v>
      </c>
      <c r="D74" s="3">
        <v>14</v>
      </c>
      <c r="E74" s="3" t="s">
        <v>40</v>
      </c>
      <c r="H74" t="s">
        <v>113</v>
      </c>
      <c r="I74">
        <v>48707</v>
      </c>
      <c r="J74" t="s">
        <v>13</v>
      </c>
    </row>
    <row r="75" spans="3:10">
      <c r="C75" s="3" t="s">
        <v>129</v>
      </c>
      <c r="D75" s="3">
        <v>15</v>
      </c>
      <c r="E75" s="3" t="s">
        <v>40</v>
      </c>
      <c r="H75" t="s">
        <v>114</v>
      </c>
      <c r="I75">
        <v>48402</v>
      </c>
      <c r="J75" t="s">
        <v>13</v>
      </c>
    </row>
    <row r="76" spans="3:10">
      <c r="C76" s="3" t="s">
        <v>130</v>
      </c>
      <c r="D76" s="3">
        <v>16</v>
      </c>
      <c r="E76" s="3" t="s">
        <v>40</v>
      </c>
      <c r="H76" t="s">
        <v>1667</v>
      </c>
      <c r="I76">
        <v>48505</v>
      </c>
      <c r="J76" t="s">
        <v>13</v>
      </c>
    </row>
    <row r="77" spans="3:10">
      <c r="C77" s="3" t="s">
        <v>131</v>
      </c>
      <c r="D77" s="3">
        <v>17</v>
      </c>
      <c r="E77" s="3" t="s">
        <v>40</v>
      </c>
      <c r="H77" t="s">
        <v>116</v>
      </c>
      <c r="I77">
        <v>48418</v>
      </c>
      <c r="J77" t="s">
        <v>13</v>
      </c>
    </row>
    <row r="78" spans="3:10">
      <c r="C78" s="3" t="s">
        <v>132</v>
      </c>
      <c r="D78" s="3">
        <v>1</v>
      </c>
      <c r="E78" s="3" t="s">
        <v>40</v>
      </c>
      <c r="H78" t="s">
        <v>117</v>
      </c>
      <c r="I78">
        <v>48605</v>
      </c>
      <c r="J78" t="s">
        <v>13</v>
      </c>
    </row>
    <row r="79" spans="3:10">
      <c r="C79" s="3" t="s">
        <v>133</v>
      </c>
      <c r="D79" s="3">
        <v>2</v>
      </c>
      <c r="E79" s="3" t="s">
        <v>40</v>
      </c>
      <c r="H79" t="s">
        <v>1668</v>
      </c>
      <c r="I79">
        <v>48210</v>
      </c>
      <c r="J79" t="s">
        <v>13</v>
      </c>
    </row>
    <row r="80" spans="3:10">
      <c r="C80" s="3" t="s">
        <v>134</v>
      </c>
      <c r="D80" s="3">
        <v>3</v>
      </c>
      <c r="E80" s="3" t="s">
        <v>40</v>
      </c>
      <c r="H80" t="s">
        <v>118</v>
      </c>
      <c r="I80">
        <v>48602</v>
      </c>
      <c r="J80" t="s">
        <v>13</v>
      </c>
    </row>
    <row r="81" spans="3:10">
      <c r="C81" s="3" t="s">
        <v>135</v>
      </c>
      <c r="D81" s="3">
        <v>18</v>
      </c>
      <c r="E81" s="3" t="s">
        <v>40</v>
      </c>
      <c r="H81" t="s">
        <v>119</v>
      </c>
      <c r="I81">
        <v>48407</v>
      </c>
      <c r="J81" t="s">
        <v>13</v>
      </c>
    </row>
    <row r="82" spans="3:10">
      <c r="C82" s="3" t="s">
        <v>136</v>
      </c>
      <c r="D82" s="3">
        <v>19</v>
      </c>
      <c r="E82" s="3" t="s">
        <v>40</v>
      </c>
      <c r="H82" t="s">
        <v>120</v>
      </c>
      <c r="I82">
        <v>48405</v>
      </c>
      <c r="J82" t="s">
        <v>13</v>
      </c>
    </row>
    <row r="83" spans="3:10" ht="30">
      <c r="C83" s="3" t="s">
        <v>137</v>
      </c>
      <c r="D83" s="3">
        <v>4</v>
      </c>
      <c r="E83" s="3" t="s">
        <v>40</v>
      </c>
      <c r="H83" t="s">
        <v>1669</v>
      </c>
      <c r="I83">
        <v>48709</v>
      </c>
      <c r="J83" t="s">
        <v>13</v>
      </c>
    </row>
    <row r="84" spans="3:10" ht="30">
      <c r="C84" s="3" t="s">
        <v>138</v>
      </c>
      <c r="D84" s="3">
        <v>5</v>
      </c>
      <c r="E84" s="3" t="s">
        <v>40</v>
      </c>
      <c r="H84" t="s">
        <v>1670</v>
      </c>
      <c r="I84">
        <v>48417</v>
      </c>
      <c r="J84" t="s">
        <v>13</v>
      </c>
    </row>
    <row r="85" spans="3:10">
      <c r="C85" s="3" t="s">
        <v>139</v>
      </c>
      <c r="D85" s="3">
        <v>6</v>
      </c>
      <c r="E85" s="3" t="s">
        <v>40</v>
      </c>
      <c r="H85" t="s">
        <v>789</v>
      </c>
      <c r="I85">
        <v>48608</v>
      </c>
      <c r="J85" t="s">
        <v>13</v>
      </c>
    </row>
    <row r="86" spans="3:10">
      <c r="C86" s="3" t="s">
        <v>140</v>
      </c>
      <c r="D86" s="3">
        <v>20</v>
      </c>
      <c r="E86" s="3" t="s">
        <v>40</v>
      </c>
      <c r="H86" t="s">
        <v>122</v>
      </c>
      <c r="I86">
        <v>48609</v>
      </c>
      <c r="J86" t="s">
        <v>13</v>
      </c>
    </row>
    <row r="87" spans="3:10">
      <c r="C87" s="3" t="s">
        <v>141</v>
      </c>
      <c r="D87" s="3">
        <v>7</v>
      </c>
      <c r="E87" s="3" t="s">
        <v>40</v>
      </c>
      <c r="H87" t="s">
        <v>1671</v>
      </c>
      <c r="I87">
        <v>48502</v>
      </c>
      <c r="J87" t="s">
        <v>13</v>
      </c>
    </row>
    <row r="88" spans="3:10">
      <c r="C88" s="3" t="s">
        <v>142</v>
      </c>
      <c r="D88" s="3">
        <v>21</v>
      </c>
      <c r="E88" s="3" t="s">
        <v>40</v>
      </c>
      <c r="H88" t="s">
        <v>1672</v>
      </c>
      <c r="I88">
        <v>48803</v>
      </c>
      <c r="J88" t="s">
        <v>13</v>
      </c>
    </row>
    <row r="89" spans="3:10">
      <c r="C89" s="3" t="s">
        <v>143</v>
      </c>
      <c r="D89" s="3">
        <v>22</v>
      </c>
      <c r="E89" s="3" t="s">
        <v>40</v>
      </c>
      <c r="H89" t="s">
        <v>124</v>
      </c>
      <c r="I89">
        <v>48206</v>
      </c>
      <c r="J89" t="s">
        <v>13</v>
      </c>
    </row>
    <row r="90" spans="3:10">
      <c r="C90" s="3" t="s">
        <v>144</v>
      </c>
      <c r="D90" s="3">
        <v>23</v>
      </c>
      <c r="E90" s="3" t="s">
        <v>40</v>
      </c>
      <c r="H90" t="s">
        <v>125</v>
      </c>
      <c r="I90">
        <v>48804</v>
      </c>
      <c r="J90" t="s">
        <v>13</v>
      </c>
    </row>
    <row r="91" spans="3:10">
      <c r="C91" s="3" t="s">
        <v>145</v>
      </c>
      <c r="D91" s="3">
        <v>24</v>
      </c>
      <c r="E91" s="3" t="s">
        <v>40</v>
      </c>
      <c r="H91" t="s">
        <v>1673</v>
      </c>
      <c r="I91">
        <v>48611</v>
      </c>
      <c r="J91" t="s">
        <v>13</v>
      </c>
    </row>
    <row r="92" spans="3:10">
      <c r="C92" s="3" t="s">
        <v>146</v>
      </c>
      <c r="D92" s="3">
        <v>25</v>
      </c>
      <c r="E92" s="3" t="s">
        <v>40</v>
      </c>
    </row>
    <row r="93" spans="3:10">
      <c r="C93" s="3" t="s">
        <v>147</v>
      </c>
      <c r="D93" s="3">
        <v>26</v>
      </c>
      <c r="E93" s="3" t="s">
        <v>40</v>
      </c>
      <c r="H93" t="s">
        <v>1674</v>
      </c>
      <c r="I93">
        <v>56115</v>
      </c>
      <c r="J93" t="s">
        <v>40</v>
      </c>
    </row>
    <row r="94" spans="3:10">
      <c r="C94" s="3" t="s">
        <v>43</v>
      </c>
      <c r="D94" s="3">
        <v>5699</v>
      </c>
      <c r="E94" s="3" t="s">
        <v>40</v>
      </c>
      <c r="H94" t="s">
        <v>1675</v>
      </c>
      <c r="I94">
        <v>56111</v>
      </c>
      <c r="J94" t="s">
        <v>40</v>
      </c>
    </row>
    <row r="95" spans="3:10">
      <c r="C95" s="3" t="s">
        <v>148</v>
      </c>
      <c r="D95" s="3">
        <v>8</v>
      </c>
      <c r="E95" s="3" t="s">
        <v>40</v>
      </c>
      <c r="H95" t="s">
        <v>1676</v>
      </c>
      <c r="I95">
        <v>56215</v>
      </c>
      <c r="J95" t="s">
        <v>40</v>
      </c>
    </row>
    <row r="96" spans="3:10">
      <c r="C96" s="3" t="s">
        <v>149</v>
      </c>
      <c r="D96" s="3">
        <v>27</v>
      </c>
      <c r="E96" s="3" t="s">
        <v>40</v>
      </c>
      <c r="H96" t="s">
        <v>1677</v>
      </c>
      <c r="I96">
        <v>56108</v>
      </c>
      <c r="J96" t="s">
        <v>40</v>
      </c>
    </row>
    <row r="97" spans="3:10">
      <c r="C97" s="3" t="s">
        <v>150</v>
      </c>
      <c r="D97" s="3">
        <v>28</v>
      </c>
      <c r="E97" s="3" t="s">
        <v>40</v>
      </c>
      <c r="H97" t="s">
        <v>1678</v>
      </c>
      <c r="I97">
        <v>56109</v>
      </c>
      <c r="J97" t="s">
        <v>40</v>
      </c>
    </row>
    <row r="98" spans="3:10">
      <c r="C98" s="3" t="s">
        <v>151</v>
      </c>
      <c r="D98" s="3">
        <v>29</v>
      </c>
      <c r="E98" s="3" t="s">
        <v>40</v>
      </c>
      <c r="H98" t="s">
        <v>1679</v>
      </c>
      <c r="I98">
        <v>56216</v>
      </c>
      <c r="J98" t="s">
        <v>40</v>
      </c>
    </row>
    <row r="99" spans="3:10">
      <c r="C99" s="3" t="s">
        <v>152</v>
      </c>
      <c r="D99" s="3">
        <v>30</v>
      </c>
      <c r="E99" s="3" t="s">
        <v>40</v>
      </c>
      <c r="H99" t="s">
        <v>1680</v>
      </c>
      <c r="I99">
        <v>56113</v>
      </c>
      <c r="J99" t="s">
        <v>40</v>
      </c>
    </row>
    <row r="100" spans="3:10">
      <c r="C100" s="3" t="s">
        <v>153</v>
      </c>
      <c r="D100" s="3">
        <v>31</v>
      </c>
      <c r="E100" s="3" t="s">
        <v>40</v>
      </c>
      <c r="H100" t="s">
        <v>1681</v>
      </c>
      <c r="I100">
        <v>56208</v>
      </c>
      <c r="J100" t="s">
        <v>40</v>
      </c>
    </row>
    <row r="101" spans="3:10">
      <c r="C101" s="3" t="s">
        <v>154</v>
      </c>
      <c r="D101" s="3">
        <v>32</v>
      </c>
      <c r="E101" s="3" t="s">
        <v>40</v>
      </c>
      <c r="H101" t="s">
        <v>1682</v>
      </c>
      <c r="I101">
        <v>56210</v>
      </c>
      <c r="J101" t="s">
        <v>40</v>
      </c>
    </row>
    <row r="102" spans="3:10">
      <c r="C102" s="3" t="s">
        <v>155</v>
      </c>
      <c r="D102" s="3">
        <v>9</v>
      </c>
      <c r="E102" s="3" t="s">
        <v>40</v>
      </c>
      <c r="H102" t="s">
        <v>1683</v>
      </c>
      <c r="I102">
        <v>56106</v>
      </c>
      <c r="J102" t="s">
        <v>40</v>
      </c>
    </row>
    <row r="103" spans="3:10">
      <c r="C103" s="3" t="s">
        <v>156</v>
      </c>
      <c r="D103" s="3">
        <v>1648</v>
      </c>
      <c r="E103" s="3" t="s">
        <v>40</v>
      </c>
      <c r="H103" t="s">
        <v>1684</v>
      </c>
      <c r="I103">
        <v>56403</v>
      </c>
      <c r="J103" t="s">
        <v>40</v>
      </c>
    </row>
    <row r="104" spans="3:10">
      <c r="C104" s="3" t="s">
        <v>157</v>
      </c>
      <c r="D104" s="3">
        <v>33</v>
      </c>
      <c r="E104" s="3" t="s">
        <v>40</v>
      </c>
      <c r="H104" t="s">
        <v>1685</v>
      </c>
      <c r="I104">
        <v>56112</v>
      </c>
      <c r="J104" t="s">
        <v>40</v>
      </c>
    </row>
    <row r="105" spans="3:10">
      <c r="C105" s="3" t="s">
        <v>158</v>
      </c>
      <c r="D105" s="3">
        <v>34</v>
      </c>
      <c r="E105" s="3" t="s">
        <v>40</v>
      </c>
      <c r="H105" t="s">
        <v>1686</v>
      </c>
      <c r="I105">
        <v>56212</v>
      </c>
      <c r="J105" t="s">
        <v>40</v>
      </c>
    </row>
    <row r="106" spans="3:10">
      <c r="C106" s="3" t="s">
        <v>159</v>
      </c>
      <c r="D106" s="3">
        <v>10</v>
      </c>
      <c r="E106" s="3" t="s">
        <v>40</v>
      </c>
      <c r="H106" t="s">
        <v>1687</v>
      </c>
      <c r="I106">
        <v>56116</v>
      </c>
      <c r="J106" t="s">
        <v>40</v>
      </c>
    </row>
    <row r="107" spans="3:10">
      <c r="C107" s="3" t="s">
        <v>160</v>
      </c>
      <c r="D107" s="3">
        <v>11</v>
      </c>
      <c r="E107" s="3" t="s">
        <v>40</v>
      </c>
      <c r="H107" t="s">
        <v>1688</v>
      </c>
      <c r="I107">
        <v>56401</v>
      </c>
      <c r="J107" t="s">
        <v>40</v>
      </c>
    </row>
    <row r="108" spans="3:10">
      <c r="C108" s="3" t="s">
        <v>161</v>
      </c>
      <c r="D108" s="3">
        <v>35</v>
      </c>
      <c r="E108" s="3" t="s">
        <v>40</v>
      </c>
      <c r="H108" t="s">
        <v>1689</v>
      </c>
      <c r="I108">
        <v>56114</v>
      </c>
      <c r="J108" t="s">
        <v>40</v>
      </c>
    </row>
    <row r="109" spans="3:10">
      <c r="C109" s="3" t="s">
        <v>162</v>
      </c>
      <c r="D109" s="3">
        <v>36</v>
      </c>
      <c r="E109" s="3" t="s">
        <v>40</v>
      </c>
      <c r="H109" t="s">
        <v>49</v>
      </c>
      <c r="I109">
        <v>56306</v>
      </c>
      <c r="J109" t="s">
        <v>40</v>
      </c>
    </row>
    <row r="110" spans="3:10">
      <c r="C110" t="s">
        <v>163</v>
      </c>
      <c r="D110">
        <v>1082</v>
      </c>
      <c r="E110" t="s">
        <v>15</v>
      </c>
      <c r="H110" t="s">
        <v>1690</v>
      </c>
      <c r="I110">
        <v>56211</v>
      </c>
      <c r="J110" t="s">
        <v>40</v>
      </c>
    </row>
    <row r="111" spans="3:10">
      <c r="C111" t="s">
        <v>164</v>
      </c>
      <c r="D111">
        <v>1637</v>
      </c>
      <c r="E111" t="s">
        <v>15</v>
      </c>
      <c r="H111" t="s">
        <v>1691</v>
      </c>
      <c r="I111">
        <v>56107</v>
      </c>
      <c r="J111" t="s">
        <v>40</v>
      </c>
    </row>
    <row r="112" spans="3:10">
      <c r="C112" t="s">
        <v>165</v>
      </c>
      <c r="D112">
        <v>1096</v>
      </c>
      <c r="E112" t="s">
        <v>15</v>
      </c>
      <c r="H112" t="s">
        <v>1692</v>
      </c>
      <c r="I112">
        <v>56213</v>
      </c>
      <c r="J112" t="s">
        <v>40</v>
      </c>
    </row>
    <row r="113" spans="3:10">
      <c r="C113" t="s">
        <v>166</v>
      </c>
      <c r="D113">
        <v>1108</v>
      </c>
      <c r="E113" t="s">
        <v>15</v>
      </c>
      <c r="H113" t="s">
        <v>126</v>
      </c>
      <c r="I113">
        <v>56305</v>
      </c>
      <c r="J113" t="s">
        <v>40</v>
      </c>
    </row>
    <row r="114" spans="3:10">
      <c r="C114" t="s">
        <v>167</v>
      </c>
      <c r="D114">
        <v>1081</v>
      </c>
      <c r="E114" t="s">
        <v>15</v>
      </c>
      <c r="H114" t="s">
        <v>127</v>
      </c>
      <c r="I114">
        <v>56203</v>
      </c>
      <c r="J114" t="s">
        <v>40</v>
      </c>
    </row>
    <row r="115" spans="3:10">
      <c r="C115" t="s">
        <v>168</v>
      </c>
      <c r="D115">
        <v>1109</v>
      </c>
      <c r="E115" t="s">
        <v>15</v>
      </c>
      <c r="H115" t="s">
        <v>128</v>
      </c>
      <c r="I115">
        <v>56205</v>
      </c>
      <c r="J115" t="s">
        <v>40</v>
      </c>
    </row>
    <row r="116" spans="3:10">
      <c r="C116" t="s">
        <v>169</v>
      </c>
      <c r="D116">
        <v>1110</v>
      </c>
      <c r="E116" t="s">
        <v>15</v>
      </c>
      <c r="H116" t="s">
        <v>1693</v>
      </c>
      <c r="I116">
        <v>56206</v>
      </c>
      <c r="J116" t="s">
        <v>40</v>
      </c>
    </row>
    <row r="117" spans="3:10">
      <c r="C117" t="s">
        <v>170</v>
      </c>
      <c r="D117">
        <v>1111</v>
      </c>
      <c r="E117" t="s">
        <v>15</v>
      </c>
      <c r="H117" t="s">
        <v>129</v>
      </c>
      <c r="I117">
        <v>56201</v>
      </c>
      <c r="J117" t="s">
        <v>40</v>
      </c>
    </row>
    <row r="118" spans="3:10">
      <c r="C118" t="s">
        <v>171</v>
      </c>
      <c r="D118">
        <v>1112</v>
      </c>
      <c r="E118" t="s">
        <v>15</v>
      </c>
      <c r="H118" t="s">
        <v>130</v>
      </c>
      <c r="I118">
        <v>56110</v>
      </c>
      <c r="J118" t="s">
        <v>40</v>
      </c>
    </row>
    <row r="119" spans="3:10">
      <c r="C119" t="s">
        <v>172</v>
      </c>
      <c r="D119">
        <v>1113</v>
      </c>
      <c r="E119" t="s">
        <v>15</v>
      </c>
      <c r="H119" t="s">
        <v>1694</v>
      </c>
      <c r="I119">
        <v>56105</v>
      </c>
      <c r="J119" t="s">
        <v>40</v>
      </c>
    </row>
    <row r="120" spans="3:10">
      <c r="C120" t="s">
        <v>173</v>
      </c>
      <c r="D120">
        <v>1083</v>
      </c>
      <c r="E120" t="s">
        <v>15</v>
      </c>
      <c r="H120" t="s">
        <v>1695</v>
      </c>
      <c r="I120">
        <v>56104</v>
      </c>
      <c r="J120" t="s">
        <v>40</v>
      </c>
    </row>
    <row r="121" spans="3:10">
      <c r="C121" t="s">
        <v>174</v>
      </c>
      <c r="D121">
        <v>1114</v>
      </c>
      <c r="E121" t="s">
        <v>15</v>
      </c>
      <c r="H121" t="s">
        <v>131</v>
      </c>
      <c r="I121">
        <v>56311</v>
      </c>
      <c r="J121" t="s">
        <v>40</v>
      </c>
    </row>
    <row r="122" spans="3:10">
      <c r="C122" t="s">
        <v>175</v>
      </c>
      <c r="D122">
        <v>1115</v>
      </c>
      <c r="E122" t="s">
        <v>15</v>
      </c>
      <c r="H122" t="s">
        <v>1696</v>
      </c>
      <c r="I122">
        <v>56102</v>
      </c>
      <c r="J122" t="s">
        <v>40</v>
      </c>
    </row>
    <row r="123" spans="3:10">
      <c r="C123" t="s">
        <v>176</v>
      </c>
      <c r="D123">
        <v>1116</v>
      </c>
      <c r="E123" t="s">
        <v>15</v>
      </c>
      <c r="H123" t="s">
        <v>135</v>
      </c>
      <c r="I123">
        <v>56406</v>
      </c>
      <c r="J123" t="s">
        <v>40</v>
      </c>
    </row>
    <row r="124" spans="3:10">
      <c r="C124" t="s">
        <v>177</v>
      </c>
      <c r="D124">
        <v>1636</v>
      </c>
      <c r="E124" t="s">
        <v>15</v>
      </c>
      <c r="H124" t="s">
        <v>136</v>
      </c>
      <c r="I124">
        <v>56402</v>
      </c>
      <c r="J124" t="s">
        <v>40</v>
      </c>
    </row>
    <row r="125" spans="3:10">
      <c r="C125" t="s">
        <v>178</v>
      </c>
      <c r="D125">
        <v>1117</v>
      </c>
      <c r="E125" t="s">
        <v>15</v>
      </c>
      <c r="H125" t="s">
        <v>140</v>
      </c>
      <c r="I125">
        <v>56307</v>
      </c>
      <c r="J125" t="s">
        <v>40</v>
      </c>
    </row>
    <row r="126" spans="3:10">
      <c r="C126" t="s">
        <v>179</v>
      </c>
      <c r="D126">
        <v>1118</v>
      </c>
      <c r="E126" t="s">
        <v>15</v>
      </c>
      <c r="H126" t="s">
        <v>142</v>
      </c>
      <c r="I126">
        <v>56101</v>
      </c>
      <c r="J126" t="s">
        <v>40</v>
      </c>
    </row>
    <row r="127" spans="3:10">
      <c r="C127" t="s">
        <v>180</v>
      </c>
      <c r="D127">
        <v>1119</v>
      </c>
      <c r="E127" t="s">
        <v>15</v>
      </c>
      <c r="H127" t="s">
        <v>1697</v>
      </c>
      <c r="I127">
        <v>56214</v>
      </c>
      <c r="J127" t="s">
        <v>40</v>
      </c>
    </row>
    <row r="128" spans="3:10">
      <c r="C128" t="s">
        <v>181</v>
      </c>
      <c r="D128">
        <v>1120</v>
      </c>
      <c r="E128" t="s">
        <v>15</v>
      </c>
      <c r="H128" t="s">
        <v>143</v>
      </c>
      <c r="I128">
        <v>56103</v>
      </c>
      <c r="J128" t="s">
        <v>40</v>
      </c>
    </row>
    <row r="129" spans="3:10">
      <c r="C129" t="s">
        <v>182</v>
      </c>
      <c r="D129">
        <v>1121</v>
      </c>
      <c r="E129" t="s">
        <v>15</v>
      </c>
      <c r="H129" t="s">
        <v>144</v>
      </c>
      <c r="I129">
        <v>56304</v>
      </c>
      <c r="J129" t="s">
        <v>40</v>
      </c>
    </row>
    <row r="130" spans="3:10">
      <c r="C130" t="s">
        <v>183</v>
      </c>
      <c r="D130">
        <v>1122</v>
      </c>
      <c r="E130" t="s">
        <v>15</v>
      </c>
      <c r="H130" t="s">
        <v>145</v>
      </c>
      <c r="I130">
        <v>56302</v>
      </c>
      <c r="J130" t="s">
        <v>40</v>
      </c>
    </row>
    <row r="131" spans="3:10">
      <c r="C131" t="s">
        <v>184</v>
      </c>
      <c r="D131">
        <v>1084</v>
      </c>
      <c r="E131" t="s">
        <v>15</v>
      </c>
      <c r="H131" t="s">
        <v>1698</v>
      </c>
      <c r="I131">
        <v>56308</v>
      </c>
      <c r="J131" t="s">
        <v>40</v>
      </c>
    </row>
    <row r="132" spans="3:10">
      <c r="C132" t="s">
        <v>185</v>
      </c>
      <c r="D132">
        <v>1123</v>
      </c>
      <c r="E132" t="s">
        <v>15</v>
      </c>
      <c r="H132" t="s">
        <v>146</v>
      </c>
      <c r="I132">
        <v>56309</v>
      </c>
      <c r="J132" t="s">
        <v>40</v>
      </c>
    </row>
    <row r="133" spans="3:10">
      <c r="C133" t="s">
        <v>186</v>
      </c>
      <c r="D133">
        <v>1085</v>
      </c>
      <c r="E133" t="s">
        <v>15</v>
      </c>
      <c r="H133" t="s">
        <v>147</v>
      </c>
      <c r="I133">
        <v>56209</v>
      </c>
      <c r="J133" t="s">
        <v>40</v>
      </c>
    </row>
    <row r="134" spans="3:10">
      <c r="C134" t="s">
        <v>187</v>
      </c>
      <c r="D134">
        <v>1124</v>
      </c>
      <c r="E134" t="s">
        <v>15</v>
      </c>
      <c r="H134" t="s">
        <v>149</v>
      </c>
      <c r="I134">
        <v>56408</v>
      </c>
      <c r="J134" t="s">
        <v>40</v>
      </c>
    </row>
    <row r="135" spans="3:10">
      <c r="C135" t="s">
        <v>188</v>
      </c>
      <c r="D135">
        <v>1125</v>
      </c>
      <c r="E135" t="s">
        <v>15</v>
      </c>
      <c r="H135" t="s">
        <v>1699</v>
      </c>
      <c r="I135">
        <v>56204</v>
      </c>
      <c r="J135" t="s">
        <v>40</v>
      </c>
    </row>
    <row r="136" spans="3:10">
      <c r="C136" t="s">
        <v>189</v>
      </c>
      <c r="D136">
        <v>1126</v>
      </c>
      <c r="E136" t="s">
        <v>15</v>
      </c>
      <c r="H136" t="s">
        <v>151</v>
      </c>
      <c r="I136">
        <v>56207</v>
      </c>
      <c r="J136" t="s">
        <v>40</v>
      </c>
    </row>
    <row r="137" spans="3:10">
      <c r="C137" t="s">
        <v>190</v>
      </c>
      <c r="D137">
        <v>1086</v>
      </c>
      <c r="E137" t="s">
        <v>15</v>
      </c>
      <c r="H137" t="s">
        <v>152</v>
      </c>
      <c r="I137">
        <v>56202</v>
      </c>
      <c r="J137" t="s">
        <v>40</v>
      </c>
    </row>
    <row r="138" spans="3:10">
      <c r="C138" t="s">
        <v>191</v>
      </c>
      <c r="D138">
        <v>1087</v>
      </c>
      <c r="E138" t="s">
        <v>15</v>
      </c>
      <c r="H138" t="s">
        <v>153</v>
      </c>
      <c r="I138">
        <v>56405</v>
      </c>
      <c r="J138" t="s">
        <v>40</v>
      </c>
    </row>
    <row r="139" spans="3:10">
      <c r="C139" t="s">
        <v>192</v>
      </c>
      <c r="D139">
        <v>1127</v>
      </c>
      <c r="E139" t="s">
        <v>15</v>
      </c>
      <c r="H139" t="s">
        <v>1700</v>
      </c>
      <c r="I139">
        <v>56407</v>
      </c>
      <c r="J139" t="s">
        <v>40</v>
      </c>
    </row>
    <row r="140" spans="3:10">
      <c r="C140" t="s">
        <v>193</v>
      </c>
      <c r="D140">
        <v>1088</v>
      </c>
      <c r="E140" t="s">
        <v>15</v>
      </c>
      <c r="H140" t="s">
        <v>156</v>
      </c>
      <c r="I140">
        <v>56301</v>
      </c>
      <c r="J140" t="s">
        <v>40</v>
      </c>
    </row>
    <row r="141" spans="3:10">
      <c r="C141" t="s">
        <v>194</v>
      </c>
      <c r="D141">
        <v>1128</v>
      </c>
      <c r="E141" t="s">
        <v>15</v>
      </c>
      <c r="H141" t="s">
        <v>161</v>
      </c>
      <c r="I141">
        <v>56303</v>
      </c>
      <c r="J141" t="s">
        <v>40</v>
      </c>
    </row>
    <row r="142" spans="3:10">
      <c r="C142" t="s">
        <v>195</v>
      </c>
      <c r="D142">
        <v>1129</v>
      </c>
      <c r="E142" t="s">
        <v>15</v>
      </c>
      <c r="H142" t="s">
        <v>1701</v>
      </c>
      <c r="I142">
        <v>56310</v>
      </c>
      <c r="J142" t="s">
        <v>40</v>
      </c>
    </row>
    <row r="143" spans="3:10">
      <c r="C143" t="s">
        <v>196</v>
      </c>
      <c r="D143">
        <v>1130</v>
      </c>
      <c r="E143" t="s">
        <v>15</v>
      </c>
      <c r="H143" t="s">
        <v>162</v>
      </c>
      <c r="I143">
        <v>56404</v>
      </c>
      <c r="J143" t="s">
        <v>40</v>
      </c>
    </row>
    <row r="144" spans="3:10">
      <c r="C144" t="s">
        <v>197</v>
      </c>
      <c r="D144">
        <v>1131</v>
      </c>
      <c r="E144" t="s">
        <v>15</v>
      </c>
      <c r="H144" t="s">
        <v>1702</v>
      </c>
      <c r="I144">
        <v>36506</v>
      </c>
      <c r="J144" t="s">
        <v>15</v>
      </c>
    </row>
    <row r="145" spans="3:10">
      <c r="C145" t="s">
        <v>198</v>
      </c>
      <c r="D145">
        <v>1132</v>
      </c>
      <c r="E145" t="s">
        <v>15</v>
      </c>
      <c r="H145" t="s">
        <v>163</v>
      </c>
      <c r="I145">
        <v>36110</v>
      </c>
      <c r="J145" t="s">
        <v>15</v>
      </c>
    </row>
    <row r="146" spans="3:10">
      <c r="C146" t="s">
        <v>199</v>
      </c>
      <c r="D146">
        <v>1089</v>
      </c>
      <c r="E146" t="s">
        <v>15</v>
      </c>
      <c r="H146" t="s">
        <v>1703</v>
      </c>
      <c r="I146">
        <v>36129</v>
      </c>
      <c r="J146" t="s">
        <v>15</v>
      </c>
    </row>
    <row r="147" spans="3:10">
      <c r="C147" t="s">
        <v>200</v>
      </c>
      <c r="D147">
        <v>1133</v>
      </c>
      <c r="E147" t="s">
        <v>15</v>
      </c>
      <c r="H147" t="s">
        <v>1374</v>
      </c>
      <c r="I147">
        <v>36132</v>
      </c>
      <c r="J147" t="s">
        <v>15</v>
      </c>
    </row>
    <row r="148" spans="3:10">
      <c r="C148" t="s">
        <v>201</v>
      </c>
      <c r="D148">
        <v>1090</v>
      </c>
      <c r="E148" t="s">
        <v>15</v>
      </c>
      <c r="H148" t="s">
        <v>1704</v>
      </c>
      <c r="I148">
        <v>36513</v>
      </c>
      <c r="J148" t="s">
        <v>15</v>
      </c>
    </row>
    <row r="149" spans="3:10">
      <c r="C149" t="s">
        <v>202</v>
      </c>
      <c r="D149">
        <v>1091</v>
      </c>
      <c r="E149" t="s">
        <v>15</v>
      </c>
      <c r="H149" t="s">
        <v>1705</v>
      </c>
      <c r="I149">
        <v>36207</v>
      </c>
      <c r="J149" t="s">
        <v>15</v>
      </c>
    </row>
    <row r="150" spans="3:10">
      <c r="C150" t="s">
        <v>203</v>
      </c>
      <c r="D150">
        <v>1134</v>
      </c>
      <c r="E150" t="s">
        <v>15</v>
      </c>
      <c r="H150" t="s">
        <v>1706</v>
      </c>
      <c r="I150">
        <v>36404</v>
      </c>
      <c r="J150" t="s">
        <v>15</v>
      </c>
    </row>
    <row r="151" spans="3:10">
      <c r="C151" t="s">
        <v>204</v>
      </c>
      <c r="D151">
        <v>1135</v>
      </c>
      <c r="E151" t="s">
        <v>15</v>
      </c>
      <c r="H151" t="s">
        <v>1707</v>
      </c>
      <c r="I151">
        <v>36512</v>
      </c>
      <c r="J151" t="s">
        <v>15</v>
      </c>
    </row>
    <row r="152" spans="3:10">
      <c r="C152" t="s">
        <v>205</v>
      </c>
      <c r="D152">
        <v>1136</v>
      </c>
      <c r="E152" t="s">
        <v>15</v>
      </c>
      <c r="H152" t="s">
        <v>1708</v>
      </c>
      <c r="I152">
        <v>36711</v>
      </c>
      <c r="J152" t="s">
        <v>15</v>
      </c>
    </row>
    <row r="153" spans="3:10">
      <c r="C153" t="s">
        <v>206</v>
      </c>
      <c r="D153">
        <v>1137</v>
      </c>
      <c r="E153" t="s">
        <v>15</v>
      </c>
      <c r="H153" t="s">
        <v>1709</v>
      </c>
      <c r="I153">
        <v>36722</v>
      </c>
      <c r="J153" t="s">
        <v>15</v>
      </c>
    </row>
    <row r="154" spans="3:10">
      <c r="C154" t="s">
        <v>207</v>
      </c>
      <c r="D154">
        <v>1138</v>
      </c>
      <c r="E154" t="s">
        <v>15</v>
      </c>
      <c r="H154" t="s">
        <v>1710</v>
      </c>
      <c r="I154">
        <v>36127</v>
      </c>
      <c r="J154" t="s">
        <v>15</v>
      </c>
    </row>
    <row r="155" spans="3:10">
      <c r="C155" t="s">
        <v>208</v>
      </c>
      <c r="D155">
        <v>1139</v>
      </c>
      <c r="E155" t="s">
        <v>15</v>
      </c>
      <c r="H155" t="s">
        <v>1711</v>
      </c>
      <c r="I155">
        <v>36719</v>
      </c>
      <c r="J155" t="s">
        <v>15</v>
      </c>
    </row>
    <row r="156" spans="3:10">
      <c r="C156" t="s">
        <v>209</v>
      </c>
      <c r="D156">
        <v>1092</v>
      </c>
      <c r="E156" t="s">
        <v>15</v>
      </c>
      <c r="H156" t="s">
        <v>1712</v>
      </c>
      <c r="I156">
        <v>36423</v>
      </c>
      <c r="J156" t="s">
        <v>15</v>
      </c>
    </row>
    <row r="157" spans="3:10">
      <c r="C157" t="s">
        <v>210</v>
      </c>
      <c r="D157">
        <v>1093</v>
      </c>
      <c r="E157" t="s">
        <v>15</v>
      </c>
      <c r="H157" t="s">
        <v>1713</v>
      </c>
      <c r="I157">
        <v>29101</v>
      </c>
      <c r="J157" t="s">
        <v>15</v>
      </c>
    </row>
    <row r="158" spans="3:10">
      <c r="C158" t="s">
        <v>211</v>
      </c>
      <c r="D158">
        <v>1140</v>
      </c>
      <c r="E158" t="s">
        <v>15</v>
      </c>
      <c r="H158" t="s">
        <v>1714</v>
      </c>
      <c r="I158">
        <v>36105</v>
      </c>
      <c r="J158" t="s">
        <v>15</v>
      </c>
    </row>
    <row r="159" spans="3:10">
      <c r="C159" t="s">
        <v>212</v>
      </c>
      <c r="D159">
        <v>1141</v>
      </c>
      <c r="E159" t="s">
        <v>15</v>
      </c>
      <c r="H159" t="s">
        <v>1715</v>
      </c>
      <c r="I159">
        <v>36410</v>
      </c>
      <c r="J159" t="s">
        <v>15</v>
      </c>
    </row>
    <row r="160" spans="3:10">
      <c r="C160" t="s">
        <v>213</v>
      </c>
      <c r="D160">
        <v>1094</v>
      </c>
      <c r="E160" t="s">
        <v>15</v>
      </c>
      <c r="H160" t="s">
        <v>1716</v>
      </c>
      <c r="I160">
        <v>36114</v>
      </c>
      <c r="J160" t="s">
        <v>15</v>
      </c>
    </row>
    <row r="161" spans="3:10">
      <c r="C161" t="s">
        <v>214</v>
      </c>
      <c r="D161">
        <v>1635</v>
      </c>
      <c r="E161" t="s">
        <v>15</v>
      </c>
      <c r="H161" t="s">
        <v>1717</v>
      </c>
      <c r="I161">
        <v>36130</v>
      </c>
      <c r="J161" t="s">
        <v>15</v>
      </c>
    </row>
    <row r="162" spans="3:10">
      <c r="C162" t="s">
        <v>215</v>
      </c>
      <c r="D162">
        <v>1142</v>
      </c>
      <c r="E162" t="s">
        <v>15</v>
      </c>
      <c r="H162" t="s">
        <v>1718</v>
      </c>
      <c r="I162">
        <v>36616</v>
      </c>
      <c r="J162" t="s">
        <v>15</v>
      </c>
    </row>
    <row r="163" spans="3:10">
      <c r="C163" t="s">
        <v>216</v>
      </c>
      <c r="D163">
        <v>1143</v>
      </c>
      <c r="E163" t="s">
        <v>15</v>
      </c>
      <c r="H163" t="s">
        <v>1719</v>
      </c>
      <c r="I163">
        <v>36606</v>
      </c>
      <c r="J163" t="s">
        <v>15</v>
      </c>
    </row>
    <row r="164" spans="3:10">
      <c r="C164" t="s">
        <v>217</v>
      </c>
      <c r="D164">
        <v>1144</v>
      </c>
      <c r="E164" t="s">
        <v>15</v>
      </c>
      <c r="H164" t="s">
        <v>1720</v>
      </c>
      <c r="I164">
        <v>36712</v>
      </c>
      <c r="J164" t="s">
        <v>15</v>
      </c>
    </row>
    <row r="165" spans="3:10">
      <c r="C165" t="s">
        <v>218</v>
      </c>
      <c r="D165">
        <v>1145</v>
      </c>
      <c r="E165" t="s">
        <v>15</v>
      </c>
      <c r="H165" t="s">
        <v>1721</v>
      </c>
      <c r="I165">
        <v>36717</v>
      </c>
      <c r="J165" t="s">
        <v>15</v>
      </c>
    </row>
    <row r="166" spans="3:10">
      <c r="C166" t="s">
        <v>219</v>
      </c>
      <c r="D166">
        <v>1146</v>
      </c>
      <c r="E166" t="s">
        <v>15</v>
      </c>
      <c r="H166" t="s">
        <v>1722</v>
      </c>
      <c r="I166">
        <v>36126</v>
      </c>
      <c r="J166" t="s">
        <v>15</v>
      </c>
    </row>
    <row r="167" spans="3:10">
      <c r="C167" t="s">
        <v>220</v>
      </c>
      <c r="D167">
        <v>1592</v>
      </c>
      <c r="E167" t="s">
        <v>15</v>
      </c>
      <c r="H167" t="s">
        <v>1723</v>
      </c>
      <c r="I167">
        <v>36308</v>
      </c>
      <c r="J167" t="s">
        <v>15</v>
      </c>
    </row>
    <row r="168" spans="3:10">
      <c r="C168" t="s">
        <v>221</v>
      </c>
      <c r="D168">
        <v>1147</v>
      </c>
      <c r="E168" t="s">
        <v>15</v>
      </c>
      <c r="H168" t="s">
        <v>1724</v>
      </c>
      <c r="I168">
        <v>36125</v>
      </c>
      <c r="J168" t="s">
        <v>15</v>
      </c>
    </row>
    <row r="169" spans="3:10">
      <c r="C169" t="s">
        <v>222</v>
      </c>
      <c r="D169">
        <v>1148</v>
      </c>
      <c r="E169" t="s">
        <v>15</v>
      </c>
      <c r="H169" t="s">
        <v>1725</v>
      </c>
      <c r="I169">
        <v>36313</v>
      </c>
      <c r="J169" t="s">
        <v>15</v>
      </c>
    </row>
    <row r="170" spans="3:10">
      <c r="C170" t="s">
        <v>223</v>
      </c>
      <c r="D170">
        <v>1149</v>
      </c>
      <c r="E170" t="s">
        <v>15</v>
      </c>
      <c r="H170" t="s">
        <v>1726</v>
      </c>
      <c r="I170">
        <v>36100</v>
      </c>
      <c r="J170" t="s">
        <v>15</v>
      </c>
    </row>
    <row r="171" spans="3:10">
      <c r="C171" t="s">
        <v>224</v>
      </c>
      <c r="D171">
        <v>1150</v>
      </c>
      <c r="E171" t="s">
        <v>15</v>
      </c>
      <c r="H171" t="s">
        <v>1727</v>
      </c>
      <c r="I171">
        <v>36102</v>
      </c>
      <c r="J171" t="s">
        <v>15</v>
      </c>
    </row>
    <row r="172" spans="3:10">
      <c r="C172" t="s">
        <v>225</v>
      </c>
      <c r="D172">
        <v>1151</v>
      </c>
      <c r="E172" t="s">
        <v>15</v>
      </c>
      <c r="H172" t="s">
        <v>1728</v>
      </c>
      <c r="I172">
        <v>36721</v>
      </c>
      <c r="J172" t="s">
        <v>15</v>
      </c>
    </row>
    <row r="173" spans="3:10">
      <c r="C173" t="s">
        <v>226</v>
      </c>
      <c r="D173">
        <v>1152</v>
      </c>
      <c r="E173" t="s">
        <v>15</v>
      </c>
      <c r="H173" t="s">
        <v>1729</v>
      </c>
      <c r="I173">
        <v>36621</v>
      </c>
      <c r="J173" t="s">
        <v>15</v>
      </c>
    </row>
    <row r="174" spans="3:10">
      <c r="C174" t="s">
        <v>227</v>
      </c>
      <c r="D174">
        <v>1153</v>
      </c>
      <c r="E174" t="s">
        <v>15</v>
      </c>
      <c r="H174" t="s">
        <v>1730</v>
      </c>
      <c r="I174">
        <v>36131</v>
      </c>
      <c r="J174" t="s">
        <v>15</v>
      </c>
    </row>
    <row r="175" spans="3:10">
      <c r="C175" t="s">
        <v>228</v>
      </c>
      <c r="D175">
        <v>1154</v>
      </c>
      <c r="E175" t="s">
        <v>15</v>
      </c>
      <c r="H175" t="s">
        <v>1731</v>
      </c>
      <c r="I175">
        <v>36602</v>
      </c>
      <c r="J175" t="s">
        <v>15</v>
      </c>
    </row>
    <row r="176" spans="3:10">
      <c r="C176" t="s">
        <v>143</v>
      </c>
      <c r="D176">
        <v>1155</v>
      </c>
      <c r="E176" t="s">
        <v>15</v>
      </c>
      <c r="H176" t="s">
        <v>1732</v>
      </c>
      <c r="I176">
        <v>36119</v>
      </c>
      <c r="J176" t="s">
        <v>15</v>
      </c>
    </row>
    <row r="177" spans="3:10">
      <c r="C177" t="s">
        <v>229</v>
      </c>
      <c r="D177">
        <v>1156</v>
      </c>
      <c r="E177" t="s">
        <v>15</v>
      </c>
      <c r="H177" t="s">
        <v>1733</v>
      </c>
      <c r="I177">
        <v>36505</v>
      </c>
      <c r="J177" t="s">
        <v>15</v>
      </c>
    </row>
    <row r="178" spans="3:10">
      <c r="C178" t="s">
        <v>230</v>
      </c>
      <c r="D178">
        <v>1157</v>
      </c>
      <c r="E178" t="s">
        <v>15</v>
      </c>
      <c r="H178" t="s">
        <v>1734</v>
      </c>
      <c r="I178">
        <v>36123</v>
      </c>
      <c r="J178" t="s">
        <v>15</v>
      </c>
    </row>
    <row r="179" spans="3:10">
      <c r="C179" t="s">
        <v>231</v>
      </c>
      <c r="D179">
        <v>1158</v>
      </c>
      <c r="E179" t="s">
        <v>15</v>
      </c>
      <c r="H179" t="s">
        <v>165</v>
      </c>
      <c r="I179">
        <v>36511</v>
      </c>
      <c r="J179" t="s">
        <v>15</v>
      </c>
    </row>
    <row r="180" spans="3:10">
      <c r="C180" t="s">
        <v>232</v>
      </c>
      <c r="D180">
        <v>1159</v>
      </c>
      <c r="E180" t="s">
        <v>15</v>
      </c>
      <c r="H180" t="s">
        <v>1735</v>
      </c>
      <c r="I180">
        <v>36716</v>
      </c>
      <c r="J180" t="s">
        <v>15</v>
      </c>
    </row>
    <row r="181" spans="3:10">
      <c r="C181" t="s">
        <v>233</v>
      </c>
      <c r="D181">
        <v>1160</v>
      </c>
      <c r="E181" t="s">
        <v>15</v>
      </c>
      <c r="H181" t="s">
        <v>1736</v>
      </c>
      <c r="I181">
        <v>36407</v>
      </c>
      <c r="J181" t="s">
        <v>15</v>
      </c>
    </row>
    <row r="182" spans="3:10">
      <c r="C182" t="s">
        <v>234</v>
      </c>
      <c r="D182">
        <v>1161</v>
      </c>
      <c r="E182" t="s">
        <v>15</v>
      </c>
      <c r="H182" t="s">
        <v>1737</v>
      </c>
      <c r="I182">
        <v>36133</v>
      </c>
      <c r="J182" t="s">
        <v>15</v>
      </c>
    </row>
    <row r="183" spans="3:10">
      <c r="C183" t="s">
        <v>235</v>
      </c>
      <c r="D183">
        <v>1162</v>
      </c>
      <c r="E183" t="s">
        <v>15</v>
      </c>
      <c r="H183" t="s">
        <v>1738</v>
      </c>
      <c r="I183">
        <v>36705</v>
      </c>
      <c r="J183" t="s">
        <v>15</v>
      </c>
    </row>
    <row r="184" spans="3:10">
      <c r="C184" t="s">
        <v>43</v>
      </c>
      <c r="D184">
        <v>3699</v>
      </c>
      <c r="E184" t="s">
        <v>15</v>
      </c>
      <c r="H184" t="s">
        <v>1739</v>
      </c>
      <c r="I184">
        <v>36402</v>
      </c>
      <c r="J184" t="s">
        <v>15</v>
      </c>
    </row>
    <row r="185" spans="3:10">
      <c r="C185" t="s">
        <v>236</v>
      </c>
      <c r="D185">
        <v>1095</v>
      </c>
      <c r="E185" t="s">
        <v>15</v>
      </c>
      <c r="H185" t="s">
        <v>1689</v>
      </c>
      <c r="I185">
        <v>36106</v>
      </c>
      <c r="J185" t="s">
        <v>15</v>
      </c>
    </row>
    <row r="186" spans="3:10">
      <c r="C186" t="s">
        <v>237</v>
      </c>
      <c r="D186">
        <v>1163</v>
      </c>
      <c r="E186" t="s">
        <v>15</v>
      </c>
      <c r="H186" t="s">
        <v>1740</v>
      </c>
      <c r="I186">
        <v>29105</v>
      </c>
      <c r="J186" t="s">
        <v>15</v>
      </c>
    </row>
    <row r="187" spans="3:10">
      <c r="C187" t="s">
        <v>238</v>
      </c>
      <c r="D187">
        <v>1097</v>
      </c>
      <c r="E187" t="s">
        <v>15</v>
      </c>
      <c r="H187" t="s">
        <v>1741</v>
      </c>
      <c r="I187">
        <v>36710</v>
      </c>
      <c r="J187" t="s">
        <v>15</v>
      </c>
    </row>
    <row r="188" spans="3:10">
      <c r="C188" t="s">
        <v>110</v>
      </c>
      <c r="D188">
        <v>1164</v>
      </c>
      <c r="E188" t="s">
        <v>15</v>
      </c>
      <c r="H188" t="s">
        <v>1742</v>
      </c>
      <c r="I188">
        <v>36510</v>
      </c>
      <c r="J188" t="s">
        <v>15</v>
      </c>
    </row>
    <row r="189" spans="3:10">
      <c r="C189" t="s">
        <v>239</v>
      </c>
      <c r="D189">
        <v>1165</v>
      </c>
      <c r="E189" t="s">
        <v>15</v>
      </c>
      <c r="H189" t="s">
        <v>1743</v>
      </c>
      <c r="I189">
        <v>36613</v>
      </c>
      <c r="J189" t="s">
        <v>15</v>
      </c>
    </row>
    <row r="190" spans="3:10">
      <c r="C190" t="s">
        <v>240</v>
      </c>
      <c r="D190">
        <v>1166</v>
      </c>
      <c r="E190" t="s">
        <v>15</v>
      </c>
      <c r="H190" t="s">
        <v>1744</v>
      </c>
      <c r="I190">
        <v>36724</v>
      </c>
      <c r="J190" t="s">
        <v>15</v>
      </c>
    </row>
    <row r="191" spans="3:10">
      <c r="C191" t="s">
        <v>241</v>
      </c>
      <c r="D191">
        <v>1167</v>
      </c>
      <c r="E191" t="s">
        <v>15</v>
      </c>
      <c r="H191" t="s">
        <v>1745</v>
      </c>
      <c r="I191">
        <v>36608</v>
      </c>
      <c r="J191" t="s">
        <v>15</v>
      </c>
    </row>
    <row r="192" spans="3:10">
      <c r="C192" t="s">
        <v>242</v>
      </c>
      <c r="D192">
        <v>1168</v>
      </c>
      <c r="E192" t="s">
        <v>15</v>
      </c>
      <c r="H192" t="s">
        <v>1746</v>
      </c>
      <c r="I192">
        <v>29102</v>
      </c>
      <c r="J192" t="s">
        <v>15</v>
      </c>
    </row>
    <row r="193" spans="3:10">
      <c r="C193" t="s">
        <v>243</v>
      </c>
      <c r="D193">
        <v>1169</v>
      </c>
      <c r="E193" t="s">
        <v>15</v>
      </c>
      <c r="H193" t="s">
        <v>1747</v>
      </c>
      <c r="I193">
        <v>36418</v>
      </c>
      <c r="J193" t="s">
        <v>15</v>
      </c>
    </row>
    <row r="194" spans="3:10">
      <c r="C194" t="s">
        <v>244</v>
      </c>
      <c r="D194">
        <v>1593</v>
      </c>
      <c r="E194" t="s">
        <v>15</v>
      </c>
      <c r="H194" t="s">
        <v>1748</v>
      </c>
      <c r="I194">
        <v>36128</v>
      </c>
      <c r="J194" t="s">
        <v>15</v>
      </c>
    </row>
    <row r="195" spans="3:10">
      <c r="C195" t="s">
        <v>245</v>
      </c>
      <c r="D195">
        <v>1098</v>
      </c>
      <c r="E195" t="s">
        <v>15</v>
      </c>
      <c r="H195" t="s">
        <v>1749</v>
      </c>
      <c r="I195">
        <v>36615</v>
      </c>
      <c r="J195" t="s">
        <v>15</v>
      </c>
    </row>
    <row r="196" spans="3:10">
      <c r="C196" t="s">
        <v>246</v>
      </c>
      <c r="D196">
        <v>1171</v>
      </c>
      <c r="E196" t="s">
        <v>15</v>
      </c>
      <c r="H196" t="s">
        <v>1750</v>
      </c>
      <c r="I196">
        <v>36508</v>
      </c>
      <c r="J196" t="s">
        <v>15</v>
      </c>
    </row>
    <row r="197" spans="3:10">
      <c r="C197" t="s">
        <v>247</v>
      </c>
      <c r="D197">
        <v>1172</v>
      </c>
      <c r="E197" t="s">
        <v>15</v>
      </c>
      <c r="H197" t="s">
        <v>1751</v>
      </c>
      <c r="I197">
        <v>36416</v>
      </c>
      <c r="J197" t="s">
        <v>15</v>
      </c>
    </row>
    <row r="198" spans="3:10">
      <c r="C198" t="s">
        <v>248</v>
      </c>
      <c r="D198">
        <v>1099</v>
      </c>
      <c r="E198" t="s">
        <v>15</v>
      </c>
      <c r="H198" t="s">
        <v>1752</v>
      </c>
      <c r="I198">
        <v>36417</v>
      </c>
      <c r="J198" t="s">
        <v>15</v>
      </c>
    </row>
    <row r="199" spans="3:10">
      <c r="C199" t="s">
        <v>249</v>
      </c>
      <c r="D199">
        <v>1100</v>
      </c>
      <c r="E199" t="s">
        <v>15</v>
      </c>
      <c r="H199" t="s">
        <v>168</v>
      </c>
      <c r="I199">
        <v>36507</v>
      </c>
      <c r="J199" t="s">
        <v>15</v>
      </c>
    </row>
    <row r="200" spans="3:10">
      <c r="C200" t="s">
        <v>250</v>
      </c>
      <c r="D200">
        <v>1173</v>
      </c>
      <c r="E200" t="s">
        <v>15</v>
      </c>
      <c r="H200" t="s">
        <v>169</v>
      </c>
      <c r="I200">
        <v>36101</v>
      </c>
      <c r="J200" t="s">
        <v>15</v>
      </c>
    </row>
    <row r="201" spans="3:10">
      <c r="C201" t="s">
        <v>251</v>
      </c>
      <c r="D201">
        <v>1174</v>
      </c>
      <c r="E201" t="s">
        <v>15</v>
      </c>
      <c r="H201" t="s">
        <v>170</v>
      </c>
      <c r="I201">
        <v>36509</v>
      </c>
      <c r="J201" t="s">
        <v>15</v>
      </c>
    </row>
    <row r="202" spans="3:10">
      <c r="C202" t="s">
        <v>252</v>
      </c>
      <c r="D202">
        <v>1175</v>
      </c>
      <c r="E202" t="s">
        <v>15</v>
      </c>
      <c r="H202" t="s">
        <v>171</v>
      </c>
      <c r="I202">
        <v>36709</v>
      </c>
      <c r="J202" t="s">
        <v>15</v>
      </c>
    </row>
    <row r="203" spans="3:10">
      <c r="C203" t="s">
        <v>253</v>
      </c>
      <c r="D203">
        <v>1176</v>
      </c>
      <c r="E203" t="s">
        <v>15</v>
      </c>
      <c r="H203" t="s">
        <v>172</v>
      </c>
      <c r="I203">
        <v>36215</v>
      </c>
      <c r="J203" t="s">
        <v>15</v>
      </c>
    </row>
    <row r="204" spans="3:10">
      <c r="C204" t="s">
        <v>254</v>
      </c>
      <c r="D204">
        <v>1177</v>
      </c>
      <c r="E204" t="s">
        <v>15</v>
      </c>
      <c r="H204" t="s">
        <v>1753</v>
      </c>
      <c r="I204">
        <v>36306</v>
      </c>
      <c r="J204" t="s">
        <v>15</v>
      </c>
    </row>
    <row r="205" spans="3:10">
      <c r="C205" t="s">
        <v>255</v>
      </c>
      <c r="D205">
        <v>1178</v>
      </c>
      <c r="E205" t="s">
        <v>15</v>
      </c>
      <c r="H205" t="s">
        <v>174</v>
      </c>
      <c r="I205">
        <v>36403</v>
      </c>
      <c r="J205" t="s">
        <v>15</v>
      </c>
    </row>
    <row r="206" spans="3:10">
      <c r="C206" t="s">
        <v>256</v>
      </c>
      <c r="D206">
        <v>1101</v>
      </c>
      <c r="E206" t="s">
        <v>15</v>
      </c>
      <c r="H206" t="s">
        <v>175</v>
      </c>
      <c r="I206">
        <v>36103</v>
      </c>
      <c r="J206" t="s">
        <v>15</v>
      </c>
    </row>
    <row r="207" spans="3:10">
      <c r="C207" t="s">
        <v>257</v>
      </c>
      <c r="D207">
        <v>1102</v>
      </c>
      <c r="E207" t="s">
        <v>15</v>
      </c>
      <c r="H207" t="s">
        <v>176</v>
      </c>
      <c r="I207">
        <v>36422</v>
      </c>
      <c r="J207" t="s">
        <v>15</v>
      </c>
    </row>
    <row r="208" spans="3:10">
      <c r="C208" t="s">
        <v>258</v>
      </c>
      <c r="D208">
        <v>1179</v>
      </c>
      <c r="E208" t="s">
        <v>15</v>
      </c>
      <c r="H208" t="s">
        <v>177</v>
      </c>
      <c r="I208">
        <v>36401</v>
      </c>
      <c r="J208" t="s">
        <v>15</v>
      </c>
    </row>
    <row r="209" spans="3:10">
      <c r="C209" t="s">
        <v>259</v>
      </c>
      <c r="D209">
        <v>1180</v>
      </c>
      <c r="E209" t="s">
        <v>15</v>
      </c>
      <c r="H209" t="s">
        <v>180</v>
      </c>
      <c r="I209">
        <v>36405</v>
      </c>
      <c r="J209" t="s">
        <v>15</v>
      </c>
    </row>
    <row r="210" spans="3:10">
      <c r="C210" t="s">
        <v>260</v>
      </c>
      <c r="D210">
        <v>1103</v>
      </c>
      <c r="E210" t="s">
        <v>15</v>
      </c>
      <c r="H210" t="s">
        <v>1754</v>
      </c>
      <c r="I210">
        <v>36120</v>
      </c>
      <c r="J210" t="s">
        <v>15</v>
      </c>
    </row>
    <row r="211" spans="3:10">
      <c r="C211" t="s">
        <v>261</v>
      </c>
      <c r="D211">
        <v>1104</v>
      </c>
      <c r="E211" t="s">
        <v>15</v>
      </c>
      <c r="H211" t="s">
        <v>1755</v>
      </c>
      <c r="I211">
        <v>36116</v>
      </c>
      <c r="J211" t="s">
        <v>15</v>
      </c>
    </row>
    <row r="212" spans="3:10">
      <c r="C212" t="s">
        <v>262</v>
      </c>
      <c r="D212">
        <v>1105</v>
      </c>
      <c r="E212" t="s">
        <v>15</v>
      </c>
      <c r="H212" t="s">
        <v>181</v>
      </c>
      <c r="I212">
        <v>36715</v>
      </c>
      <c r="J212" t="s">
        <v>15</v>
      </c>
    </row>
    <row r="213" spans="3:10">
      <c r="C213" t="s">
        <v>122</v>
      </c>
      <c r="D213">
        <v>1181</v>
      </c>
      <c r="E213" t="s">
        <v>15</v>
      </c>
      <c r="H213" t="s">
        <v>1756</v>
      </c>
      <c r="I213">
        <v>36206</v>
      </c>
      <c r="J213" t="s">
        <v>15</v>
      </c>
    </row>
    <row r="214" spans="3:10">
      <c r="C214" t="s">
        <v>263</v>
      </c>
      <c r="D214">
        <v>1182</v>
      </c>
      <c r="E214" t="s">
        <v>15</v>
      </c>
      <c r="H214" t="s">
        <v>183</v>
      </c>
      <c r="I214">
        <v>36302</v>
      </c>
      <c r="J214" t="s">
        <v>15</v>
      </c>
    </row>
    <row r="215" spans="3:10">
      <c r="C215" t="s">
        <v>264</v>
      </c>
      <c r="D215">
        <v>1183</v>
      </c>
      <c r="E215" t="s">
        <v>15</v>
      </c>
      <c r="H215" t="s">
        <v>185</v>
      </c>
      <c r="I215">
        <v>36409</v>
      </c>
      <c r="J215" t="s">
        <v>15</v>
      </c>
    </row>
    <row r="216" spans="3:10">
      <c r="C216" t="s">
        <v>265</v>
      </c>
      <c r="D216">
        <v>1184</v>
      </c>
      <c r="E216" t="s">
        <v>15</v>
      </c>
      <c r="H216" t="s">
        <v>1757</v>
      </c>
      <c r="I216">
        <v>36620</v>
      </c>
      <c r="J216" t="s">
        <v>15</v>
      </c>
    </row>
    <row r="217" spans="3:10">
      <c r="C217" t="s">
        <v>266</v>
      </c>
      <c r="D217">
        <v>1185</v>
      </c>
      <c r="E217" t="s">
        <v>15</v>
      </c>
      <c r="H217" t="s">
        <v>1758</v>
      </c>
      <c r="I217">
        <v>36420</v>
      </c>
      <c r="J217" t="s">
        <v>15</v>
      </c>
    </row>
    <row r="218" spans="3:10">
      <c r="C218" t="s">
        <v>267</v>
      </c>
      <c r="D218">
        <v>1106</v>
      </c>
      <c r="E218" t="s">
        <v>15</v>
      </c>
      <c r="H218" t="s">
        <v>1759</v>
      </c>
      <c r="I218">
        <v>36618</v>
      </c>
      <c r="J218" t="s">
        <v>15</v>
      </c>
    </row>
    <row r="219" spans="3:10">
      <c r="C219" t="s">
        <v>268</v>
      </c>
      <c r="D219">
        <v>1107</v>
      </c>
      <c r="E219" t="s">
        <v>15</v>
      </c>
      <c r="H219" t="s">
        <v>1760</v>
      </c>
      <c r="I219">
        <v>36411</v>
      </c>
      <c r="J219" t="s">
        <v>15</v>
      </c>
    </row>
    <row r="220" spans="3:10">
      <c r="C220" t="s">
        <v>269</v>
      </c>
      <c r="D220">
        <v>583</v>
      </c>
      <c r="E220" t="s">
        <v>39</v>
      </c>
      <c r="H220" t="s">
        <v>192</v>
      </c>
      <c r="I220">
        <v>36701</v>
      </c>
      <c r="J220" t="s">
        <v>15</v>
      </c>
    </row>
    <row r="221" spans="3:10">
      <c r="C221" t="s">
        <v>270</v>
      </c>
      <c r="D221">
        <v>580</v>
      </c>
      <c r="E221" t="s">
        <v>39</v>
      </c>
      <c r="H221" t="s">
        <v>1761</v>
      </c>
      <c r="I221">
        <v>36614</v>
      </c>
      <c r="J221" t="s">
        <v>15</v>
      </c>
    </row>
    <row r="222" spans="3:10">
      <c r="C222" t="s">
        <v>271</v>
      </c>
      <c r="D222">
        <v>581</v>
      </c>
      <c r="E222" t="s">
        <v>39</v>
      </c>
      <c r="H222" t="s">
        <v>1762</v>
      </c>
      <c r="I222">
        <v>36702</v>
      </c>
      <c r="J222" t="s">
        <v>15</v>
      </c>
    </row>
    <row r="223" spans="3:10">
      <c r="C223" t="s">
        <v>272</v>
      </c>
      <c r="D223">
        <v>582</v>
      </c>
      <c r="E223" t="s">
        <v>39</v>
      </c>
      <c r="H223" t="s">
        <v>194</v>
      </c>
      <c r="I223">
        <v>29103</v>
      </c>
      <c r="J223" t="s">
        <v>15</v>
      </c>
    </row>
    <row r="224" spans="3:10">
      <c r="C224" t="s">
        <v>273</v>
      </c>
      <c r="D224">
        <v>584</v>
      </c>
      <c r="E224" t="s">
        <v>39</v>
      </c>
      <c r="H224" t="s">
        <v>195</v>
      </c>
      <c r="I224">
        <v>36104</v>
      </c>
      <c r="J224" t="s">
        <v>15</v>
      </c>
    </row>
    <row r="225" spans="3:10">
      <c r="C225" t="s">
        <v>274</v>
      </c>
      <c r="D225">
        <v>585</v>
      </c>
      <c r="E225" t="s">
        <v>39</v>
      </c>
      <c r="H225" t="s">
        <v>196</v>
      </c>
      <c r="I225">
        <v>36415</v>
      </c>
      <c r="J225" t="s">
        <v>15</v>
      </c>
    </row>
    <row r="226" spans="3:10">
      <c r="C226" t="s">
        <v>275</v>
      </c>
      <c r="D226">
        <v>586</v>
      </c>
      <c r="E226" t="s">
        <v>39</v>
      </c>
      <c r="H226" t="s">
        <v>1763</v>
      </c>
      <c r="I226">
        <v>36619</v>
      </c>
      <c r="J226" t="s">
        <v>15</v>
      </c>
    </row>
    <row r="227" spans="3:10">
      <c r="C227" t="s">
        <v>276</v>
      </c>
      <c r="D227">
        <v>587</v>
      </c>
      <c r="E227" t="s">
        <v>39</v>
      </c>
      <c r="H227" t="s">
        <v>1764</v>
      </c>
      <c r="I227">
        <v>36412</v>
      </c>
      <c r="J227" t="s">
        <v>15</v>
      </c>
    </row>
    <row r="228" spans="3:10">
      <c r="C228" t="s">
        <v>277</v>
      </c>
      <c r="D228">
        <v>577</v>
      </c>
      <c r="E228" t="s">
        <v>39</v>
      </c>
      <c r="H228" t="s">
        <v>1765</v>
      </c>
      <c r="I228">
        <v>36115</v>
      </c>
      <c r="J228" t="s">
        <v>15</v>
      </c>
    </row>
    <row r="229" spans="3:10">
      <c r="C229" t="s">
        <v>278</v>
      </c>
      <c r="D229">
        <v>588</v>
      </c>
      <c r="E229" t="s">
        <v>39</v>
      </c>
      <c r="H229" t="s">
        <v>197</v>
      </c>
      <c r="I229">
        <v>36605</v>
      </c>
      <c r="J229" t="s">
        <v>15</v>
      </c>
    </row>
    <row r="230" spans="3:10">
      <c r="C230" t="s">
        <v>279</v>
      </c>
      <c r="D230">
        <v>589</v>
      </c>
      <c r="E230" t="s">
        <v>39</v>
      </c>
      <c r="H230" t="s">
        <v>198</v>
      </c>
      <c r="I230">
        <v>36707</v>
      </c>
      <c r="J230" t="s">
        <v>15</v>
      </c>
    </row>
    <row r="231" spans="3:10">
      <c r="C231" t="s">
        <v>279</v>
      </c>
      <c r="D231">
        <v>1595</v>
      </c>
      <c r="E231" t="s">
        <v>39</v>
      </c>
      <c r="H231" t="s">
        <v>1766</v>
      </c>
      <c r="I231">
        <v>36109</v>
      </c>
      <c r="J231" t="s">
        <v>15</v>
      </c>
    </row>
    <row r="232" spans="3:10">
      <c r="C232" t="s">
        <v>280</v>
      </c>
      <c r="D232">
        <v>590</v>
      </c>
      <c r="E232" t="s">
        <v>39</v>
      </c>
      <c r="H232" t="s">
        <v>200</v>
      </c>
      <c r="I232">
        <v>36113</v>
      </c>
      <c r="J232" t="s">
        <v>15</v>
      </c>
    </row>
    <row r="233" spans="3:10">
      <c r="C233" t="s">
        <v>281</v>
      </c>
      <c r="D233">
        <v>591</v>
      </c>
      <c r="E233" t="s">
        <v>39</v>
      </c>
      <c r="H233" t="s">
        <v>203</v>
      </c>
      <c r="I233">
        <v>36610</v>
      </c>
      <c r="J233" t="s">
        <v>15</v>
      </c>
    </row>
    <row r="234" spans="3:10">
      <c r="C234" t="s">
        <v>282</v>
      </c>
      <c r="D234">
        <v>592</v>
      </c>
      <c r="E234" t="s">
        <v>39</v>
      </c>
      <c r="H234" t="s">
        <v>204</v>
      </c>
      <c r="I234">
        <v>36203</v>
      </c>
      <c r="J234" t="s">
        <v>15</v>
      </c>
    </row>
    <row r="235" spans="3:10">
      <c r="C235" t="s">
        <v>283</v>
      </c>
      <c r="D235">
        <v>593</v>
      </c>
      <c r="E235" t="s">
        <v>39</v>
      </c>
      <c r="H235" t="s">
        <v>478</v>
      </c>
      <c r="I235">
        <v>36117</v>
      </c>
      <c r="J235" t="s">
        <v>15</v>
      </c>
    </row>
    <row r="236" spans="3:10">
      <c r="C236" t="s">
        <v>284</v>
      </c>
      <c r="D236">
        <v>594</v>
      </c>
      <c r="E236" t="s">
        <v>39</v>
      </c>
      <c r="H236" t="s">
        <v>1767</v>
      </c>
      <c r="I236">
        <v>36704</v>
      </c>
      <c r="J236" t="s">
        <v>15</v>
      </c>
    </row>
    <row r="237" spans="3:10">
      <c r="C237" t="s">
        <v>285</v>
      </c>
      <c r="D237">
        <v>595</v>
      </c>
      <c r="E237" t="s">
        <v>39</v>
      </c>
      <c r="H237" t="s">
        <v>1768</v>
      </c>
      <c r="I237">
        <v>36706</v>
      </c>
      <c r="J237" t="s">
        <v>15</v>
      </c>
    </row>
    <row r="238" spans="3:10">
      <c r="C238" t="s">
        <v>286</v>
      </c>
      <c r="D238">
        <v>596</v>
      </c>
      <c r="E238" t="s">
        <v>39</v>
      </c>
      <c r="H238" t="s">
        <v>1769</v>
      </c>
      <c r="I238">
        <v>36703</v>
      </c>
      <c r="J238" t="s">
        <v>15</v>
      </c>
    </row>
    <row r="239" spans="3:10">
      <c r="C239" t="s">
        <v>287</v>
      </c>
      <c r="D239">
        <v>597</v>
      </c>
      <c r="E239" t="s">
        <v>39</v>
      </c>
      <c r="H239" t="s">
        <v>1770</v>
      </c>
      <c r="I239">
        <v>36216</v>
      </c>
      <c r="J239" t="s">
        <v>15</v>
      </c>
    </row>
    <row r="240" spans="3:10">
      <c r="C240" t="s">
        <v>288</v>
      </c>
      <c r="D240">
        <v>598</v>
      </c>
      <c r="E240" t="s">
        <v>39</v>
      </c>
      <c r="H240" t="s">
        <v>1771</v>
      </c>
      <c r="I240">
        <v>36518</v>
      </c>
      <c r="J240" t="s">
        <v>15</v>
      </c>
    </row>
    <row r="241" spans="3:10">
      <c r="C241" t="s">
        <v>289</v>
      </c>
      <c r="D241">
        <v>1594</v>
      </c>
      <c r="E241" t="s">
        <v>39</v>
      </c>
      <c r="H241" t="s">
        <v>1772</v>
      </c>
      <c r="I241">
        <v>36301</v>
      </c>
      <c r="J241" t="s">
        <v>15</v>
      </c>
    </row>
    <row r="242" spans="3:10">
      <c r="C242" t="s">
        <v>290</v>
      </c>
      <c r="D242">
        <v>600</v>
      </c>
      <c r="E242" t="s">
        <v>39</v>
      </c>
      <c r="H242" t="s">
        <v>1773</v>
      </c>
      <c r="I242">
        <v>36212</v>
      </c>
      <c r="J242" t="s">
        <v>15</v>
      </c>
    </row>
    <row r="243" spans="3:10">
      <c r="C243" t="s">
        <v>291</v>
      </c>
      <c r="D243">
        <v>601</v>
      </c>
      <c r="E243" t="s">
        <v>39</v>
      </c>
      <c r="H243" t="s">
        <v>1774</v>
      </c>
      <c r="I243">
        <v>36211</v>
      </c>
      <c r="J243" t="s">
        <v>15</v>
      </c>
    </row>
    <row r="244" spans="3:10">
      <c r="C244" t="s">
        <v>292</v>
      </c>
      <c r="D244">
        <v>602</v>
      </c>
      <c r="E244" t="s">
        <v>39</v>
      </c>
      <c r="H244" t="s">
        <v>211</v>
      </c>
      <c r="I244">
        <v>36612</v>
      </c>
      <c r="J244" t="s">
        <v>15</v>
      </c>
    </row>
    <row r="245" spans="3:10">
      <c r="C245" t="s">
        <v>293</v>
      </c>
      <c r="D245">
        <v>603</v>
      </c>
      <c r="E245" t="s">
        <v>39</v>
      </c>
      <c r="H245" t="s">
        <v>212</v>
      </c>
      <c r="I245">
        <v>36204</v>
      </c>
      <c r="J245" t="s">
        <v>15</v>
      </c>
    </row>
    <row r="246" spans="3:10">
      <c r="C246" t="s">
        <v>294</v>
      </c>
      <c r="D246">
        <v>604</v>
      </c>
      <c r="E246" t="s">
        <v>39</v>
      </c>
      <c r="H246" t="s">
        <v>214</v>
      </c>
      <c r="I246">
        <v>36601</v>
      </c>
      <c r="J246" t="s">
        <v>15</v>
      </c>
    </row>
    <row r="247" spans="3:10">
      <c r="C247" t="s">
        <v>295</v>
      </c>
      <c r="D247">
        <v>605</v>
      </c>
      <c r="E247" t="s">
        <v>39</v>
      </c>
      <c r="H247" t="s">
        <v>1775</v>
      </c>
      <c r="I247">
        <v>36205</v>
      </c>
      <c r="J247" t="s">
        <v>15</v>
      </c>
    </row>
    <row r="248" spans="3:10">
      <c r="C248" t="s">
        <v>296</v>
      </c>
      <c r="D248">
        <v>606</v>
      </c>
      <c r="E248" t="s">
        <v>39</v>
      </c>
      <c r="H248" t="s">
        <v>1776</v>
      </c>
      <c r="I248">
        <v>36108</v>
      </c>
      <c r="J248" t="s">
        <v>15</v>
      </c>
    </row>
    <row r="249" spans="3:10">
      <c r="C249" t="s">
        <v>297</v>
      </c>
      <c r="D249">
        <v>607</v>
      </c>
      <c r="E249" t="s">
        <v>39</v>
      </c>
      <c r="H249" t="s">
        <v>222</v>
      </c>
      <c r="I249">
        <v>36517</v>
      </c>
      <c r="J249" t="s">
        <v>15</v>
      </c>
    </row>
    <row r="250" spans="3:10">
      <c r="C250" t="s">
        <v>298</v>
      </c>
      <c r="D250">
        <v>608</v>
      </c>
      <c r="E250" t="s">
        <v>39</v>
      </c>
      <c r="H250" t="s">
        <v>1777</v>
      </c>
      <c r="I250">
        <v>36118</v>
      </c>
      <c r="J250" t="s">
        <v>15</v>
      </c>
    </row>
    <row r="251" spans="3:10">
      <c r="C251" t="s">
        <v>299</v>
      </c>
      <c r="D251">
        <v>1596</v>
      </c>
      <c r="E251" t="s">
        <v>39</v>
      </c>
      <c r="H251" t="s">
        <v>223</v>
      </c>
      <c r="I251">
        <v>36124</v>
      </c>
      <c r="J251" t="s">
        <v>15</v>
      </c>
    </row>
    <row r="252" spans="3:10">
      <c r="C252" t="s">
        <v>300</v>
      </c>
      <c r="D252">
        <v>609</v>
      </c>
      <c r="E252" t="s">
        <v>39</v>
      </c>
      <c r="H252" t="s">
        <v>1778</v>
      </c>
      <c r="I252">
        <v>36112</v>
      </c>
      <c r="J252" t="s">
        <v>15</v>
      </c>
    </row>
    <row r="253" spans="3:10">
      <c r="C253" t="s">
        <v>301</v>
      </c>
      <c r="D253">
        <v>610</v>
      </c>
      <c r="E253" t="s">
        <v>39</v>
      </c>
      <c r="H253" t="s">
        <v>1779</v>
      </c>
      <c r="I253">
        <v>36122</v>
      </c>
      <c r="J253" t="s">
        <v>15</v>
      </c>
    </row>
    <row r="254" spans="3:10">
      <c r="C254" t="s">
        <v>302</v>
      </c>
      <c r="D254">
        <v>611</v>
      </c>
      <c r="E254" t="s">
        <v>39</v>
      </c>
      <c r="H254" t="s">
        <v>224</v>
      </c>
      <c r="I254">
        <v>36604</v>
      </c>
      <c r="J254" t="s">
        <v>15</v>
      </c>
    </row>
    <row r="255" spans="3:10">
      <c r="C255" t="s">
        <v>43</v>
      </c>
      <c r="D255">
        <v>4699</v>
      </c>
      <c r="E255" t="s">
        <v>39</v>
      </c>
      <c r="H255" t="s">
        <v>1780</v>
      </c>
      <c r="I255">
        <v>36310</v>
      </c>
      <c r="J255" t="s">
        <v>15</v>
      </c>
    </row>
    <row r="256" spans="3:10">
      <c r="C256" t="s">
        <v>303</v>
      </c>
      <c r="D256">
        <v>612</v>
      </c>
      <c r="E256" t="s">
        <v>39</v>
      </c>
      <c r="H256" t="s">
        <v>1781</v>
      </c>
      <c r="I256">
        <v>36121</v>
      </c>
      <c r="J256" t="s">
        <v>15</v>
      </c>
    </row>
    <row r="257" spans="3:10">
      <c r="C257" t="s">
        <v>304</v>
      </c>
      <c r="D257">
        <v>613</v>
      </c>
      <c r="E257" t="s">
        <v>39</v>
      </c>
      <c r="H257" t="s">
        <v>226</v>
      </c>
      <c r="I257">
        <v>36718</v>
      </c>
      <c r="J257" t="s">
        <v>15</v>
      </c>
    </row>
    <row r="258" spans="3:10">
      <c r="C258" t="s">
        <v>305</v>
      </c>
      <c r="D258">
        <v>614</v>
      </c>
      <c r="E258" t="s">
        <v>39</v>
      </c>
      <c r="H258" t="s">
        <v>228</v>
      </c>
      <c r="I258">
        <v>36414</v>
      </c>
      <c r="J258" t="s">
        <v>15</v>
      </c>
    </row>
    <row r="259" spans="3:10">
      <c r="C259" t="s">
        <v>306</v>
      </c>
      <c r="D259">
        <v>615</v>
      </c>
      <c r="E259" t="s">
        <v>39</v>
      </c>
      <c r="H259" t="s">
        <v>143</v>
      </c>
      <c r="I259">
        <v>36218</v>
      </c>
      <c r="J259" t="s">
        <v>15</v>
      </c>
    </row>
    <row r="260" spans="3:10">
      <c r="C260" t="s">
        <v>307</v>
      </c>
      <c r="D260">
        <v>616</v>
      </c>
      <c r="E260" t="s">
        <v>39</v>
      </c>
      <c r="H260" t="s">
        <v>1782</v>
      </c>
      <c r="I260">
        <v>36309</v>
      </c>
      <c r="J260" t="s">
        <v>15</v>
      </c>
    </row>
    <row r="261" spans="3:10">
      <c r="C261" t="s">
        <v>308</v>
      </c>
      <c r="D261">
        <v>617</v>
      </c>
      <c r="E261" t="s">
        <v>39</v>
      </c>
      <c r="H261" t="s">
        <v>1783</v>
      </c>
      <c r="I261">
        <v>36107</v>
      </c>
      <c r="J261" t="s">
        <v>15</v>
      </c>
    </row>
    <row r="262" spans="3:10">
      <c r="C262" t="s">
        <v>309</v>
      </c>
      <c r="D262">
        <v>618</v>
      </c>
      <c r="E262" t="s">
        <v>39</v>
      </c>
      <c r="H262" t="s">
        <v>230</v>
      </c>
      <c r="I262">
        <v>36111</v>
      </c>
      <c r="J262" t="s">
        <v>15</v>
      </c>
    </row>
    <row r="263" spans="3:10">
      <c r="C263" t="s">
        <v>310</v>
      </c>
      <c r="D263">
        <v>619</v>
      </c>
      <c r="E263" t="s">
        <v>39</v>
      </c>
      <c r="H263" t="s">
        <v>231</v>
      </c>
      <c r="I263">
        <v>36501</v>
      </c>
      <c r="J263" t="s">
        <v>15</v>
      </c>
    </row>
    <row r="264" spans="3:10">
      <c r="C264" t="s">
        <v>151</v>
      </c>
      <c r="D264">
        <v>620</v>
      </c>
      <c r="E264" t="s">
        <v>39</v>
      </c>
      <c r="H264" t="s">
        <v>380</v>
      </c>
      <c r="I264">
        <v>36202</v>
      </c>
      <c r="J264" t="s">
        <v>15</v>
      </c>
    </row>
    <row r="265" spans="3:10">
      <c r="C265" t="s">
        <v>311</v>
      </c>
      <c r="D265">
        <v>621</v>
      </c>
      <c r="E265" t="s">
        <v>39</v>
      </c>
      <c r="H265" t="s">
        <v>232</v>
      </c>
      <c r="I265">
        <v>36413</v>
      </c>
      <c r="J265" t="s">
        <v>15</v>
      </c>
    </row>
    <row r="266" spans="3:10">
      <c r="C266" t="s">
        <v>312</v>
      </c>
      <c r="D266">
        <v>622</v>
      </c>
      <c r="E266" t="s">
        <v>39</v>
      </c>
      <c r="H266" t="s">
        <v>233</v>
      </c>
      <c r="I266">
        <v>36406</v>
      </c>
      <c r="J266" t="s">
        <v>15</v>
      </c>
    </row>
    <row r="267" spans="3:10">
      <c r="C267" t="s">
        <v>313</v>
      </c>
      <c r="D267">
        <v>578</v>
      </c>
      <c r="E267" t="s">
        <v>39</v>
      </c>
      <c r="H267" t="s">
        <v>234</v>
      </c>
      <c r="I267">
        <v>36311</v>
      </c>
      <c r="J267" t="s">
        <v>15</v>
      </c>
    </row>
    <row r="268" spans="3:10">
      <c r="C268" t="s">
        <v>314</v>
      </c>
      <c r="D268">
        <v>579</v>
      </c>
      <c r="E268" t="s">
        <v>39</v>
      </c>
      <c r="H268" t="s">
        <v>235</v>
      </c>
      <c r="I268">
        <v>36312</v>
      </c>
      <c r="J268" t="s">
        <v>15</v>
      </c>
    </row>
    <row r="269" spans="3:10">
      <c r="C269" t="s">
        <v>315</v>
      </c>
      <c r="D269">
        <v>1187</v>
      </c>
      <c r="E269" t="s">
        <v>37</v>
      </c>
      <c r="H269" t="s">
        <v>1784</v>
      </c>
      <c r="I269">
        <v>36220</v>
      </c>
      <c r="J269" t="s">
        <v>15</v>
      </c>
    </row>
    <row r="270" spans="3:10">
      <c r="C270" t="s">
        <v>316</v>
      </c>
      <c r="D270">
        <v>1186</v>
      </c>
      <c r="E270" t="s">
        <v>37</v>
      </c>
      <c r="H270" t="s">
        <v>237</v>
      </c>
      <c r="I270">
        <v>36611</v>
      </c>
      <c r="J270" t="s">
        <v>15</v>
      </c>
    </row>
    <row r="271" spans="3:10">
      <c r="C271" t="s">
        <v>317</v>
      </c>
      <c r="D271">
        <v>1221</v>
      </c>
      <c r="E271" t="s">
        <v>37</v>
      </c>
      <c r="H271" t="s">
        <v>842</v>
      </c>
      <c r="I271">
        <v>36503</v>
      </c>
      <c r="J271" t="s">
        <v>15</v>
      </c>
    </row>
    <row r="272" spans="3:10">
      <c r="C272" t="s">
        <v>318</v>
      </c>
      <c r="D272">
        <v>1222</v>
      </c>
      <c r="E272" t="s">
        <v>37</v>
      </c>
      <c r="H272" t="s">
        <v>110</v>
      </c>
      <c r="I272">
        <v>36516</v>
      </c>
      <c r="J272" t="s">
        <v>15</v>
      </c>
    </row>
    <row r="273" spans="3:10">
      <c r="C273" t="s">
        <v>319</v>
      </c>
      <c r="D273">
        <v>1223</v>
      </c>
      <c r="E273" t="s">
        <v>37</v>
      </c>
      <c r="H273" t="s">
        <v>239</v>
      </c>
      <c r="I273">
        <v>36201</v>
      </c>
      <c r="J273" t="s">
        <v>15</v>
      </c>
    </row>
    <row r="274" spans="3:10">
      <c r="C274" t="s">
        <v>320</v>
      </c>
      <c r="D274">
        <v>1224</v>
      </c>
      <c r="E274" t="s">
        <v>37</v>
      </c>
      <c r="H274" t="s">
        <v>240</v>
      </c>
      <c r="I274">
        <v>36213</v>
      </c>
      <c r="J274" t="s">
        <v>15</v>
      </c>
    </row>
    <row r="275" spans="3:10">
      <c r="C275" t="s">
        <v>321</v>
      </c>
      <c r="D275">
        <v>1618</v>
      </c>
      <c r="E275" t="s">
        <v>37</v>
      </c>
      <c r="H275" t="s">
        <v>1785</v>
      </c>
      <c r="I275">
        <v>36219</v>
      </c>
      <c r="J275" t="s">
        <v>15</v>
      </c>
    </row>
    <row r="276" spans="3:10">
      <c r="C276" t="s">
        <v>322</v>
      </c>
      <c r="D276">
        <v>1225</v>
      </c>
      <c r="E276" t="s">
        <v>37</v>
      </c>
      <c r="H276" t="s">
        <v>242</v>
      </c>
      <c r="I276">
        <v>36305</v>
      </c>
      <c r="J276" t="s">
        <v>15</v>
      </c>
    </row>
    <row r="277" spans="3:10">
      <c r="C277" t="s">
        <v>323</v>
      </c>
      <c r="D277">
        <v>1226</v>
      </c>
      <c r="E277" t="s">
        <v>37</v>
      </c>
      <c r="H277" t="s">
        <v>243</v>
      </c>
      <c r="I277">
        <v>36515</v>
      </c>
      <c r="J277" t="s">
        <v>15</v>
      </c>
    </row>
    <row r="278" spans="3:10">
      <c r="C278" t="s">
        <v>324</v>
      </c>
      <c r="D278">
        <v>1227</v>
      </c>
      <c r="E278" t="s">
        <v>37</v>
      </c>
      <c r="H278" t="s">
        <v>245</v>
      </c>
      <c r="I278">
        <v>36217</v>
      </c>
      <c r="J278" t="s">
        <v>15</v>
      </c>
    </row>
    <row r="279" spans="3:10">
      <c r="C279" t="s">
        <v>325</v>
      </c>
      <c r="D279">
        <v>1228</v>
      </c>
      <c r="E279" t="s">
        <v>37</v>
      </c>
      <c r="H279" t="s">
        <v>1786</v>
      </c>
      <c r="I279">
        <v>29104</v>
      </c>
      <c r="J279" t="s">
        <v>15</v>
      </c>
    </row>
    <row r="280" spans="3:10">
      <c r="C280" t="s">
        <v>326</v>
      </c>
      <c r="D280">
        <v>1229</v>
      </c>
      <c r="E280" t="s">
        <v>37</v>
      </c>
      <c r="H280" t="s">
        <v>1787</v>
      </c>
      <c r="I280">
        <v>36708</v>
      </c>
      <c r="J280" t="s">
        <v>15</v>
      </c>
    </row>
    <row r="281" spans="3:10">
      <c r="C281" t="s">
        <v>327</v>
      </c>
      <c r="D281">
        <v>1230</v>
      </c>
      <c r="E281" t="s">
        <v>37</v>
      </c>
      <c r="H281" t="s">
        <v>246</v>
      </c>
      <c r="I281">
        <v>36514</v>
      </c>
      <c r="J281" t="s">
        <v>15</v>
      </c>
    </row>
    <row r="282" spans="3:10">
      <c r="C282" t="s">
        <v>328</v>
      </c>
      <c r="D282">
        <v>1281</v>
      </c>
      <c r="E282" t="s">
        <v>37</v>
      </c>
      <c r="H282" t="s">
        <v>1788</v>
      </c>
      <c r="I282">
        <v>36723</v>
      </c>
      <c r="J282" t="s">
        <v>15</v>
      </c>
    </row>
    <row r="283" spans="3:10">
      <c r="C283" t="s">
        <v>329</v>
      </c>
      <c r="D283">
        <v>1188</v>
      </c>
      <c r="E283" t="s">
        <v>37</v>
      </c>
      <c r="H283" t="s">
        <v>251</v>
      </c>
      <c r="I283">
        <v>36421</v>
      </c>
      <c r="J283" t="s">
        <v>15</v>
      </c>
    </row>
    <row r="284" spans="3:10">
      <c r="C284" t="s">
        <v>330</v>
      </c>
      <c r="D284">
        <v>1232</v>
      </c>
      <c r="E284" t="s">
        <v>37</v>
      </c>
      <c r="H284" t="s">
        <v>252</v>
      </c>
      <c r="I284">
        <v>36607</v>
      </c>
      <c r="J284" t="s">
        <v>15</v>
      </c>
    </row>
    <row r="285" spans="3:10">
      <c r="C285" t="s">
        <v>331</v>
      </c>
      <c r="D285">
        <v>1233</v>
      </c>
      <c r="E285" t="s">
        <v>37</v>
      </c>
      <c r="H285" t="s">
        <v>1789</v>
      </c>
      <c r="I285">
        <v>36720</v>
      </c>
      <c r="J285" t="s">
        <v>15</v>
      </c>
    </row>
    <row r="286" spans="3:10">
      <c r="C286" t="s">
        <v>332</v>
      </c>
      <c r="D286">
        <v>1234</v>
      </c>
      <c r="E286" t="s">
        <v>37</v>
      </c>
      <c r="H286" t="s">
        <v>1790</v>
      </c>
      <c r="I286">
        <v>36304</v>
      </c>
      <c r="J286" t="s">
        <v>15</v>
      </c>
    </row>
    <row r="287" spans="3:10">
      <c r="C287" t="s">
        <v>333</v>
      </c>
      <c r="D287">
        <v>1643</v>
      </c>
      <c r="E287" t="s">
        <v>37</v>
      </c>
      <c r="H287" t="s">
        <v>253</v>
      </c>
      <c r="I287">
        <v>36408</v>
      </c>
      <c r="J287" t="s">
        <v>15</v>
      </c>
    </row>
    <row r="288" spans="3:10">
      <c r="C288" t="s">
        <v>334</v>
      </c>
      <c r="D288">
        <v>1235</v>
      </c>
      <c r="E288" t="s">
        <v>37</v>
      </c>
      <c r="H288" t="s">
        <v>254</v>
      </c>
      <c r="I288">
        <v>36713</v>
      </c>
      <c r="J288" t="s">
        <v>15</v>
      </c>
    </row>
    <row r="289" spans="3:10">
      <c r="C289" t="s">
        <v>335</v>
      </c>
      <c r="D289">
        <v>1236</v>
      </c>
      <c r="E289" t="s">
        <v>37</v>
      </c>
      <c r="H289" t="s">
        <v>1791</v>
      </c>
      <c r="I289">
        <v>36714</v>
      </c>
      <c r="J289" t="s">
        <v>15</v>
      </c>
    </row>
    <row r="290" spans="3:10">
      <c r="C290" t="s">
        <v>336</v>
      </c>
      <c r="D290">
        <v>1237</v>
      </c>
      <c r="E290" t="s">
        <v>37</v>
      </c>
      <c r="H290" t="s">
        <v>1792</v>
      </c>
      <c r="I290">
        <v>36603</v>
      </c>
      <c r="J290" t="s">
        <v>15</v>
      </c>
    </row>
    <row r="291" spans="3:10">
      <c r="C291" t="s">
        <v>189</v>
      </c>
      <c r="D291">
        <v>1189</v>
      </c>
      <c r="E291" t="s">
        <v>37</v>
      </c>
      <c r="H291" t="s">
        <v>1793</v>
      </c>
      <c r="I291">
        <v>36609</v>
      </c>
      <c r="J291" t="s">
        <v>15</v>
      </c>
    </row>
    <row r="292" spans="3:10">
      <c r="C292" t="s">
        <v>337</v>
      </c>
      <c r="D292">
        <v>1238</v>
      </c>
      <c r="E292" t="s">
        <v>37</v>
      </c>
      <c r="H292" t="s">
        <v>259</v>
      </c>
      <c r="I292">
        <v>36303</v>
      </c>
      <c r="J292" t="s">
        <v>15</v>
      </c>
    </row>
    <row r="293" spans="3:10">
      <c r="C293" t="s">
        <v>338</v>
      </c>
      <c r="D293">
        <v>1190</v>
      </c>
      <c r="E293" t="s">
        <v>37</v>
      </c>
      <c r="H293" t="s">
        <v>1794</v>
      </c>
      <c r="I293">
        <v>36424</v>
      </c>
      <c r="J293" t="s">
        <v>15</v>
      </c>
    </row>
    <row r="294" spans="3:10">
      <c r="C294" t="s">
        <v>339</v>
      </c>
      <c r="D294">
        <v>1239</v>
      </c>
      <c r="E294" t="s">
        <v>37</v>
      </c>
      <c r="H294" t="s">
        <v>1795</v>
      </c>
      <c r="I294">
        <v>36214</v>
      </c>
      <c r="J294" t="s">
        <v>15</v>
      </c>
    </row>
    <row r="295" spans="3:10">
      <c r="C295" t="s">
        <v>340</v>
      </c>
      <c r="D295">
        <v>1240</v>
      </c>
      <c r="E295" t="s">
        <v>37</v>
      </c>
      <c r="H295" t="s">
        <v>1796</v>
      </c>
      <c r="I295">
        <v>36504</v>
      </c>
      <c r="J295" t="s">
        <v>15</v>
      </c>
    </row>
    <row r="296" spans="3:10">
      <c r="C296" t="s">
        <v>341</v>
      </c>
      <c r="D296">
        <v>1191</v>
      </c>
      <c r="E296" t="s">
        <v>37</v>
      </c>
      <c r="H296" t="s">
        <v>1797</v>
      </c>
      <c r="I296">
        <v>36502</v>
      </c>
      <c r="J296" t="s">
        <v>15</v>
      </c>
    </row>
    <row r="297" spans="3:10">
      <c r="C297" t="s">
        <v>342</v>
      </c>
      <c r="D297">
        <v>1192</v>
      </c>
      <c r="E297" t="s">
        <v>37</v>
      </c>
      <c r="H297" t="s">
        <v>122</v>
      </c>
      <c r="I297">
        <v>36419</v>
      </c>
      <c r="J297" t="s">
        <v>15</v>
      </c>
    </row>
    <row r="298" spans="3:10">
      <c r="C298" t="s">
        <v>343</v>
      </c>
      <c r="D298">
        <v>1193</v>
      </c>
      <c r="E298" t="s">
        <v>37</v>
      </c>
      <c r="H298" t="s">
        <v>263</v>
      </c>
      <c r="I298">
        <v>36208</v>
      </c>
      <c r="J298" t="s">
        <v>15</v>
      </c>
    </row>
    <row r="299" spans="3:10">
      <c r="C299" t="s">
        <v>344</v>
      </c>
      <c r="D299">
        <v>1194</v>
      </c>
      <c r="E299" t="s">
        <v>37</v>
      </c>
      <c r="H299" t="s">
        <v>1798</v>
      </c>
      <c r="I299">
        <v>36617</v>
      </c>
      <c r="J299" t="s">
        <v>15</v>
      </c>
    </row>
    <row r="300" spans="3:10">
      <c r="C300" t="s">
        <v>345</v>
      </c>
      <c r="D300">
        <v>1241</v>
      </c>
      <c r="E300" t="s">
        <v>37</v>
      </c>
      <c r="H300" t="s">
        <v>264</v>
      </c>
      <c r="I300">
        <v>36307</v>
      </c>
      <c r="J300" t="s">
        <v>15</v>
      </c>
    </row>
    <row r="301" spans="3:10">
      <c r="C301" t="s">
        <v>346</v>
      </c>
      <c r="D301">
        <v>1195</v>
      </c>
      <c r="E301" t="s">
        <v>37</v>
      </c>
      <c r="H301" t="s">
        <v>265</v>
      </c>
      <c r="I301">
        <v>36209</v>
      </c>
      <c r="J301" t="s">
        <v>15</v>
      </c>
    </row>
    <row r="302" spans="3:10">
      <c r="C302" t="s">
        <v>347</v>
      </c>
      <c r="D302">
        <v>1242</v>
      </c>
      <c r="E302" t="s">
        <v>37</v>
      </c>
      <c r="H302" t="s">
        <v>1799</v>
      </c>
      <c r="I302">
        <v>36210</v>
      </c>
      <c r="J302" t="s">
        <v>15</v>
      </c>
    </row>
    <row r="303" spans="3:10">
      <c r="C303" t="s">
        <v>348</v>
      </c>
      <c r="D303">
        <v>1243</v>
      </c>
      <c r="E303" t="s">
        <v>37</v>
      </c>
      <c r="H303" t="s">
        <v>1800</v>
      </c>
      <c r="I303">
        <v>46604</v>
      </c>
      <c r="J303" t="s">
        <v>39</v>
      </c>
    </row>
    <row r="304" spans="3:10">
      <c r="C304" t="s">
        <v>349</v>
      </c>
      <c r="D304">
        <v>1642</v>
      </c>
      <c r="E304" t="s">
        <v>37</v>
      </c>
      <c r="H304" t="s">
        <v>1801</v>
      </c>
      <c r="I304">
        <v>46210</v>
      </c>
      <c r="J304" t="s">
        <v>39</v>
      </c>
    </row>
    <row r="305" spans="3:10">
      <c r="C305" t="s">
        <v>350</v>
      </c>
      <c r="D305">
        <v>1196</v>
      </c>
      <c r="E305" t="s">
        <v>37</v>
      </c>
      <c r="H305" t="s">
        <v>1802</v>
      </c>
      <c r="I305">
        <v>46507</v>
      </c>
      <c r="J305" t="s">
        <v>39</v>
      </c>
    </row>
    <row r="306" spans="3:10">
      <c r="C306" t="s">
        <v>351</v>
      </c>
      <c r="D306">
        <v>1244</v>
      </c>
      <c r="E306" t="s">
        <v>37</v>
      </c>
      <c r="H306" t="s">
        <v>1803</v>
      </c>
      <c r="I306">
        <v>46613</v>
      </c>
      <c r="J306" t="s">
        <v>39</v>
      </c>
    </row>
    <row r="307" spans="3:10">
      <c r="C307" t="s">
        <v>352</v>
      </c>
      <c r="D307">
        <v>1245</v>
      </c>
      <c r="E307" t="s">
        <v>37</v>
      </c>
      <c r="H307" t="s">
        <v>1804</v>
      </c>
      <c r="I307">
        <v>46100</v>
      </c>
      <c r="J307" t="s">
        <v>39</v>
      </c>
    </row>
    <row r="308" spans="3:10">
      <c r="C308" t="s">
        <v>353</v>
      </c>
      <c r="D308">
        <v>1246</v>
      </c>
      <c r="E308" t="s">
        <v>37</v>
      </c>
      <c r="H308" t="s">
        <v>1805</v>
      </c>
      <c r="I308">
        <v>46508</v>
      </c>
      <c r="J308" t="s">
        <v>39</v>
      </c>
    </row>
    <row r="309" spans="3:10">
      <c r="C309" t="s">
        <v>354</v>
      </c>
      <c r="D309">
        <v>1197</v>
      </c>
      <c r="E309" t="s">
        <v>37</v>
      </c>
      <c r="H309" t="s">
        <v>1806</v>
      </c>
      <c r="I309">
        <v>46110</v>
      </c>
      <c r="J309" t="s">
        <v>39</v>
      </c>
    </row>
    <row r="310" spans="3:10">
      <c r="C310" t="s">
        <v>355</v>
      </c>
      <c r="D310">
        <v>1247</v>
      </c>
      <c r="E310" t="s">
        <v>37</v>
      </c>
      <c r="H310" t="s">
        <v>1807</v>
      </c>
      <c r="I310">
        <v>46301</v>
      </c>
      <c r="J310" t="s">
        <v>39</v>
      </c>
    </row>
    <row r="311" spans="3:10">
      <c r="C311" t="s">
        <v>356</v>
      </c>
      <c r="D311">
        <v>1198</v>
      </c>
      <c r="E311" t="s">
        <v>37</v>
      </c>
      <c r="H311" t="s">
        <v>1808</v>
      </c>
      <c r="I311">
        <v>46201</v>
      </c>
      <c r="J311" t="s">
        <v>39</v>
      </c>
    </row>
    <row r="312" spans="3:10">
      <c r="C312" t="s">
        <v>357</v>
      </c>
      <c r="D312">
        <v>1248</v>
      </c>
      <c r="E312" t="s">
        <v>37</v>
      </c>
      <c r="H312" t="s">
        <v>273</v>
      </c>
      <c r="I312">
        <v>46208</v>
      </c>
      <c r="J312" t="s">
        <v>39</v>
      </c>
    </row>
    <row r="313" spans="3:10">
      <c r="C313" t="s">
        <v>358</v>
      </c>
      <c r="D313">
        <v>1249</v>
      </c>
      <c r="E313" t="s">
        <v>37</v>
      </c>
      <c r="H313" t="s">
        <v>274</v>
      </c>
      <c r="I313">
        <v>46605</v>
      </c>
      <c r="J313" t="s">
        <v>39</v>
      </c>
    </row>
    <row r="314" spans="3:10">
      <c r="C314" t="s">
        <v>359</v>
      </c>
      <c r="D314">
        <v>1199</v>
      </c>
      <c r="E314" t="s">
        <v>37</v>
      </c>
      <c r="H314" t="s">
        <v>275</v>
      </c>
      <c r="I314">
        <v>46109</v>
      </c>
      <c r="J314" t="s">
        <v>39</v>
      </c>
    </row>
    <row r="315" spans="3:10">
      <c r="C315" t="s">
        <v>360</v>
      </c>
      <c r="D315">
        <v>1250</v>
      </c>
      <c r="E315" t="s">
        <v>37</v>
      </c>
      <c r="H315" t="s">
        <v>276</v>
      </c>
      <c r="I315">
        <v>46502</v>
      </c>
      <c r="J315" t="s">
        <v>39</v>
      </c>
    </row>
    <row r="316" spans="3:10">
      <c r="C316" t="s">
        <v>361</v>
      </c>
      <c r="D316">
        <v>1251</v>
      </c>
      <c r="E316" t="s">
        <v>37</v>
      </c>
      <c r="H316" t="s">
        <v>278</v>
      </c>
      <c r="I316">
        <v>46310</v>
      </c>
      <c r="J316" t="s">
        <v>39</v>
      </c>
    </row>
    <row r="317" spans="3:10">
      <c r="C317" t="s">
        <v>362</v>
      </c>
      <c r="D317">
        <v>1252</v>
      </c>
      <c r="E317" t="s">
        <v>37</v>
      </c>
      <c r="H317" t="s">
        <v>279</v>
      </c>
      <c r="I317">
        <v>46204</v>
      </c>
      <c r="J317" t="s">
        <v>39</v>
      </c>
    </row>
    <row r="318" spans="3:10">
      <c r="C318" t="s">
        <v>363</v>
      </c>
      <c r="D318">
        <v>1253</v>
      </c>
      <c r="E318" t="s">
        <v>37</v>
      </c>
      <c r="H318" t="s">
        <v>280</v>
      </c>
      <c r="I318">
        <v>46607</v>
      </c>
      <c r="J318" t="s">
        <v>39</v>
      </c>
    </row>
    <row r="319" spans="3:10">
      <c r="C319" t="s">
        <v>364</v>
      </c>
      <c r="D319">
        <v>1200</v>
      </c>
      <c r="E319" t="s">
        <v>37</v>
      </c>
      <c r="H319" t="s">
        <v>281</v>
      </c>
      <c r="I319">
        <v>46106</v>
      </c>
      <c r="J319" t="s">
        <v>39</v>
      </c>
    </row>
    <row r="320" spans="3:10">
      <c r="C320" t="s">
        <v>365</v>
      </c>
      <c r="D320">
        <v>1254</v>
      </c>
      <c r="E320" t="s">
        <v>37</v>
      </c>
      <c r="H320" t="s">
        <v>282</v>
      </c>
      <c r="I320">
        <v>46203</v>
      </c>
      <c r="J320" t="s">
        <v>39</v>
      </c>
    </row>
    <row r="321" spans="3:10">
      <c r="C321" t="s">
        <v>366</v>
      </c>
      <c r="D321">
        <v>1255</v>
      </c>
      <c r="E321" t="s">
        <v>37</v>
      </c>
      <c r="H321" t="s">
        <v>283</v>
      </c>
      <c r="I321">
        <v>46501</v>
      </c>
      <c r="J321" t="s">
        <v>39</v>
      </c>
    </row>
    <row r="322" spans="3:10">
      <c r="C322" t="s">
        <v>367</v>
      </c>
      <c r="D322">
        <v>1201</v>
      </c>
      <c r="E322" t="s">
        <v>37</v>
      </c>
      <c r="H322" t="s">
        <v>284</v>
      </c>
      <c r="I322">
        <v>46306</v>
      </c>
      <c r="J322" t="s">
        <v>39</v>
      </c>
    </row>
    <row r="323" spans="3:10">
      <c r="C323" t="s">
        <v>368</v>
      </c>
      <c r="D323">
        <v>1202</v>
      </c>
      <c r="E323" t="s">
        <v>37</v>
      </c>
      <c r="H323" t="s">
        <v>285</v>
      </c>
      <c r="I323">
        <v>46406</v>
      </c>
      <c r="J323" t="s">
        <v>39</v>
      </c>
    </row>
    <row r="324" spans="3:10">
      <c r="C324" t="s">
        <v>369</v>
      </c>
      <c r="D324">
        <v>1256</v>
      </c>
      <c r="E324" t="s">
        <v>37</v>
      </c>
      <c r="H324" t="s">
        <v>286</v>
      </c>
      <c r="I324">
        <v>46308</v>
      </c>
      <c r="J324" t="s">
        <v>39</v>
      </c>
    </row>
    <row r="325" spans="3:10">
      <c r="C325" t="s">
        <v>370</v>
      </c>
      <c r="D325">
        <v>1203</v>
      </c>
      <c r="E325" t="s">
        <v>37</v>
      </c>
      <c r="H325" t="s">
        <v>287</v>
      </c>
      <c r="I325">
        <v>46102</v>
      </c>
      <c r="J325" t="s">
        <v>39</v>
      </c>
    </row>
    <row r="326" spans="3:10">
      <c r="C326" t="s">
        <v>371</v>
      </c>
      <c r="D326">
        <v>1257</v>
      </c>
      <c r="E326" t="s">
        <v>37</v>
      </c>
      <c r="H326" t="s">
        <v>1809</v>
      </c>
      <c r="I326">
        <v>46611</v>
      </c>
      <c r="J326" t="s">
        <v>39</v>
      </c>
    </row>
    <row r="327" spans="3:10">
      <c r="C327" t="s">
        <v>372</v>
      </c>
      <c r="D327">
        <v>1258</v>
      </c>
      <c r="E327" t="s">
        <v>37</v>
      </c>
      <c r="H327" t="s">
        <v>1810</v>
      </c>
      <c r="I327">
        <v>46207</v>
      </c>
      <c r="J327" t="s">
        <v>39</v>
      </c>
    </row>
    <row r="328" spans="3:10">
      <c r="C328" t="s">
        <v>373</v>
      </c>
      <c r="D328">
        <v>1204</v>
      </c>
      <c r="E328" t="s">
        <v>37</v>
      </c>
      <c r="H328" t="s">
        <v>288</v>
      </c>
      <c r="I328">
        <v>46503</v>
      </c>
      <c r="J328" t="s">
        <v>39</v>
      </c>
    </row>
    <row r="329" spans="3:10">
      <c r="C329" t="s">
        <v>374</v>
      </c>
      <c r="D329">
        <v>1259</v>
      </c>
      <c r="E329" t="s">
        <v>37</v>
      </c>
      <c r="H329" t="s">
        <v>289</v>
      </c>
      <c r="I329">
        <v>46107</v>
      </c>
      <c r="J329" t="s">
        <v>39</v>
      </c>
    </row>
    <row r="330" spans="3:10">
      <c r="C330" t="s">
        <v>375</v>
      </c>
      <c r="D330">
        <v>1260</v>
      </c>
      <c r="E330" t="s">
        <v>37</v>
      </c>
      <c r="H330" t="s">
        <v>1811</v>
      </c>
      <c r="I330">
        <v>46612</v>
      </c>
      <c r="J330" t="s">
        <v>39</v>
      </c>
    </row>
    <row r="331" spans="3:10">
      <c r="C331" t="s">
        <v>376</v>
      </c>
      <c r="D331">
        <v>1261</v>
      </c>
      <c r="E331" t="s">
        <v>37</v>
      </c>
      <c r="H331" t="s">
        <v>290</v>
      </c>
      <c r="I331">
        <v>46303</v>
      </c>
      <c r="J331" t="s">
        <v>39</v>
      </c>
    </row>
    <row r="332" spans="3:10">
      <c r="C332" t="s">
        <v>377</v>
      </c>
      <c r="D332">
        <v>1262</v>
      </c>
      <c r="E332" t="s">
        <v>37</v>
      </c>
      <c r="H332" t="s">
        <v>291</v>
      </c>
      <c r="I332">
        <v>46302</v>
      </c>
      <c r="J332" t="s">
        <v>39</v>
      </c>
    </row>
    <row r="333" spans="3:10">
      <c r="C333" t="s">
        <v>378</v>
      </c>
      <c r="D333">
        <v>1263</v>
      </c>
      <c r="E333" t="s">
        <v>37</v>
      </c>
      <c r="H333" t="s">
        <v>1812</v>
      </c>
      <c r="I333">
        <v>46209</v>
      </c>
      <c r="J333" t="s">
        <v>39</v>
      </c>
    </row>
    <row r="334" spans="3:10">
      <c r="C334" t="s">
        <v>379</v>
      </c>
      <c r="D334">
        <v>1264</v>
      </c>
      <c r="E334" t="s">
        <v>37</v>
      </c>
      <c r="H334" t="s">
        <v>1813</v>
      </c>
      <c r="I334">
        <v>46603</v>
      </c>
      <c r="J334" t="s">
        <v>39</v>
      </c>
    </row>
    <row r="335" spans="3:10">
      <c r="C335" t="s">
        <v>380</v>
      </c>
      <c r="D335">
        <v>1265</v>
      </c>
      <c r="E335" t="s">
        <v>37</v>
      </c>
      <c r="H335" t="s">
        <v>1814</v>
      </c>
      <c r="I335">
        <v>46104</v>
      </c>
      <c r="J335" t="s">
        <v>39</v>
      </c>
    </row>
    <row r="336" spans="3:10">
      <c r="C336" t="s">
        <v>381</v>
      </c>
      <c r="D336">
        <v>1266</v>
      </c>
      <c r="E336" t="s">
        <v>37</v>
      </c>
      <c r="H336" t="s">
        <v>295</v>
      </c>
      <c r="I336">
        <v>46402</v>
      </c>
      <c r="J336" t="s">
        <v>39</v>
      </c>
    </row>
    <row r="337" spans="3:10">
      <c r="C337" t="s">
        <v>382</v>
      </c>
      <c r="D337">
        <v>1267</v>
      </c>
      <c r="E337" t="s">
        <v>37</v>
      </c>
      <c r="H337" t="s">
        <v>296</v>
      </c>
      <c r="I337">
        <v>46509</v>
      </c>
      <c r="J337" t="s">
        <v>39</v>
      </c>
    </row>
    <row r="338" spans="3:10">
      <c r="C338" t="s">
        <v>383</v>
      </c>
      <c r="D338">
        <v>1268</v>
      </c>
      <c r="E338" t="s">
        <v>37</v>
      </c>
      <c r="H338" t="s">
        <v>297</v>
      </c>
      <c r="I338">
        <v>46202</v>
      </c>
      <c r="J338" t="s">
        <v>39</v>
      </c>
    </row>
    <row r="339" spans="3:10">
      <c r="C339" t="s">
        <v>384</v>
      </c>
      <c r="D339">
        <v>1205</v>
      </c>
      <c r="E339" t="s">
        <v>37</v>
      </c>
      <c r="H339" t="s">
        <v>1815</v>
      </c>
      <c r="I339">
        <v>46504</v>
      </c>
      <c r="J339" t="s">
        <v>39</v>
      </c>
    </row>
    <row r="340" spans="3:10">
      <c r="C340" t="s">
        <v>385</v>
      </c>
      <c r="D340">
        <v>1206</v>
      </c>
      <c r="E340" t="s">
        <v>37</v>
      </c>
      <c r="H340" t="s">
        <v>298</v>
      </c>
      <c r="I340">
        <v>46101</v>
      </c>
      <c r="J340" t="s">
        <v>39</v>
      </c>
    </row>
    <row r="341" spans="3:10">
      <c r="C341" t="s">
        <v>43</v>
      </c>
      <c r="D341">
        <v>3399</v>
      </c>
      <c r="E341" t="s">
        <v>37</v>
      </c>
      <c r="H341" t="s">
        <v>1816</v>
      </c>
      <c r="I341">
        <v>46311</v>
      </c>
      <c r="J341" t="s">
        <v>39</v>
      </c>
    </row>
    <row r="342" spans="3:10">
      <c r="C342" t="s">
        <v>386</v>
      </c>
      <c r="D342">
        <v>1207</v>
      </c>
      <c r="E342" t="s">
        <v>37</v>
      </c>
      <c r="H342" t="s">
        <v>300</v>
      </c>
      <c r="I342">
        <v>46309</v>
      </c>
      <c r="J342" t="s">
        <v>39</v>
      </c>
    </row>
    <row r="343" spans="3:10">
      <c r="C343" t="s">
        <v>387</v>
      </c>
      <c r="D343">
        <v>1208</v>
      </c>
      <c r="E343" t="s">
        <v>37</v>
      </c>
      <c r="H343" t="s">
        <v>301</v>
      </c>
      <c r="I343">
        <v>46307</v>
      </c>
      <c r="J343" t="s">
        <v>39</v>
      </c>
    </row>
    <row r="344" spans="3:10">
      <c r="C344" t="s">
        <v>388</v>
      </c>
      <c r="D344">
        <v>1269</v>
      </c>
      <c r="E344" t="s">
        <v>37</v>
      </c>
      <c r="H344" t="s">
        <v>1817</v>
      </c>
      <c r="I344">
        <v>46103</v>
      </c>
      <c r="J344" t="s">
        <v>39</v>
      </c>
    </row>
    <row r="345" spans="3:10">
      <c r="C345" t="s">
        <v>389</v>
      </c>
      <c r="D345">
        <v>1270</v>
      </c>
      <c r="E345" t="s">
        <v>37</v>
      </c>
      <c r="H345" t="s">
        <v>302</v>
      </c>
      <c r="I345">
        <v>46403</v>
      </c>
      <c r="J345" t="s">
        <v>39</v>
      </c>
    </row>
    <row r="346" spans="3:10">
      <c r="C346" t="s">
        <v>390</v>
      </c>
      <c r="D346">
        <v>1209</v>
      </c>
      <c r="E346" t="s">
        <v>37</v>
      </c>
      <c r="H346" t="s">
        <v>1818</v>
      </c>
      <c r="I346">
        <v>46610</v>
      </c>
      <c r="J346" t="s">
        <v>39</v>
      </c>
    </row>
    <row r="347" spans="3:10">
      <c r="C347" t="s">
        <v>391</v>
      </c>
      <c r="D347">
        <v>1271</v>
      </c>
      <c r="E347" t="s">
        <v>37</v>
      </c>
      <c r="H347" t="s">
        <v>303</v>
      </c>
      <c r="I347">
        <v>46205</v>
      </c>
      <c r="J347" t="s">
        <v>39</v>
      </c>
    </row>
    <row r="348" spans="3:10">
      <c r="C348" t="s">
        <v>392</v>
      </c>
      <c r="D348">
        <v>1272</v>
      </c>
      <c r="E348" t="s">
        <v>37</v>
      </c>
      <c r="H348" t="s">
        <v>304</v>
      </c>
      <c r="I348">
        <v>46206</v>
      </c>
      <c r="J348" t="s">
        <v>39</v>
      </c>
    </row>
    <row r="349" spans="3:10">
      <c r="C349" t="s">
        <v>393</v>
      </c>
      <c r="D349">
        <v>1273</v>
      </c>
      <c r="E349" t="s">
        <v>37</v>
      </c>
      <c r="H349" t="s">
        <v>305</v>
      </c>
      <c r="I349">
        <v>46606</v>
      </c>
      <c r="J349" t="s">
        <v>39</v>
      </c>
    </row>
    <row r="350" spans="3:10">
      <c r="C350" t="s">
        <v>394</v>
      </c>
      <c r="D350">
        <v>1274</v>
      </c>
      <c r="E350" t="s">
        <v>37</v>
      </c>
      <c r="H350" t="s">
        <v>306</v>
      </c>
      <c r="I350">
        <v>46601</v>
      </c>
      <c r="J350" t="s">
        <v>39</v>
      </c>
    </row>
    <row r="351" spans="3:10">
      <c r="C351" t="s">
        <v>395</v>
      </c>
      <c r="D351">
        <v>1275</v>
      </c>
      <c r="E351" t="s">
        <v>37</v>
      </c>
      <c r="H351" t="s">
        <v>307</v>
      </c>
      <c r="I351">
        <v>46304</v>
      </c>
      <c r="J351" t="s">
        <v>39</v>
      </c>
    </row>
    <row r="352" spans="3:10">
      <c r="C352" t="s">
        <v>396</v>
      </c>
      <c r="D352">
        <v>1276</v>
      </c>
      <c r="E352" t="s">
        <v>37</v>
      </c>
      <c r="H352" t="s">
        <v>308</v>
      </c>
      <c r="I352">
        <v>46405</v>
      </c>
      <c r="J352" t="s">
        <v>39</v>
      </c>
    </row>
    <row r="353" spans="3:10">
      <c r="C353" t="s">
        <v>397</v>
      </c>
      <c r="D353">
        <v>1277</v>
      </c>
      <c r="E353" t="s">
        <v>37</v>
      </c>
      <c r="H353" t="s">
        <v>309</v>
      </c>
      <c r="I353">
        <v>46404</v>
      </c>
      <c r="J353" t="s">
        <v>39</v>
      </c>
    </row>
    <row r="354" spans="3:10">
      <c r="C354" t="s">
        <v>398</v>
      </c>
      <c r="D354">
        <v>1278</v>
      </c>
      <c r="E354" t="s">
        <v>37</v>
      </c>
      <c r="H354" t="s">
        <v>310</v>
      </c>
      <c r="I354">
        <v>46108</v>
      </c>
      <c r="J354" t="s">
        <v>39</v>
      </c>
    </row>
    <row r="355" spans="3:10">
      <c r="C355" t="s">
        <v>399</v>
      </c>
      <c r="D355">
        <v>1210</v>
      </c>
      <c r="E355" t="s">
        <v>37</v>
      </c>
      <c r="H355" t="s">
        <v>151</v>
      </c>
      <c r="I355">
        <v>46608</v>
      </c>
      <c r="J355" t="s">
        <v>39</v>
      </c>
    </row>
    <row r="356" spans="3:10">
      <c r="C356" t="s">
        <v>400</v>
      </c>
      <c r="D356">
        <v>1279</v>
      </c>
      <c r="E356" t="s">
        <v>37</v>
      </c>
      <c r="H356" t="s">
        <v>1819</v>
      </c>
      <c r="I356">
        <v>46602</v>
      </c>
      <c r="J356" t="s">
        <v>39</v>
      </c>
    </row>
    <row r="357" spans="3:10">
      <c r="C357" t="s">
        <v>401</v>
      </c>
      <c r="D357">
        <v>1211</v>
      </c>
      <c r="E357" t="s">
        <v>37</v>
      </c>
      <c r="H357" t="s">
        <v>311</v>
      </c>
      <c r="I357">
        <v>46401</v>
      </c>
      <c r="J357" t="s">
        <v>39</v>
      </c>
    </row>
    <row r="358" spans="3:10">
      <c r="C358" t="s">
        <v>402</v>
      </c>
      <c r="D358">
        <v>1212</v>
      </c>
      <c r="E358" t="s">
        <v>37</v>
      </c>
      <c r="H358" t="s">
        <v>1820</v>
      </c>
      <c r="I358">
        <v>46105</v>
      </c>
      <c r="J358" t="s">
        <v>39</v>
      </c>
    </row>
    <row r="359" spans="3:10">
      <c r="C359" t="s">
        <v>403</v>
      </c>
      <c r="D359">
        <v>1280</v>
      </c>
      <c r="E359" t="s">
        <v>37</v>
      </c>
      <c r="H359" t="s">
        <v>975</v>
      </c>
      <c r="I359">
        <v>46305</v>
      </c>
      <c r="J359" t="s">
        <v>39</v>
      </c>
    </row>
    <row r="360" spans="3:10">
      <c r="C360" t="s">
        <v>404</v>
      </c>
      <c r="D360">
        <v>1213</v>
      </c>
      <c r="E360" t="s">
        <v>37</v>
      </c>
      <c r="H360" t="s">
        <v>1821</v>
      </c>
      <c r="I360">
        <v>46609</v>
      </c>
      <c r="J360" t="s">
        <v>39</v>
      </c>
    </row>
    <row r="361" spans="3:10">
      <c r="C361" t="s">
        <v>405</v>
      </c>
      <c r="D361">
        <v>1282</v>
      </c>
      <c r="E361" t="s">
        <v>37</v>
      </c>
      <c r="H361" t="s">
        <v>1822</v>
      </c>
      <c r="I361">
        <v>46506</v>
      </c>
      <c r="J361" t="s">
        <v>39</v>
      </c>
    </row>
    <row r="362" spans="3:10">
      <c r="C362" t="s">
        <v>406</v>
      </c>
      <c r="D362">
        <v>1214</v>
      </c>
      <c r="E362" t="s">
        <v>37</v>
      </c>
      <c r="H362" t="s">
        <v>1823</v>
      </c>
      <c r="I362">
        <v>33310</v>
      </c>
      <c r="J362" t="s">
        <v>37</v>
      </c>
    </row>
    <row r="363" spans="3:10">
      <c r="C363" t="s">
        <v>407</v>
      </c>
      <c r="D363">
        <v>1215</v>
      </c>
      <c r="E363" t="s">
        <v>37</v>
      </c>
      <c r="H363" t="s">
        <v>1824</v>
      </c>
      <c r="I363">
        <v>23102</v>
      </c>
      <c r="J363" t="s">
        <v>37</v>
      </c>
    </row>
    <row r="364" spans="3:10">
      <c r="C364" t="s">
        <v>408</v>
      </c>
      <c r="D364">
        <v>1283</v>
      </c>
      <c r="E364" t="s">
        <v>37</v>
      </c>
      <c r="H364" t="s">
        <v>1706</v>
      </c>
      <c r="I364">
        <v>23101</v>
      </c>
      <c r="J364" t="s">
        <v>37</v>
      </c>
    </row>
    <row r="365" spans="3:10">
      <c r="C365" t="s">
        <v>409</v>
      </c>
      <c r="D365">
        <v>1216</v>
      </c>
      <c r="E365" t="s">
        <v>37</v>
      </c>
      <c r="H365" t="s">
        <v>1825</v>
      </c>
      <c r="I365">
        <v>33406</v>
      </c>
      <c r="J365" t="s">
        <v>37</v>
      </c>
    </row>
    <row r="366" spans="3:10">
      <c r="C366" t="s">
        <v>410</v>
      </c>
      <c r="D366">
        <v>1217</v>
      </c>
      <c r="E366" t="s">
        <v>37</v>
      </c>
      <c r="H366" t="s">
        <v>1826</v>
      </c>
      <c r="I366">
        <v>33713</v>
      </c>
      <c r="J366" t="s">
        <v>37</v>
      </c>
    </row>
    <row r="367" spans="3:10">
      <c r="C367" t="s">
        <v>411</v>
      </c>
      <c r="D367">
        <v>1218</v>
      </c>
      <c r="E367" t="s">
        <v>37</v>
      </c>
      <c r="H367" t="s">
        <v>1827</v>
      </c>
      <c r="I367">
        <v>33402</v>
      </c>
      <c r="J367" t="s">
        <v>37</v>
      </c>
    </row>
    <row r="368" spans="3:10">
      <c r="C368" t="s">
        <v>412</v>
      </c>
      <c r="D368">
        <v>1219</v>
      </c>
      <c r="E368" t="s">
        <v>37</v>
      </c>
      <c r="H368" t="s">
        <v>1828</v>
      </c>
      <c r="I368">
        <v>23201</v>
      </c>
      <c r="J368" t="s">
        <v>37</v>
      </c>
    </row>
    <row r="369" spans="3:10">
      <c r="C369" t="s">
        <v>413</v>
      </c>
      <c r="D369">
        <v>1284</v>
      </c>
      <c r="E369" t="s">
        <v>37</v>
      </c>
      <c r="H369" t="s">
        <v>1829</v>
      </c>
      <c r="I369">
        <v>33312</v>
      </c>
      <c r="J369" t="s">
        <v>37</v>
      </c>
    </row>
    <row r="370" spans="3:10">
      <c r="C370" t="s">
        <v>414</v>
      </c>
      <c r="D370">
        <v>1220</v>
      </c>
      <c r="E370" t="s">
        <v>37</v>
      </c>
      <c r="H370" t="s">
        <v>1830</v>
      </c>
      <c r="I370">
        <v>33603</v>
      </c>
      <c r="J370" t="s">
        <v>37</v>
      </c>
    </row>
    <row r="371" spans="3:10">
      <c r="C371" t="s">
        <v>415</v>
      </c>
      <c r="D371">
        <v>1285</v>
      </c>
      <c r="E371" t="s">
        <v>37</v>
      </c>
      <c r="H371" t="s">
        <v>1831</v>
      </c>
      <c r="I371">
        <v>21101</v>
      </c>
      <c r="J371" t="s">
        <v>37</v>
      </c>
    </row>
    <row r="372" spans="3:10">
      <c r="C372" t="s">
        <v>416</v>
      </c>
      <c r="D372">
        <v>1231</v>
      </c>
      <c r="E372" t="s">
        <v>37</v>
      </c>
      <c r="H372" t="s">
        <v>1832</v>
      </c>
      <c r="I372">
        <v>23303</v>
      </c>
      <c r="J372" t="s">
        <v>37</v>
      </c>
    </row>
    <row r="373" spans="3:10">
      <c r="C373" t="s">
        <v>417</v>
      </c>
      <c r="D373">
        <v>1286</v>
      </c>
      <c r="E373" t="s">
        <v>37</v>
      </c>
      <c r="H373" t="s">
        <v>1833</v>
      </c>
      <c r="I373">
        <v>27103</v>
      </c>
      <c r="J373" t="s">
        <v>37</v>
      </c>
    </row>
    <row r="374" spans="3:10">
      <c r="C374" t="s">
        <v>418</v>
      </c>
      <c r="D374">
        <v>634</v>
      </c>
      <c r="E374" t="s">
        <v>38</v>
      </c>
      <c r="H374" t="s">
        <v>1834</v>
      </c>
      <c r="I374">
        <v>27402</v>
      </c>
      <c r="J374" t="s">
        <v>37</v>
      </c>
    </row>
    <row r="375" spans="3:10">
      <c r="C375" t="s">
        <v>419</v>
      </c>
      <c r="D375">
        <v>635</v>
      </c>
      <c r="E375" t="s">
        <v>38</v>
      </c>
      <c r="H375" t="s">
        <v>1680</v>
      </c>
      <c r="I375">
        <v>23107</v>
      </c>
      <c r="J375" t="s">
        <v>37</v>
      </c>
    </row>
    <row r="376" spans="3:10">
      <c r="C376" t="s">
        <v>420</v>
      </c>
      <c r="D376">
        <v>636</v>
      </c>
      <c r="E376" t="s">
        <v>38</v>
      </c>
      <c r="H376" t="s">
        <v>1835</v>
      </c>
      <c r="I376">
        <v>33814</v>
      </c>
      <c r="J376" t="s">
        <v>37</v>
      </c>
    </row>
    <row r="377" spans="3:10">
      <c r="C377" t="s">
        <v>421</v>
      </c>
      <c r="D377">
        <v>637</v>
      </c>
      <c r="E377" t="s">
        <v>38</v>
      </c>
      <c r="H377" t="s">
        <v>1836</v>
      </c>
      <c r="I377">
        <v>33405</v>
      </c>
      <c r="J377" t="s">
        <v>37</v>
      </c>
    </row>
    <row r="378" spans="3:10">
      <c r="C378" t="s">
        <v>422</v>
      </c>
      <c r="D378">
        <v>638</v>
      </c>
      <c r="E378" t="s">
        <v>38</v>
      </c>
      <c r="H378" t="s">
        <v>1837</v>
      </c>
      <c r="I378">
        <v>27302</v>
      </c>
      <c r="J378" t="s">
        <v>37</v>
      </c>
    </row>
    <row r="379" spans="3:10">
      <c r="C379" t="s">
        <v>423</v>
      </c>
      <c r="D379">
        <v>623</v>
      </c>
      <c r="E379" t="s">
        <v>38</v>
      </c>
      <c r="H379" t="s">
        <v>1838</v>
      </c>
      <c r="I379">
        <v>23104</v>
      </c>
      <c r="J379" t="s">
        <v>37</v>
      </c>
    </row>
    <row r="380" spans="3:10">
      <c r="C380" t="s">
        <v>424</v>
      </c>
      <c r="D380">
        <v>639</v>
      </c>
      <c r="E380" t="s">
        <v>38</v>
      </c>
      <c r="H380" t="s">
        <v>1839</v>
      </c>
      <c r="I380">
        <v>33811</v>
      </c>
      <c r="J380" t="s">
        <v>37</v>
      </c>
    </row>
    <row r="381" spans="3:10">
      <c r="C381" t="s">
        <v>425</v>
      </c>
      <c r="D381">
        <v>640</v>
      </c>
      <c r="E381" t="s">
        <v>38</v>
      </c>
      <c r="H381" t="s">
        <v>1840</v>
      </c>
      <c r="I381">
        <v>33102</v>
      </c>
      <c r="J381" t="s">
        <v>37</v>
      </c>
    </row>
    <row r="382" spans="3:10">
      <c r="C382" t="s">
        <v>426</v>
      </c>
      <c r="D382">
        <v>641</v>
      </c>
      <c r="E382" t="s">
        <v>38</v>
      </c>
      <c r="H382" t="s">
        <v>1841</v>
      </c>
      <c r="I382">
        <v>23302</v>
      </c>
      <c r="J382" t="s">
        <v>37</v>
      </c>
    </row>
    <row r="383" spans="3:10">
      <c r="C383" t="s">
        <v>427</v>
      </c>
      <c r="D383">
        <v>642</v>
      </c>
      <c r="E383" t="s">
        <v>38</v>
      </c>
      <c r="H383" t="s">
        <v>1842</v>
      </c>
      <c r="I383">
        <v>27403</v>
      </c>
      <c r="J383" t="s">
        <v>37</v>
      </c>
    </row>
    <row r="384" spans="3:10">
      <c r="C384" t="s">
        <v>428</v>
      </c>
      <c r="D384">
        <v>643</v>
      </c>
      <c r="E384" t="s">
        <v>38</v>
      </c>
      <c r="H384" t="s">
        <v>1843</v>
      </c>
      <c r="I384">
        <v>33602</v>
      </c>
      <c r="J384" t="s">
        <v>37</v>
      </c>
    </row>
    <row r="385" spans="3:10">
      <c r="C385" t="s">
        <v>429</v>
      </c>
      <c r="D385">
        <v>644</v>
      </c>
      <c r="E385" t="s">
        <v>38</v>
      </c>
      <c r="H385" t="s">
        <v>1844</v>
      </c>
      <c r="I385">
        <v>27101</v>
      </c>
      <c r="J385" t="s">
        <v>37</v>
      </c>
    </row>
    <row r="386" spans="3:10">
      <c r="C386" t="s">
        <v>430</v>
      </c>
      <c r="D386">
        <v>645</v>
      </c>
      <c r="E386" t="s">
        <v>38</v>
      </c>
      <c r="H386" t="s">
        <v>1845</v>
      </c>
      <c r="I386">
        <v>33410</v>
      </c>
      <c r="J386" t="s">
        <v>37</v>
      </c>
    </row>
    <row r="387" spans="3:10">
      <c r="C387" t="s">
        <v>431</v>
      </c>
      <c r="D387">
        <v>624</v>
      </c>
      <c r="E387" t="s">
        <v>38</v>
      </c>
      <c r="H387" t="s">
        <v>1846</v>
      </c>
      <c r="I387">
        <v>23105</v>
      </c>
      <c r="J387" t="s">
        <v>37</v>
      </c>
    </row>
    <row r="388" spans="3:10">
      <c r="C388" t="s">
        <v>432</v>
      </c>
      <c r="D388">
        <v>646</v>
      </c>
      <c r="E388" t="s">
        <v>38</v>
      </c>
      <c r="H388" t="s">
        <v>1847</v>
      </c>
      <c r="I388">
        <v>33204</v>
      </c>
      <c r="J388" t="s">
        <v>37</v>
      </c>
    </row>
    <row r="389" spans="3:10">
      <c r="C389" t="s">
        <v>433</v>
      </c>
      <c r="D389">
        <v>647</v>
      </c>
      <c r="E389" t="s">
        <v>38</v>
      </c>
      <c r="H389" t="s">
        <v>1848</v>
      </c>
      <c r="I389">
        <v>33604</v>
      </c>
      <c r="J389" t="s">
        <v>37</v>
      </c>
    </row>
    <row r="390" spans="3:10">
      <c r="C390" t="s">
        <v>434</v>
      </c>
      <c r="D390">
        <v>648</v>
      </c>
      <c r="E390" t="s">
        <v>38</v>
      </c>
      <c r="H390" t="s">
        <v>1849</v>
      </c>
      <c r="I390">
        <v>33809</v>
      </c>
      <c r="J390" t="s">
        <v>37</v>
      </c>
    </row>
    <row r="391" spans="3:10">
      <c r="C391" t="s">
        <v>435</v>
      </c>
      <c r="D391">
        <v>625</v>
      </c>
      <c r="E391" t="s">
        <v>38</v>
      </c>
      <c r="H391" t="s">
        <v>1850</v>
      </c>
      <c r="I391">
        <v>33806</v>
      </c>
      <c r="J391" t="s">
        <v>37</v>
      </c>
    </row>
    <row r="392" spans="3:10">
      <c r="C392" t="s">
        <v>436</v>
      </c>
      <c r="D392">
        <v>649</v>
      </c>
      <c r="E392" t="s">
        <v>38</v>
      </c>
      <c r="H392" t="s">
        <v>1851</v>
      </c>
      <c r="I392">
        <v>33103</v>
      </c>
      <c r="J392" t="s">
        <v>37</v>
      </c>
    </row>
    <row r="393" spans="3:10">
      <c r="C393" t="s">
        <v>437</v>
      </c>
      <c r="D393">
        <v>650</v>
      </c>
      <c r="E393" t="s">
        <v>38</v>
      </c>
      <c r="H393" t="s">
        <v>1852</v>
      </c>
      <c r="I393">
        <v>23106</v>
      </c>
      <c r="J393" t="s">
        <v>37</v>
      </c>
    </row>
    <row r="394" spans="3:10">
      <c r="C394" t="s">
        <v>438</v>
      </c>
      <c r="D394">
        <v>651</v>
      </c>
      <c r="E394" t="s">
        <v>38</v>
      </c>
      <c r="H394" t="s">
        <v>1853</v>
      </c>
      <c r="I394">
        <v>33714</v>
      </c>
      <c r="J394" t="s">
        <v>37</v>
      </c>
    </row>
    <row r="395" spans="3:10">
      <c r="C395" t="s">
        <v>439</v>
      </c>
      <c r="D395">
        <v>626</v>
      </c>
      <c r="E395" t="s">
        <v>38</v>
      </c>
      <c r="H395" t="s">
        <v>1854</v>
      </c>
      <c r="I395">
        <v>33106</v>
      </c>
      <c r="J395" t="s">
        <v>37</v>
      </c>
    </row>
    <row r="396" spans="3:10">
      <c r="C396" t="s">
        <v>440</v>
      </c>
      <c r="D396">
        <v>627</v>
      </c>
      <c r="E396" t="s">
        <v>38</v>
      </c>
      <c r="H396" t="s">
        <v>1855</v>
      </c>
      <c r="I396">
        <v>33100</v>
      </c>
      <c r="J396" t="s">
        <v>37</v>
      </c>
    </row>
    <row r="397" spans="3:10">
      <c r="C397" t="s">
        <v>441</v>
      </c>
      <c r="D397">
        <v>652</v>
      </c>
      <c r="E397" t="s">
        <v>38</v>
      </c>
      <c r="H397" t="s">
        <v>1856</v>
      </c>
      <c r="I397">
        <v>33710</v>
      </c>
      <c r="J397" t="s">
        <v>37</v>
      </c>
    </row>
    <row r="398" spans="3:10">
      <c r="C398" t="s">
        <v>442</v>
      </c>
      <c r="D398">
        <v>628</v>
      </c>
      <c r="E398" t="s">
        <v>38</v>
      </c>
      <c r="H398" t="s">
        <v>1857</v>
      </c>
      <c r="I398">
        <v>33302</v>
      </c>
      <c r="J398" t="s">
        <v>37</v>
      </c>
    </row>
    <row r="399" spans="3:10">
      <c r="C399" t="s">
        <v>443</v>
      </c>
      <c r="D399">
        <v>653</v>
      </c>
      <c r="E399" t="s">
        <v>38</v>
      </c>
      <c r="H399" t="s">
        <v>1858</v>
      </c>
      <c r="I399">
        <v>27211</v>
      </c>
      <c r="J399" t="s">
        <v>37</v>
      </c>
    </row>
    <row r="400" spans="3:10">
      <c r="C400" t="s">
        <v>444</v>
      </c>
      <c r="D400">
        <v>654</v>
      </c>
      <c r="E400" t="s">
        <v>38</v>
      </c>
      <c r="H400" t="s">
        <v>1859</v>
      </c>
      <c r="I400">
        <v>33805</v>
      </c>
      <c r="J400" t="s">
        <v>37</v>
      </c>
    </row>
    <row r="401" spans="3:10">
      <c r="C401" t="s">
        <v>445</v>
      </c>
      <c r="D401">
        <v>655</v>
      </c>
      <c r="E401" t="s">
        <v>38</v>
      </c>
      <c r="H401" t="s">
        <v>1860</v>
      </c>
      <c r="I401">
        <v>33701</v>
      </c>
      <c r="J401" t="s">
        <v>37</v>
      </c>
    </row>
    <row r="402" spans="3:10">
      <c r="C402" t="s">
        <v>446</v>
      </c>
      <c r="D402">
        <v>656</v>
      </c>
      <c r="E402" t="s">
        <v>38</v>
      </c>
      <c r="H402" t="s">
        <v>1861</v>
      </c>
      <c r="I402">
        <v>33807</v>
      </c>
      <c r="J402" t="s">
        <v>37</v>
      </c>
    </row>
    <row r="403" spans="3:10">
      <c r="C403" t="s">
        <v>447</v>
      </c>
      <c r="D403">
        <v>657</v>
      </c>
      <c r="E403" t="s">
        <v>38</v>
      </c>
      <c r="H403" t="s">
        <v>1862</v>
      </c>
      <c r="I403">
        <v>33507</v>
      </c>
      <c r="J403" t="s">
        <v>37</v>
      </c>
    </row>
    <row r="404" spans="3:10">
      <c r="C404" t="s">
        <v>145</v>
      </c>
      <c r="D404">
        <v>658</v>
      </c>
      <c r="E404" t="s">
        <v>38</v>
      </c>
      <c r="H404" t="s">
        <v>1863</v>
      </c>
      <c r="I404">
        <v>27104</v>
      </c>
      <c r="J404" t="s">
        <v>37</v>
      </c>
    </row>
    <row r="405" spans="3:10">
      <c r="C405" t="s">
        <v>43</v>
      </c>
      <c r="D405">
        <v>4399</v>
      </c>
      <c r="E405" t="s">
        <v>38</v>
      </c>
      <c r="H405" t="s">
        <v>1864</v>
      </c>
      <c r="I405">
        <v>21305</v>
      </c>
      <c r="J405" t="s">
        <v>37</v>
      </c>
    </row>
    <row r="406" spans="3:10">
      <c r="C406" t="s">
        <v>448</v>
      </c>
      <c r="D406">
        <v>659</v>
      </c>
      <c r="E406" t="s">
        <v>38</v>
      </c>
      <c r="H406" t="s">
        <v>1865</v>
      </c>
      <c r="I406">
        <v>23301</v>
      </c>
      <c r="J406" t="s">
        <v>37</v>
      </c>
    </row>
    <row r="407" spans="3:10">
      <c r="C407" t="s">
        <v>449</v>
      </c>
      <c r="D407">
        <v>660</v>
      </c>
      <c r="E407" t="s">
        <v>38</v>
      </c>
      <c r="H407" t="s">
        <v>1866</v>
      </c>
      <c r="I407">
        <v>33308</v>
      </c>
      <c r="J407" t="s">
        <v>37</v>
      </c>
    </row>
    <row r="408" spans="3:10">
      <c r="C408" t="s">
        <v>450</v>
      </c>
      <c r="D408">
        <v>629</v>
      </c>
      <c r="E408" t="s">
        <v>38</v>
      </c>
      <c r="H408" t="s">
        <v>1867</v>
      </c>
      <c r="I408">
        <v>21203</v>
      </c>
      <c r="J408" t="s">
        <v>37</v>
      </c>
    </row>
    <row r="409" spans="3:10">
      <c r="C409" t="s">
        <v>451</v>
      </c>
      <c r="D409">
        <v>630</v>
      </c>
      <c r="E409" t="s">
        <v>38</v>
      </c>
      <c r="H409" t="s">
        <v>1868</v>
      </c>
      <c r="I409">
        <v>27102</v>
      </c>
      <c r="J409" t="s">
        <v>37</v>
      </c>
    </row>
    <row r="410" spans="3:10">
      <c r="C410" t="s">
        <v>452</v>
      </c>
      <c r="D410">
        <v>631</v>
      </c>
      <c r="E410" t="s">
        <v>38</v>
      </c>
      <c r="H410" t="s">
        <v>1869</v>
      </c>
      <c r="I410">
        <v>21102</v>
      </c>
      <c r="J410" t="s">
        <v>37</v>
      </c>
    </row>
    <row r="411" spans="3:10">
      <c r="C411" t="s">
        <v>453</v>
      </c>
      <c r="D411">
        <v>661</v>
      </c>
      <c r="E411" t="s">
        <v>38</v>
      </c>
      <c r="H411" t="s">
        <v>316</v>
      </c>
      <c r="I411">
        <v>27105</v>
      </c>
      <c r="J411" t="s">
        <v>37</v>
      </c>
    </row>
    <row r="412" spans="3:10">
      <c r="C412" t="s">
        <v>454</v>
      </c>
      <c r="D412">
        <v>662</v>
      </c>
      <c r="E412" t="s">
        <v>38</v>
      </c>
      <c r="H412" t="s">
        <v>317</v>
      </c>
      <c r="I412">
        <v>33401</v>
      </c>
      <c r="J412" t="s">
        <v>37</v>
      </c>
    </row>
    <row r="413" spans="3:10">
      <c r="C413" t="s">
        <v>455</v>
      </c>
      <c r="D413">
        <v>663</v>
      </c>
      <c r="E413" t="s">
        <v>38</v>
      </c>
      <c r="H413" t="s">
        <v>318</v>
      </c>
      <c r="I413">
        <v>33304</v>
      </c>
      <c r="J413" t="s">
        <v>37</v>
      </c>
    </row>
    <row r="414" spans="3:10">
      <c r="C414" t="s">
        <v>456</v>
      </c>
      <c r="D414">
        <v>664</v>
      </c>
      <c r="E414" t="s">
        <v>38</v>
      </c>
      <c r="H414" t="s">
        <v>319</v>
      </c>
      <c r="I414">
        <v>21100</v>
      </c>
      <c r="J414" t="s">
        <v>37</v>
      </c>
    </row>
    <row r="415" spans="3:10">
      <c r="C415" t="s">
        <v>457</v>
      </c>
      <c r="D415">
        <v>665</v>
      </c>
      <c r="E415" t="s">
        <v>38</v>
      </c>
      <c r="H415" t="s">
        <v>320</v>
      </c>
      <c r="I415">
        <v>33801</v>
      </c>
      <c r="J415" t="s">
        <v>37</v>
      </c>
    </row>
    <row r="416" spans="3:10">
      <c r="C416" t="s">
        <v>458</v>
      </c>
      <c r="D416">
        <v>666</v>
      </c>
      <c r="E416" t="s">
        <v>38</v>
      </c>
      <c r="H416" t="s">
        <v>1870</v>
      </c>
      <c r="I416">
        <v>33813</v>
      </c>
      <c r="J416" t="s">
        <v>37</v>
      </c>
    </row>
    <row r="417" spans="3:10">
      <c r="C417" t="s">
        <v>459</v>
      </c>
      <c r="D417">
        <v>667</v>
      </c>
      <c r="E417" t="s">
        <v>38</v>
      </c>
      <c r="H417" t="s">
        <v>321</v>
      </c>
      <c r="I417">
        <v>33501</v>
      </c>
      <c r="J417" t="s">
        <v>37</v>
      </c>
    </row>
    <row r="418" spans="3:10">
      <c r="C418" t="s">
        <v>460</v>
      </c>
      <c r="D418">
        <v>668</v>
      </c>
      <c r="E418" t="s">
        <v>38</v>
      </c>
      <c r="H418" t="s">
        <v>324</v>
      </c>
      <c r="I418">
        <v>27405</v>
      </c>
      <c r="J418" t="s">
        <v>37</v>
      </c>
    </row>
    <row r="419" spans="3:10">
      <c r="C419" t="s">
        <v>461</v>
      </c>
      <c r="D419">
        <v>1800</v>
      </c>
      <c r="E419" t="s">
        <v>38</v>
      </c>
      <c r="H419" t="s">
        <v>325</v>
      </c>
      <c r="I419">
        <v>33810</v>
      </c>
      <c r="J419" t="s">
        <v>37</v>
      </c>
    </row>
    <row r="420" spans="3:10">
      <c r="C420" t="s">
        <v>462</v>
      </c>
      <c r="D420">
        <v>632</v>
      </c>
      <c r="E420" t="s">
        <v>38</v>
      </c>
      <c r="H420" t="s">
        <v>1871</v>
      </c>
      <c r="I420">
        <v>33511</v>
      </c>
      <c r="J420" t="s">
        <v>37</v>
      </c>
    </row>
    <row r="421" spans="3:10">
      <c r="C421" t="s">
        <v>463</v>
      </c>
      <c r="D421">
        <v>633</v>
      </c>
      <c r="E421" t="s">
        <v>38</v>
      </c>
      <c r="H421" t="s">
        <v>326</v>
      </c>
      <c r="I421">
        <v>27404</v>
      </c>
      <c r="J421" t="s">
        <v>37</v>
      </c>
    </row>
    <row r="422" spans="3:10">
      <c r="C422" t="s">
        <v>464</v>
      </c>
      <c r="D422">
        <v>669</v>
      </c>
      <c r="E422" t="s">
        <v>38</v>
      </c>
      <c r="H422" t="s">
        <v>327</v>
      </c>
      <c r="I422">
        <v>33301</v>
      </c>
      <c r="J422" t="s">
        <v>37</v>
      </c>
    </row>
    <row r="423" spans="3:10">
      <c r="C423" t="s">
        <v>465</v>
      </c>
      <c r="D423">
        <v>670</v>
      </c>
      <c r="E423" t="s">
        <v>38</v>
      </c>
      <c r="H423" t="s">
        <v>328</v>
      </c>
      <c r="I423">
        <v>33712</v>
      </c>
      <c r="J423" t="s">
        <v>37</v>
      </c>
    </row>
    <row r="424" spans="3:10">
      <c r="C424" t="s">
        <v>466</v>
      </c>
      <c r="D424">
        <v>915</v>
      </c>
      <c r="E424" t="s">
        <v>17</v>
      </c>
      <c r="H424" t="s">
        <v>1872</v>
      </c>
      <c r="I424">
        <v>33703</v>
      </c>
      <c r="J424" t="s">
        <v>37</v>
      </c>
    </row>
    <row r="425" spans="3:10">
      <c r="C425" t="s">
        <v>17</v>
      </c>
      <c r="D425">
        <v>1802</v>
      </c>
      <c r="E425" t="s">
        <v>17</v>
      </c>
      <c r="H425" t="s">
        <v>330</v>
      </c>
      <c r="I425">
        <v>27401</v>
      </c>
      <c r="J425" t="s">
        <v>37</v>
      </c>
    </row>
    <row r="426" spans="3:10">
      <c r="C426" t="s">
        <v>467</v>
      </c>
      <c r="D426">
        <v>1812</v>
      </c>
      <c r="E426" t="s">
        <v>17</v>
      </c>
      <c r="H426" t="s">
        <v>331</v>
      </c>
      <c r="I426">
        <v>27201</v>
      </c>
      <c r="J426" t="s">
        <v>37</v>
      </c>
    </row>
    <row r="427" spans="3:10">
      <c r="C427" t="s">
        <v>468</v>
      </c>
      <c r="D427">
        <v>922</v>
      </c>
      <c r="E427" t="s">
        <v>17</v>
      </c>
      <c r="H427" t="s">
        <v>332</v>
      </c>
      <c r="I427">
        <v>27210</v>
      </c>
      <c r="J427" t="s">
        <v>37</v>
      </c>
    </row>
    <row r="428" spans="3:10">
      <c r="C428" t="s">
        <v>469</v>
      </c>
      <c r="D428">
        <v>923</v>
      </c>
      <c r="E428" t="s">
        <v>17</v>
      </c>
      <c r="H428" t="s">
        <v>1873</v>
      </c>
      <c r="I428">
        <v>33306</v>
      </c>
      <c r="J428" t="s">
        <v>37</v>
      </c>
    </row>
    <row r="429" spans="3:10">
      <c r="C429" t="s">
        <v>470</v>
      </c>
      <c r="D429">
        <v>924</v>
      </c>
      <c r="E429" t="s">
        <v>17</v>
      </c>
      <c r="H429" t="s">
        <v>1874</v>
      </c>
      <c r="I429">
        <v>33101</v>
      </c>
      <c r="J429" t="s">
        <v>37</v>
      </c>
    </row>
    <row r="430" spans="3:10">
      <c r="C430" t="s">
        <v>471</v>
      </c>
      <c r="D430">
        <v>925</v>
      </c>
      <c r="E430" t="s">
        <v>17</v>
      </c>
      <c r="H430" t="s">
        <v>336</v>
      </c>
      <c r="I430">
        <v>23307</v>
      </c>
      <c r="J430" t="s">
        <v>37</v>
      </c>
    </row>
    <row r="431" spans="3:10">
      <c r="C431" t="s">
        <v>187</v>
      </c>
      <c r="D431">
        <v>926</v>
      </c>
      <c r="E431" t="s">
        <v>17</v>
      </c>
      <c r="H431" t="s">
        <v>586</v>
      </c>
      <c r="I431">
        <v>33709</v>
      </c>
      <c r="J431" t="s">
        <v>37</v>
      </c>
    </row>
    <row r="432" spans="3:10">
      <c r="C432" t="s">
        <v>472</v>
      </c>
      <c r="D432">
        <v>927</v>
      </c>
      <c r="E432" t="s">
        <v>17</v>
      </c>
      <c r="H432" t="s">
        <v>1875</v>
      </c>
      <c r="I432">
        <v>23202</v>
      </c>
      <c r="J432" t="s">
        <v>37</v>
      </c>
    </row>
    <row r="433" spans="3:10">
      <c r="C433" t="s">
        <v>473</v>
      </c>
      <c r="D433">
        <v>928</v>
      </c>
      <c r="E433" t="s">
        <v>17</v>
      </c>
      <c r="H433" t="s">
        <v>1876</v>
      </c>
      <c r="I433">
        <v>21304</v>
      </c>
      <c r="J433" t="s">
        <v>37</v>
      </c>
    </row>
    <row r="434" spans="3:10">
      <c r="C434" t="s">
        <v>474</v>
      </c>
      <c r="D434">
        <v>929</v>
      </c>
      <c r="E434" t="s">
        <v>17</v>
      </c>
      <c r="H434" t="s">
        <v>337</v>
      </c>
      <c r="I434">
        <v>27301</v>
      </c>
      <c r="J434" t="s">
        <v>37</v>
      </c>
    </row>
    <row r="435" spans="3:10">
      <c r="C435" t="s">
        <v>475</v>
      </c>
      <c r="D435">
        <v>930</v>
      </c>
      <c r="E435" t="s">
        <v>17</v>
      </c>
      <c r="H435" t="s">
        <v>339</v>
      </c>
      <c r="I435">
        <v>33803</v>
      </c>
      <c r="J435" t="s">
        <v>37</v>
      </c>
    </row>
    <row r="436" spans="3:10">
      <c r="C436" t="s">
        <v>476</v>
      </c>
      <c r="D436">
        <v>931</v>
      </c>
      <c r="E436" t="s">
        <v>17</v>
      </c>
      <c r="H436" t="s">
        <v>1877</v>
      </c>
      <c r="I436">
        <v>27203</v>
      </c>
      <c r="J436" t="s">
        <v>37</v>
      </c>
    </row>
    <row r="437" spans="3:10">
      <c r="C437" t="s">
        <v>477</v>
      </c>
      <c r="D437">
        <v>932</v>
      </c>
      <c r="E437" t="s">
        <v>17</v>
      </c>
      <c r="H437" t="s">
        <v>340</v>
      </c>
      <c r="I437">
        <v>33309</v>
      </c>
      <c r="J437" t="s">
        <v>37</v>
      </c>
    </row>
    <row r="438" spans="3:10">
      <c r="C438" t="s">
        <v>478</v>
      </c>
      <c r="D438">
        <v>916</v>
      </c>
      <c r="E438" t="s">
        <v>17</v>
      </c>
      <c r="H438" t="s">
        <v>1878</v>
      </c>
      <c r="I438">
        <v>33808</v>
      </c>
      <c r="J438" t="s">
        <v>37</v>
      </c>
    </row>
    <row r="439" spans="3:10">
      <c r="C439" t="s">
        <v>479</v>
      </c>
      <c r="D439">
        <v>937</v>
      </c>
      <c r="E439" t="s">
        <v>17</v>
      </c>
      <c r="H439" t="s">
        <v>1879</v>
      </c>
      <c r="I439">
        <v>27206</v>
      </c>
      <c r="J439" t="s">
        <v>37</v>
      </c>
    </row>
    <row r="440" spans="3:10">
      <c r="C440" t="s">
        <v>480</v>
      </c>
      <c r="D440">
        <v>938</v>
      </c>
      <c r="E440" t="s">
        <v>17</v>
      </c>
      <c r="H440" t="s">
        <v>1880</v>
      </c>
      <c r="I440">
        <v>23203</v>
      </c>
      <c r="J440" t="s">
        <v>37</v>
      </c>
    </row>
    <row r="441" spans="3:10">
      <c r="C441" t="s">
        <v>481</v>
      </c>
      <c r="D441">
        <v>939</v>
      </c>
      <c r="E441" t="s">
        <v>17</v>
      </c>
      <c r="H441" t="s">
        <v>1881</v>
      </c>
      <c r="I441">
        <v>33504</v>
      </c>
      <c r="J441" t="s">
        <v>37</v>
      </c>
    </row>
    <row r="442" spans="3:10">
      <c r="C442" t="s">
        <v>482</v>
      </c>
      <c r="D442">
        <v>940</v>
      </c>
      <c r="E442" t="s">
        <v>17</v>
      </c>
      <c r="H442" t="s">
        <v>1882</v>
      </c>
      <c r="I442">
        <v>23310</v>
      </c>
      <c r="J442" t="s">
        <v>37</v>
      </c>
    </row>
    <row r="443" spans="3:10">
      <c r="C443" t="s">
        <v>483</v>
      </c>
      <c r="D443">
        <v>941</v>
      </c>
      <c r="E443" t="s">
        <v>17</v>
      </c>
      <c r="H443" t="s">
        <v>1883</v>
      </c>
      <c r="I443">
        <v>33816</v>
      </c>
      <c r="J443" t="s">
        <v>37</v>
      </c>
    </row>
    <row r="444" spans="3:10">
      <c r="C444" t="s">
        <v>484</v>
      </c>
      <c r="D444">
        <v>942</v>
      </c>
      <c r="E444" t="s">
        <v>17</v>
      </c>
      <c r="H444" t="s">
        <v>1884</v>
      </c>
      <c r="I444">
        <v>33409</v>
      </c>
      <c r="J444" t="s">
        <v>37</v>
      </c>
    </row>
    <row r="445" spans="3:10">
      <c r="C445" t="s">
        <v>485</v>
      </c>
      <c r="D445">
        <v>943</v>
      </c>
      <c r="E445" t="s">
        <v>17</v>
      </c>
      <c r="H445" t="s">
        <v>1885</v>
      </c>
      <c r="I445">
        <v>33311</v>
      </c>
      <c r="J445" t="s">
        <v>37</v>
      </c>
    </row>
    <row r="446" spans="3:10">
      <c r="C446" t="s">
        <v>486</v>
      </c>
      <c r="D446">
        <v>917</v>
      </c>
      <c r="E446" t="s">
        <v>17</v>
      </c>
      <c r="H446" t="s">
        <v>347</v>
      </c>
      <c r="I446">
        <v>27209</v>
      </c>
      <c r="J446" t="s">
        <v>37</v>
      </c>
    </row>
    <row r="447" spans="3:10">
      <c r="C447" t="s">
        <v>487</v>
      </c>
      <c r="D447">
        <v>944</v>
      </c>
      <c r="E447" t="s">
        <v>17</v>
      </c>
      <c r="H447" t="s">
        <v>348</v>
      </c>
      <c r="I447">
        <v>27202</v>
      </c>
      <c r="J447" t="s">
        <v>37</v>
      </c>
    </row>
    <row r="448" spans="3:10">
      <c r="C448" t="s">
        <v>488</v>
      </c>
      <c r="D448">
        <v>945</v>
      </c>
      <c r="E448" t="s">
        <v>17</v>
      </c>
      <c r="H448" t="s">
        <v>1886</v>
      </c>
      <c r="I448">
        <v>23308</v>
      </c>
      <c r="J448" t="s">
        <v>37</v>
      </c>
    </row>
    <row r="449" spans="3:10">
      <c r="C449" t="s">
        <v>489</v>
      </c>
      <c r="D449">
        <v>946</v>
      </c>
      <c r="E449" t="s">
        <v>17</v>
      </c>
      <c r="H449" t="s">
        <v>352</v>
      </c>
      <c r="I449">
        <v>33508</v>
      </c>
      <c r="J449" t="s">
        <v>37</v>
      </c>
    </row>
    <row r="450" spans="3:10">
      <c r="C450" t="s">
        <v>490</v>
      </c>
      <c r="D450">
        <v>947</v>
      </c>
      <c r="E450" t="s">
        <v>17</v>
      </c>
      <c r="H450" t="s">
        <v>353</v>
      </c>
      <c r="I450">
        <v>33715</v>
      </c>
      <c r="J450" t="s">
        <v>37</v>
      </c>
    </row>
    <row r="451" spans="3:10">
      <c r="C451" t="s">
        <v>491</v>
      </c>
      <c r="D451">
        <v>948</v>
      </c>
      <c r="E451" t="s">
        <v>17</v>
      </c>
      <c r="H451" t="s">
        <v>355</v>
      </c>
      <c r="I451">
        <v>27207</v>
      </c>
      <c r="J451" t="s">
        <v>37</v>
      </c>
    </row>
    <row r="452" spans="3:10">
      <c r="C452" t="s">
        <v>492</v>
      </c>
      <c r="D452">
        <v>949</v>
      </c>
      <c r="E452" t="s">
        <v>17</v>
      </c>
      <c r="H452" t="s">
        <v>357</v>
      </c>
      <c r="I452">
        <v>33303</v>
      </c>
      <c r="J452" t="s">
        <v>37</v>
      </c>
    </row>
    <row r="453" spans="3:10">
      <c r="C453" t="s">
        <v>493</v>
      </c>
      <c r="D453">
        <v>950</v>
      </c>
      <c r="E453" t="s">
        <v>17</v>
      </c>
      <c r="H453" t="s">
        <v>1887</v>
      </c>
      <c r="I453">
        <v>23103</v>
      </c>
      <c r="J453" t="s">
        <v>37</v>
      </c>
    </row>
    <row r="454" spans="3:10">
      <c r="C454" t="s">
        <v>494</v>
      </c>
      <c r="D454">
        <v>951</v>
      </c>
      <c r="E454" t="s">
        <v>17</v>
      </c>
      <c r="H454" t="s">
        <v>1888</v>
      </c>
      <c r="I454">
        <v>21303</v>
      </c>
      <c r="J454" t="s">
        <v>37</v>
      </c>
    </row>
    <row r="455" spans="3:10">
      <c r="C455" t="s">
        <v>495</v>
      </c>
      <c r="D455">
        <v>952</v>
      </c>
      <c r="E455" t="s">
        <v>17</v>
      </c>
      <c r="H455" t="s">
        <v>365</v>
      </c>
      <c r="I455">
        <v>33407</v>
      </c>
      <c r="J455" t="s">
        <v>37</v>
      </c>
    </row>
    <row r="456" spans="3:10">
      <c r="C456" t="s">
        <v>43</v>
      </c>
      <c r="D456">
        <v>7199</v>
      </c>
      <c r="E456" t="s">
        <v>17</v>
      </c>
      <c r="H456" t="s">
        <v>366</v>
      </c>
      <c r="I456">
        <v>33404</v>
      </c>
      <c r="J456" t="s">
        <v>37</v>
      </c>
    </row>
    <row r="457" spans="3:10">
      <c r="C457" t="s">
        <v>496</v>
      </c>
      <c r="D457">
        <v>918</v>
      </c>
      <c r="E457" t="s">
        <v>17</v>
      </c>
      <c r="H457" t="s">
        <v>1889</v>
      </c>
      <c r="I457">
        <v>33502</v>
      </c>
      <c r="J457" t="s">
        <v>37</v>
      </c>
    </row>
    <row r="458" spans="3:10">
      <c r="C458" t="s">
        <v>497</v>
      </c>
      <c r="D458">
        <v>953</v>
      </c>
      <c r="E458" t="s">
        <v>17</v>
      </c>
      <c r="H458" t="s">
        <v>1890</v>
      </c>
      <c r="I458">
        <v>23309</v>
      </c>
      <c r="J458" t="s">
        <v>37</v>
      </c>
    </row>
    <row r="459" spans="3:10">
      <c r="C459" t="s">
        <v>498</v>
      </c>
      <c r="D459">
        <v>955</v>
      </c>
      <c r="E459" t="s">
        <v>17</v>
      </c>
      <c r="H459" t="s">
        <v>1891</v>
      </c>
      <c r="I459">
        <v>21302</v>
      </c>
      <c r="J459" t="s">
        <v>37</v>
      </c>
    </row>
    <row r="460" spans="3:10">
      <c r="C460" t="s">
        <v>499</v>
      </c>
      <c r="D460">
        <v>954</v>
      </c>
      <c r="E460" t="s">
        <v>17</v>
      </c>
      <c r="H460" t="s">
        <v>1892</v>
      </c>
      <c r="I460">
        <v>33815</v>
      </c>
      <c r="J460" t="s">
        <v>37</v>
      </c>
    </row>
    <row r="461" spans="3:10">
      <c r="C461" t="s">
        <v>500</v>
      </c>
      <c r="D461">
        <v>956</v>
      </c>
      <c r="E461" t="s">
        <v>17</v>
      </c>
      <c r="H461" t="s">
        <v>1893</v>
      </c>
      <c r="I461">
        <v>33601</v>
      </c>
      <c r="J461" t="s">
        <v>37</v>
      </c>
    </row>
    <row r="462" spans="3:10">
      <c r="C462" t="s">
        <v>501</v>
      </c>
      <c r="D462">
        <v>957</v>
      </c>
      <c r="E462" t="s">
        <v>17</v>
      </c>
      <c r="H462" t="s">
        <v>1894</v>
      </c>
      <c r="I462">
        <v>33403</v>
      </c>
      <c r="J462" t="s">
        <v>37</v>
      </c>
    </row>
    <row r="463" spans="3:10">
      <c r="C463" t="s">
        <v>502</v>
      </c>
      <c r="D463">
        <v>919</v>
      </c>
      <c r="E463" t="s">
        <v>17</v>
      </c>
      <c r="H463" t="s">
        <v>371</v>
      </c>
      <c r="I463">
        <v>27303</v>
      </c>
      <c r="J463" t="s">
        <v>37</v>
      </c>
    </row>
    <row r="464" spans="3:10">
      <c r="C464" t="s">
        <v>503</v>
      </c>
      <c r="D464">
        <v>958</v>
      </c>
      <c r="E464" t="s">
        <v>17</v>
      </c>
      <c r="H464" t="s">
        <v>374</v>
      </c>
      <c r="I464">
        <v>33408</v>
      </c>
      <c r="J464" t="s">
        <v>37</v>
      </c>
    </row>
    <row r="465" spans="3:10">
      <c r="C465" t="s">
        <v>504</v>
      </c>
      <c r="D465">
        <v>933</v>
      </c>
      <c r="E465" t="s">
        <v>17</v>
      </c>
      <c r="H465" t="s">
        <v>375</v>
      </c>
      <c r="I465">
        <v>33307</v>
      </c>
      <c r="J465" t="s">
        <v>37</v>
      </c>
    </row>
    <row r="466" spans="3:10">
      <c r="C466" t="s">
        <v>505</v>
      </c>
      <c r="D466">
        <v>934</v>
      </c>
      <c r="E466" t="s">
        <v>17</v>
      </c>
      <c r="H466" t="s">
        <v>1895</v>
      </c>
      <c r="I466">
        <v>33705</v>
      </c>
      <c r="J466" t="s">
        <v>37</v>
      </c>
    </row>
    <row r="467" spans="3:10">
      <c r="C467" t="s">
        <v>506</v>
      </c>
      <c r="D467">
        <v>935</v>
      </c>
      <c r="E467" t="s">
        <v>17</v>
      </c>
      <c r="H467" t="s">
        <v>377</v>
      </c>
      <c r="I467">
        <v>33605</v>
      </c>
      <c r="J467" t="s">
        <v>37</v>
      </c>
    </row>
    <row r="468" spans="3:10">
      <c r="C468" t="s">
        <v>507</v>
      </c>
      <c r="D468">
        <v>936</v>
      </c>
      <c r="E468" t="s">
        <v>17</v>
      </c>
      <c r="H468" t="s">
        <v>378</v>
      </c>
      <c r="I468">
        <v>33716</v>
      </c>
      <c r="J468" t="s">
        <v>37</v>
      </c>
    </row>
    <row r="469" spans="3:10">
      <c r="C469" t="s">
        <v>508</v>
      </c>
      <c r="D469">
        <v>920</v>
      </c>
      <c r="E469" t="s">
        <v>17</v>
      </c>
      <c r="H469" t="s">
        <v>379</v>
      </c>
      <c r="I469">
        <v>33505</v>
      </c>
      <c r="J469" t="s">
        <v>37</v>
      </c>
    </row>
    <row r="470" spans="3:10">
      <c r="C470" t="s">
        <v>509</v>
      </c>
      <c r="D470">
        <v>921</v>
      </c>
      <c r="E470" t="s">
        <v>17</v>
      </c>
      <c r="H470" t="s">
        <v>380</v>
      </c>
      <c r="I470">
        <v>23306</v>
      </c>
      <c r="J470" t="s">
        <v>37</v>
      </c>
    </row>
    <row r="471" spans="3:10">
      <c r="C471" t="s">
        <v>162</v>
      </c>
      <c r="D471">
        <v>959</v>
      </c>
      <c r="E471" t="s">
        <v>17</v>
      </c>
      <c r="H471" t="s">
        <v>381</v>
      </c>
      <c r="I471">
        <v>33202</v>
      </c>
      <c r="J471" t="s">
        <v>37</v>
      </c>
    </row>
    <row r="472" spans="3:10">
      <c r="C472" t="s">
        <v>510</v>
      </c>
      <c r="D472">
        <v>41</v>
      </c>
      <c r="E472" t="s">
        <v>18</v>
      </c>
      <c r="H472" t="s">
        <v>382</v>
      </c>
      <c r="I472">
        <v>33203</v>
      </c>
      <c r="J472" t="s">
        <v>37</v>
      </c>
    </row>
    <row r="473" spans="3:10">
      <c r="C473" t="s">
        <v>511</v>
      </c>
      <c r="D473">
        <v>46</v>
      </c>
      <c r="E473" t="s">
        <v>18</v>
      </c>
      <c r="H473" t="s">
        <v>1896</v>
      </c>
      <c r="I473">
        <v>23304</v>
      </c>
      <c r="J473" t="s">
        <v>37</v>
      </c>
    </row>
    <row r="474" spans="3:10">
      <c r="C474" t="s">
        <v>512</v>
      </c>
      <c r="D474">
        <v>1703</v>
      </c>
      <c r="E474" t="s">
        <v>18</v>
      </c>
      <c r="H474" t="s">
        <v>1897</v>
      </c>
      <c r="I474">
        <v>23305</v>
      </c>
      <c r="J474" t="s">
        <v>37</v>
      </c>
    </row>
    <row r="475" spans="3:10">
      <c r="C475" t="s">
        <v>513</v>
      </c>
      <c r="D475">
        <v>52</v>
      </c>
      <c r="E475" t="s">
        <v>18</v>
      </c>
      <c r="H475" t="s">
        <v>1898</v>
      </c>
      <c r="I475">
        <v>33707</v>
      </c>
      <c r="J475" t="s">
        <v>37</v>
      </c>
    </row>
    <row r="476" spans="3:10">
      <c r="C476" t="s">
        <v>18</v>
      </c>
      <c r="D476">
        <v>1647</v>
      </c>
      <c r="E476" t="s">
        <v>18</v>
      </c>
      <c r="H476" t="s">
        <v>752</v>
      </c>
      <c r="I476">
        <v>33817</v>
      </c>
      <c r="J476" t="s">
        <v>37</v>
      </c>
    </row>
    <row r="477" spans="3:10">
      <c r="C477" t="s">
        <v>514</v>
      </c>
      <c r="D477">
        <v>53</v>
      </c>
      <c r="E477" t="s">
        <v>18</v>
      </c>
      <c r="H477" t="s">
        <v>1899</v>
      </c>
      <c r="I477">
        <v>33104</v>
      </c>
      <c r="J477" t="s">
        <v>37</v>
      </c>
    </row>
    <row r="478" spans="3:10">
      <c r="C478" t="s">
        <v>515</v>
      </c>
      <c r="D478">
        <v>37</v>
      </c>
      <c r="E478" t="s">
        <v>18</v>
      </c>
      <c r="H478" t="s">
        <v>389</v>
      </c>
      <c r="I478">
        <v>33201</v>
      </c>
      <c r="J478" t="s">
        <v>37</v>
      </c>
    </row>
    <row r="479" spans="3:10">
      <c r="C479" t="s">
        <v>516</v>
      </c>
      <c r="D479">
        <v>38</v>
      </c>
      <c r="E479" t="s">
        <v>18</v>
      </c>
      <c r="H479" t="s">
        <v>1900</v>
      </c>
      <c r="I479">
        <v>33812</v>
      </c>
      <c r="J479" t="s">
        <v>37</v>
      </c>
    </row>
    <row r="480" spans="3:10">
      <c r="C480" t="s">
        <v>517</v>
      </c>
      <c r="D480">
        <v>39</v>
      </c>
      <c r="E480" t="s">
        <v>18</v>
      </c>
      <c r="H480" t="s">
        <v>391</v>
      </c>
      <c r="I480">
        <v>27407</v>
      </c>
      <c r="J480" t="s">
        <v>37</v>
      </c>
    </row>
    <row r="481" spans="3:10">
      <c r="C481" t="s">
        <v>518</v>
      </c>
      <c r="D481">
        <v>54</v>
      </c>
      <c r="E481" t="s">
        <v>18</v>
      </c>
      <c r="H481" t="s">
        <v>1901</v>
      </c>
      <c r="I481">
        <v>33510</v>
      </c>
      <c r="J481" t="s">
        <v>37</v>
      </c>
    </row>
    <row r="482" spans="3:10">
      <c r="C482" t="s">
        <v>519</v>
      </c>
      <c r="D482">
        <v>51</v>
      </c>
      <c r="E482" t="s">
        <v>18</v>
      </c>
      <c r="H482" t="s">
        <v>394</v>
      </c>
      <c r="I482">
        <v>33506</v>
      </c>
      <c r="J482" t="s">
        <v>37</v>
      </c>
    </row>
    <row r="483" spans="3:10">
      <c r="C483" t="s">
        <v>519</v>
      </c>
      <c r="D483">
        <v>1597</v>
      </c>
      <c r="E483" t="s">
        <v>18</v>
      </c>
      <c r="H483" t="s">
        <v>1902</v>
      </c>
      <c r="I483">
        <v>21107</v>
      </c>
      <c r="J483" t="s">
        <v>37</v>
      </c>
    </row>
    <row r="484" spans="3:10">
      <c r="C484" t="s">
        <v>520</v>
      </c>
      <c r="D484">
        <v>40</v>
      </c>
      <c r="E484" t="s">
        <v>18</v>
      </c>
      <c r="H484" t="s">
        <v>1903</v>
      </c>
      <c r="I484">
        <v>21301</v>
      </c>
      <c r="J484" t="s">
        <v>37</v>
      </c>
    </row>
    <row r="485" spans="3:10">
      <c r="C485" t="s">
        <v>521</v>
      </c>
      <c r="D485">
        <v>55</v>
      </c>
      <c r="E485" t="s">
        <v>18</v>
      </c>
      <c r="H485" t="s">
        <v>1904</v>
      </c>
      <c r="I485">
        <v>33107</v>
      </c>
      <c r="J485" t="s">
        <v>37</v>
      </c>
    </row>
    <row r="486" spans="3:10">
      <c r="C486" t="s">
        <v>522</v>
      </c>
      <c r="D486">
        <v>42</v>
      </c>
      <c r="E486" t="s">
        <v>18</v>
      </c>
      <c r="H486" t="s">
        <v>1905</v>
      </c>
      <c r="I486">
        <v>33804</v>
      </c>
      <c r="J486" t="s">
        <v>37</v>
      </c>
    </row>
    <row r="487" spans="3:10">
      <c r="C487" t="s">
        <v>354</v>
      </c>
      <c r="D487">
        <v>59</v>
      </c>
      <c r="E487" t="s">
        <v>18</v>
      </c>
      <c r="H487" t="s">
        <v>1906</v>
      </c>
      <c r="I487">
        <v>33503</v>
      </c>
      <c r="J487" t="s">
        <v>37</v>
      </c>
    </row>
    <row r="488" spans="3:10">
      <c r="C488" t="s">
        <v>523</v>
      </c>
      <c r="D488">
        <v>43</v>
      </c>
      <c r="E488" t="s">
        <v>18</v>
      </c>
      <c r="H488" t="s">
        <v>1907</v>
      </c>
      <c r="I488">
        <v>27205</v>
      </c>
      <c r="J488" t="s">
        <v>37</v>
      </c>
    </row>
    <row r="489" spans="3:10">
      <c r="C489" t="s">
        <v>524</v>
      </c>
      <c r="D489">
        <v>60</v>
      </c>
      <c r="E489" t="s">
        <v>18</v>
      </c>
      <c r="H489" t="s">
        <v>400</v>
      </c>
      <c r="I489">
        <v>33708</v>
      </c>
      <c r="J489" t="s">
        <v>37</v>
      </c>
    </row>
    <row r="490" spans="3:10">
      <c r="C490" t="s">
        <v>525</v>
      </c>
      <c r="D490">
        <v>44</v>
      </c>
      <c r="E490" t="s">
        <v>18</v>
      </c>
      <c r="H490" t="s">
        <v>1908</v>
      </c>
      <c r="I490">
        <v>33802</v>
      </c>
      <c r="J490" t="s">
        <v>37</v>
      </c>
    </row>
    <row r="491" spans="3:10">
      <c r="C491" t="s">
        <v>526</v>
      </c>
      <c r="D491">
        <v>45</v>
      </c>
      <c r="E491" t="s">
        <v>18</v>
      </c>
      <c r="H491" t="s">
        <v>403</v>
      </c>
      <c r="I491">
        <v>33704</v>
      </c>
      <c r="J491" t="s">
        <v>37</v>
      </c>
    </row>
    <row r="492" spans="3:10">
      <c r="C492" t="s">
        <v>527</v>
      </c>
      <c r="D492">
        <v>47</v>
      </c>
      <c r="E492" t="s">
        <v>18</v>
      </c>
      <c r="H492" t="s">
        <v>1909</v>
      </c>
      <c r="I492">
        <v>33706</v>
      </c>
      <c r="J492" t="s">
        <v>37</v>
      </c>
    </row>
    <row r="493" spans="3:10">
      <c r="C493" t="s">
        <v>528</v>
      </c>
      <c r="D493">
        <v>48</v>
      </c>
      <c r="E493" t="s">
        <v>18</v>
      </c>
      <c r="H493" t="s">
        <v>1910</v>
      </c>
      <c r="I493">
        <v>27204</v>
      </c>
      <c r="J493" t="s">
        <v>37</v>
      </c>
    </row>
    <row r="494" spans="3:10">
      <c r="C494" t="s">
        <v>43</v>
      </c>
      <c r="D494">
        <v>5499</v>
      </c>
      <c r="E494" t="s">
        <v>18</v>
      </c>
      <c r="H494" t="s">
        <v>405</v>
      </c>
      <c r="I494">
        <v>27208</v>
      </c>
      <c r="J494" t="s">
        <v>37</v>
      </c>
    </row>
    <row r="495" spans="3:10">
      <c r="C495" t="s">
        <v>529</v>
      </c>
      <c r="D495">
        <v>61</v>
      </c>
      <c r="E495" t="s">
        <v>18</v>
      </c>
      <c r="H495" t="s">
        <v>1911</v>
      </c>
      <c r="I495">
        <v>27408</v>
      </c>
      <c r="J495" t="s">
        <v>37</v>
      </c>
    </row>
    <row r="496" spans="3:10">
      <c r="C496" t="s">
        <v>530</v>
      </c>
      <c r="D496">
        <v>49</v>
      </c>
      <c r="E496" t="s">
        <v>18</v>
      </c>
      <c r="H496" t="s">
        <v>1912</v>
      </c>
      <c r="I496">
        <v>33711</v>
      </c>
      <c r="J496" t="s">
        <v>37</v>
      </c>
    </row>
    <row r="497" spans="3:10">
      <c r="C497" t="s">
        <v>531</v>
      </c>
      <c r="D497">
        <v>62</v>
      </c>
      <c r="E497" t="s">
        <v>18</v>
      </c>
      <c r="H497" t="s">
        <v>1913</v>
      </c>
      <c r="I497">
        <v>33305</v>
      </c>
      <c r="J497" t="s">
        <v>37</v>
      </c>
    </row>
    <row r="498" spans="3:10">
      <c r="C498" t="s">
        <v>532</v>
      </c>
      <c r="D498">
        <v>50</v>
      </c>
      <c r="E498" t="s">
        <v>18</v>
      </c>
      <c r="H498" t="s">
        <v>1914</v>
      </c>
      <c r="I498">
        <v>27406</v>
      </c>
      <c r="J498" t="s">
        <v>37</v>
      </c>
    </row>
    <row r="499" spans="3:10">
      <c r="C499" t="s">
        <v>533</v>
      </c>
      <c r="D499">
        <v>63</v>
      </c>
      <c r="E499" t="s">
        <v>18</v>
      </c>
      <c r="H499" t="s">
        <v>1915</v>
      </c>
      <c r="I499">
        <v>21201</v>
      </c>
      <c r="J499" t="s">
        <v>37</v>
      </c>
    </row>
    <row r="500" spans="3:10">
      <c r="C500" t="s">
        <v>534</v>
      </c>
      <c r="D500">
        <v>65</v>
      </c>
      <c r="E500" t="s">
        <v>18</v>
      </c>
      <c r="H500" t="s">
        <v>1916</v>
      </c>
      <c r="I500">
        <v>21105</v>
      </c>
      <c r="J500" t="s">
        <v>37</v>
      </c>
    </row>
    <row r="501" spans="3:10">
      <c r="C501" t="s">
        <v>535</v>
      </c>
      <c r="D501">
        <v>64</v>
      </c>
      <c r="E501" t="s">
        <v>18</v>
      </c>
      <c r="H501" t="s">
        <v>1917</v>
      </c>
      <c r="I501">
        <v>21202</v>
      </c>
      <c r="J501" t="s">
        <v>37</v>
      </c>
    </row>
    <row r="502" spans="3:10">
      <c r="C502" t="s">
        <v>536</v>
      </c>
      <c r="D502">
        <v>66</v>
      </c>
      <c r="E502" t="s">
        <v>18</v>
      </c>
      <c r="H502" t="s">
        <v>1918</v>
      </c>
      <c r="I502">
        <v>21103</v>
      </c>
      <c r="J502" t="s">
        <v>37</v>
      </c>
    </row>
    <row r="503" spans="3:10">
      <c r="C503" t="s">
        <v>537</v>
      </c>
      <c r="D503">
        <v>56</v>
      </c>
      <c r="E503" t="s">
        <v>18</v>
      </c>
      <c r="H503" t="s">
        <v>1919</v>
      </c>
      <c r="I503">
        <v>21104</v>
      </c>
      <c r="J503" t="s">
        <v>37</v>
      </c>
    </row>
    <row r="504" spans="3:10">
      <c r="C504" t="s">
        <v>538</v>
      </c>
      <c r="D504">
        <v>57</v>
      </c>
      <c r="E504" t="s">
        <v>18</v>
      </c>
      <c r="H504" t="s">
        <v>415</v>
      </c>
      <c r="I504">
        <v>33509</v>
      </c>
      <c r="J504" t="s">
        <v>37</v>
      </c>
    </row>
    <row r="505" spans="3:10">
      <c r="C505" t="s">
        <v>539</v>
      </c>
      <c r="D505">
        <v>58</v>
      </c>
      <c r="E505" t="s">
        <v>18</v>
      </c>
      <c r="H505" t="s">
        <v>416</v>
      </c>
      <c r="I505">
        <v>33105</v>
      </c>
      <c r="J505" t="s">
        <v>37</v>
      </c>
    </row>
    <row r="506" spans="3:10">
      <c r="C506" t="s">
        <v>540</v>
      </c>
      <c r="D506">
        <v>67</v>
      </c>
      <c r="E506" t="s">
        <v>18</v>
      </c>
      <c r="H506" t="s">
        <v>417</v>
      </c>
      <c r="I506">
        <v>33702</v>
      </c>
      <c r="J506" t="s">
        <v>37</v>
      </c>
    </row>
    <row r="507" spans="3:10">
      <c r="C507" t="s">
        <v>541</v>
      </c>
      <c r="D507">
        <v>68</v>
      </c>
      <c r="E507" t="s">
        <v>18</v>
      </c>
      <c r="H507" t="s">
        <v>1920</v>
      </c>
      <c r="I507">
        <v>21106</v>
      </c>
      <c r="J507" t="s">
        <v>37</v>
      </c>
    </row>
    <row r="508" spans="3:10">
      <c r="C508" t="s">
        <v>542</v>
      </c>
      <c r="D508">
        <v>69</v>
      </c>
      <c r="E508" t="s">
        <v>18</v>
      </c>
      <c r="H508" t="s">
        <v>1921</v>
      </c>
      <c r="I508">
        <v>42302</v>
      </c>
      <c r="J508" t="s">
        <v>38</v>
      </c>
    </row>
    <row r="509" spans="3:10">
      <c r="C509" t="s">
        <v>415</v>
      </c>
      <c r="D509">
        <v>70</v>
      </c>
      <c r="E509" t="s">
        <v>18</v>
      </c>
      <c r="H509" t="s">
        <v>1922</v>
      </c>
      <c r="I509">
        <v>42201</v>
      </c>
      <c r="J509" t="s">
        <v>38</v>
      </c>
    </row>
    <row r="510" spans="3:10">
      <c r="C510" t="s">
        <v>543</v>
      </c>
      <c r="D510">
        <v>71</v>
      </c>
      <c r="E510" t="s">
        <v>18</v>
      </c>
      <c r="H510" t="s">
        <v>1923</v>
      </c>
      <c r="I510">
        <v>43304</v>
      </c>
      <c r="J510" t="s">
        <v>38</v>
      </c>
    </row>
    <row r="511" spans="3:10">
      <c r="C511" t="s">
        <v>544</v>
      </c>
      <c r="D511">
        <v>72</v>
      </c>
      <c r="E511" t="s">
        <v>18</v>
      </c>
      <c r="H511" t="s">
        <v>1924</v>
      </c>
      <c r="I511">
        <v>43205</v>
      </c>
      <c r="J511" t="s">
        <v>38</v>
      </c>
    </row>
    <row r="512" spans="3:10">
      <c r="C512" t="s">
        <v>545</v>
      </c>
      <c r="D512">
        <v>673</v>
      </c>
      <c r="E512" t="s">
        <v>19</v>
      </c>
      <c r="H512" t="s">
        <v>1925</v>
      </c>
      <c r="I512">
        <v>43114</v>
      </c>
      <c r="J512" t="s">
        <v>38</v>
      </c>
    </row>
    <row r="513" spans="3:10">
      <c r="C513" t="s">
        <v>546</v>
      </c>
      <c r="D513">
        <v>674</v>
      </c>
      <c r="E513" t="s">
        <v>19</v>
      </c>
      <c r="H513" t="s">
        <v>1680</v>
      </c>
      <c r="I513">
        <v>43103</v>
      </c>
      <c r="J513" t="s">
        <v>38</v>
      </c>
    </row>
    <row r="514" spans="3:10">
      <c r="C514" t="s">
        <v>547</v>
      </c>
      <c r="D514">
        <v>675</v>
      </c>
      <c r="E514" t="s">
        <v>19</v>
      </c>
      <c r="H514" t="s">
        <v>1926</v>
      </c>
      <c r="I514">
        <v>43608</v>
      </c>
      <c r="J514" t="s">
        <v>38</v>
      </c>
    </row>
    <row r="515" spans="3:10">
      <c r="C515" t="s">
        <v>548</v>
      </c>
      <c r="D515">
        <v>676</v>
      </c>
      <c r="E515" t="s">
        <v>19</v>
      </c>
      <c r="H515" t="s">
        <v>1927</v>
      </c>
      <c r="I515">
        <v>43301</v>
      </c>
      <c r="J515" t="s">
        <v>38</v>
      </c>
    </row>
    <row r="516" spans="3:10">
      <c r="C516" t="s">
        <v>19</v>
      </c>
      <c r="D516">
        <v>1638</v>
      </c>
      <c r="E516" t="s">
        <v>19</v>
      </c>
      <c r="H516" t="s">
        <v>1928</v>
      </c>
      <c r="I516">
        <v>43412</v>
      </c>
      <c r="J516" t="s">
        <v>38</v>
      </c>
    </row>
    <row r="517" spans="3:10">
      <c r="C517" t="s">
        <v>549</v>
      </c>
      <c r="D517">
        <v>684</v>
      </c>
      <c r="E517" t="s">
        <v>19</v>
      </c>
      <c r="H517" t="s">
        <v>1929</v>
      </c>
      <c r="I517">
        <v>43320</v>
      </c>
      <c r="J517" t="s">
        <v>38</v>
      </c>
    </row>
    <row r="518" spans="3:10">
      <c r="C518" t="s">
        <v>550</v>
      </c>
      <c r="D518">
        <v>685</v>
      </c>
      <c r="E518" t="s">
        <v>19</v>
      </c>
      <c r="H518" t="s">
        <v>1930</v>
      </c>
      <c r="I518">
        <v>42204</v>
      </c>
      <c r="J518" t="s">
        <v>38</v>
      </c>
    </row>
    <row r="519" spans="3:10">
      <c r="C519" t="s">
        <v>551</v>
      </c>
      <c r="D519">
        <v>686</v>
      </c>
      <c r="E519" t="s">
        <v>19</v>
      </c>
      <c r="H519" t="s">
        <v>1931</v>
      </c>
      <c r="I519">
        <v>43601</v>
      </c>
      <c r="J519" t="s">
        <v>38</v>
      </c>
    </row>
    <row r="520" spans="3:10">
      <c r="C520" t="s">
        <v>552</v>
      </c>
      <c r="D520">
        <v>687</v>
      </c>
      <c r="E520" t="s">
        <v>19</v>
      </c>
      <c r="H520" t="s">
        <v>1932</v>
      </c>
      <c r="I520">
        <v>43603</v>
      </c>
      <c r="J520" t="s">
        <v>38</v>
      </c>
    </row>
    <row r="521" spans="3:10">
      <c r="C521" t="s">
        <v>553</v>
      </c>
      <c r="D521">
        <v>677</v>
      </c>
      <c r="E521" t="s">
        <v>19</v>
      </c>
      <c r="H521" t="s">
        <v>1933</v>
      </c>
      <c r="I521">
        <v>43604</v>
      </c>
      <c r="J521" t="s">
        <v>38</v>
      </c>
    </row>
    <row r="522" spans="3:10">
      <c r="C522" t="s">
        <v>554</v>
      </c>
      <c r="D522">
        <v>678</v>
      </c>
      <c r="E522" t="s">
        <v>19</v>
      </c>
      <c r="H522" t="s">
        <v>1934</v>
      </c>
      <c r="I522">
        <v>43602</v>
      </c>
      <c r="J522" t="s">
        <v>38</v>
      </c>
    </row>
    <row r="523" spans="3:10">
      <c r="C523" t="s">
        <v>555</v>
      </c>
      <c r="D523">
        <v>679</v>
      </c>
      <c r="E523" t="s">
        <v>19</v>
      </c>
      <c r="H523" t="s">
        <v>1935</v>
      </c>
      <c r="I523">
        <v>43606</v>
      </c>
      <c r="J523" t="s">
        <v>38</v>
      </c>
    </row>
    <row r="524" spans="3:10">
      <c r="C524" t="s">
        <v>556</v>
      </c>
      <c r="D524">
        <v>680</v>
      </c>
      <c r="E524" t="s">
        <v>19</v>
      </c>
      <c r="H524" t="s">
        <v>1936</v>
      </c>
      <c r="I524">
        <v>43309</v>
      </c>
      <c r="J524" t="s">
        <v>38</v>
      </c>
    </row>
    <row r="525" spans="3:10">
      <c r="C525" t="s">
        <v>557</v>
      </c>
      <c r="D525">
        <v>681</v>
      </c>
      <c r="E525" t="s">
        <v>19</v>
      </c>
      <c r="H525" t="s">
        <v>1937</v>
      </c>
      <c r="I525">
        <v>43409</v>
      </c>
      <c r="J525" t="s">
        <v>38</v>
      </c>
    </row>
    <row r="526" spans="3:10">
      <c r="C526" t="s">
        <v>558</v>
      </c>
      <c r="D526">
        <v>682</v>
      </c>
      <c r="E526" t="s">
        <v>19</v>
      </c>
      <c r="H526" t="s">
        <v>1938</v>
      </c>
      <c r="I526">
        <v>43101</v>
      </c>
      <c r="J526" t="s">
        <v>38</v>
      </c>
    </row>
    <row r="527" spans="3:10">
      <c r="C527" t="s">
        <v>559</v>
      </c>
      <c r="D527">
        <v>683</v>
      </c>
      <c r="E527" t="s">
        <v>19</v>
      </c>
      <c r="H527" t="s">
        <v>418</v>
      </c>
      <c r="I527">
        <v>43204</v>
      </c>
      <c r="J527" t="s">
        <v>38</v>
      </c>
    </row>
    <row r="528" spans="3:10">
      <c r="C528" t="s">
        <v>560</v>
      </c>
      <c r="D528">
        <v>671</v>
      </c>
      <c r="E528" t="s">
        <v>19</v>
      </c>
      <c r="H528" t="s">
        <v>419</v>
      </c>
      <c r="I528">
        <v>43410</v>
      </c>
      <c r="J528" t="s">
        <v>38</v>
      </c>
    </row>
    <row r="529" spans="3:10">
      <c r="C529" t="s">
        <v>561</v>
      </c>
      <c r="D529">
        <v>688</v>
      </c>
      <c r="E529" t="s">
        <v>19</v>
      </c>
      <c r="H529" t="s">
        <v>1939</v>
      </c>
      <c r="I529">
        <v>43510</v>
      </c>
      <c r="J529" t="s">
        <v>38</v>
      </c>
    </row>
    <row r="530" spans="3:10">
      <c r="C530" t="s">
        <v>562</v>
      </c>
      <c r="D530">
        <v>689</v>
      </c>
      <c r="E530" t="s">
        <v>19</v>
      </c>
      <c r="H530" t="s">
        <v>420</v>
      </c>
      <c r="I530">
        <v>43607</v>
      </c>
      <c r="J530" t="s">
        <v>38</v>
      </c>
    </row>
    <row r="531" spans="3:10">
      <c r="C531" t="s">
        <v>43</v>
      </c>
      <c r="D531">
        <v>4799</v>
      </c>
      <c r="E531" t="s">
        <v>19</v>
      </c>
      <c r="H531" t="s">
        <v>421</v>
      </c>
      <c r="I531">
        <v>43506</v>
      </c>
      <c r="J531" t="s">
        <v>38</v>
      </c>
    </row>
    <row r="532" spans="3:10">
      <c r="C532" t="s">
        <v>563</v>
      </c>
      <c r="D532">
        <v>690</v>
      </c>
      <c r="E532" t="s">
        <v>19</v>
      </c>
      <c r="H532" t="s">
        <v>422</v>
      </c>
      <c r="I532">
        <v>43201</v>
      </c>
      <c r="J532" t="s">
        <v>38</v>
      </c>
    </row>
    <row r="533" spans="3:10">
      <c r="C533" t="s">
        <v>564</v>
      </c>
      <c r="D533">
        <v>691</v>
      </c>
      <c r="E533" t="s">
        <v>19</v>
      </c>
      <c r="H533" t="s">
        <v>424</v>
      </c>
      <c r="I533">
        <v>43110</v>
      </c>
      <c r="J533" t="s">
        <v>38</v>
      </c>
    </row>
    <row r="534" spans="3:10">
      <c r="C534" t="s">
        <v>565</v>
      </c>
      <c r="D534">
        <v>692</v>
      </c>
      <c r="E534" t="s">
        <v>19</v>
      </c>
      <c r="H534" t="s">
        <v>1940</v>
      </c>
      <c r="I534">
        <v>43209</v>
      </c>
      <c r="J534" t="s">
        <v>38</v>
      </c>
    </row>
    <row r="535" spans="3:10">
      <c r="C535" t="s">
        <v>566</v>
      </c>
      <c r="D535">
        <v>693</v>
      </c>
      <c r="E535" t="s">
        <v>19</v>
      </c>
      <c r="H535" t="s">
        <v>1941</v>
      </c>
      <c r="I535">
        <v>43609</v>
      </c>
      <c r="J535" t="s">
        <v>38</v>
      </c>
    </row>
    <row r="536" spans="3:10">
      <c r="C536" t="s">
        <v>567</v>
      </c>
      <c r="D536">
        <v>672</v>
      </c>
      <c r="E536" t="s">
        <v>19</v>
      </c>
      <c r="H536" t="s">
        <v>1942</v>
      </c>
      <c r="I536">
        <v>43504</v>
      </c>
      <c r="J536" t="s">
        <v>38</v>
      </c>
    </row>
    <row r="537" spans="3:10">
      <c r="C537" t="s">
        <v>568</v>
      </c>
      <c r="D537">
        <v>694</v>
      </c>
      <c r="E537" t="s">
        <v>19</v>
      </c>
      <c r="H537" t="s">
        <v>425</v>
      </c>
      <c r="I537">
        <v>43415</v>
      </c>
      <c r="J537" t="s">
        <v>38</v>
      </c>
    </row>
    <row r="538" spans="3:10">
      <c r="C538" t="s">
        <v>569</v>
      </c>
      <c r="D538">
        <v>1287</v>
      </c>
      <c r="E538" t="s">
        <v>20</v>
      </c>
      <c r="H538" t="s">
        <v>1943</v>
      </c>
      <c r="I538">
        <v>43213</v>
      </c>
      <c r="J538" t="s">
        <v>38</v>
      </c>
    </row>
    <row r="539" spans="3:10">
      <c r="C539" t="s">
        <v>570</v>
      </c>
      <c r="D539">
        <v>1630</v>
      </c>
      <c r="E539" t="s">
        <v>20</v>
      </c>
      <c r="H539" t="s">
        <v>1944</v>
      </c>
      <c r="I539">
        <v>43406</v>
      </c>
      <c r="J539" t="s">
        <v>38</v>
      </c>
    </row>
    <row r="540" spans="3:10">
      <c r="C540" t="s">
        <v>571</v>
      </c>
      <c r="D540">
        <v>1633</v>
      </c>
      <c r="E540" t="s">
        <v>20</v>
      </c>
      <c r="H540" t="s">
        <v>1945</v>
      </c>
      <c r="I540">
        <v>43402</v>
      </c>
      <c r="J540" t="s">
        <v>38</v>
      </c>
    </row>
    <row r="541" spans="3:10">
      <c r="C541" t="s">
        <v>572</v>
      </c>
      <c r="D541">
        <v>1621</v>
      </c>
      <c r="E541" t="s">
        <v>20</v>
      </c>
      <c r="H541" t="s">
        <v>1946</v>
      </c>
      <c r="I541">
        <v>43214</v>
      </c>
      <c r="J541" t="s">
        <v>38</v>
      </c>
    </row>
    <row r="542" spans="3:10">
      <c r="C542" t="s">
        <v>573</v>
      </c>
      <c r="D542">
        <v>1311</v>
      </c>
      <c r="E542" t="s">
        <v>20</v>
      </c>
      <c r="H542" t="s">
        <v>1947</v>
      </c>
      <c r="I542">
        <v>43212</v>
      </c>
      <c r="J542" t="s">
        <v>38</v>
      </c>
    </row>
    <row r="543" spans="3:10">
      <c r="C543" t="s">
        <v>574</v>
      </c>
      <c r="D543">
        <v>1312</v>
      </c>
      <c r="E543" t="s">
        <v>20</v>
      </c>
      <c r="H543" t="s">
        <v>428</v>
      </c>
      <c r="I543">
        <v>43303</v>
      </c>
      <c r="J543" t="s">
        <v>38</v>
      </c>
    </row>
    <row r="544" spans="3:10">
      <c r="C544" t="s">
        <v>575</v>
      </c>
      <c r="D544">
        <v>1620</v>
      </c>
      <c r="E544" t="s">
        <v>20</v>
      </c>
      <c r="H544" t="s">
        <v>1948</v>
      </c>
      <c r="I544">
        <v>43207</v>
      </c>
      <c r="J544" t="s">
        <v>38</v>
      </c>
    </row>
    <row r="545" spans="3:10">
      <c r="C545" t="s">
        <v>576</v>
      </c>
      <c r="D545">
        <v>1313</v>
      </c>
      <c r="E545" t="s">
        <v>20</v>
      </c>
      <c r="H545" t="s">
        <v>429</v>
      </c>
      <c r="I545">
        <v>43314</v>
      </c>
      <c r="J545" t="s">
        <v>38</v>
      </c>
    </row>
    <row r="546" spans="3:10">
      <c r="C546" t="s">
        <v>577</v>
      </c>
      <c r="D546">
        <v>1314</v>
      </c>
      <c r="E546" t="s">
        <v>20</v>
      </c>
      <c r="H546" t="s">
        <v>1949</v>
      </c>
      <c r="I546">
        <v>43211</v>
      </c>
      <c r="J546" t="s">
        <v>38</v>
      </c>
    </row>
    <row r="547" spans="3:10">
      <c r="C547" t="s">
        <v>578</v>
      </c>
      <c r="D547">
        <v>1315</v>
      </c>
      <c r="E547" t="s">
        <v>20</v>
      </c>
      <c r="H547" t="s">
        <v>1950</v>
      </c>
      <c r="I547">
        <v>43514</v>
      </c>
      <c r="J547" t="s">
        <v>38</v>
      </c>
    </row>
    <row r="548" spans="3:10">
      <c r="C548" t="s">
        <v>579</v>
      </c>
      <c r="D548">
        <v>1316</v>
      </c>
      <c r="E548" t="s">
        <v>20</v>
      </c>
      <c r="H548" t="s">
        <v>1951</v>
      </c>
      <c r="I548">
        <v>43217</v>
      </c>
      <c r="J548" t="s">
        <v>38</v>
      </c>
    </row>
    <row r="549" spans="3:10">
      <c r="C549" t="s">
        <v>171</v>
      </c>
      <c r="D549">
        <v>1317</v>
      </c>
      <c r="E549" t="s">
        <v>20</v>
      </c>
      <c r="H549" t="s">
        <v>1952</v>
      </c>
      <c r="I549">
        <v>43404</v>
      </c>
      <c r="J549" t="s">
        <v>38</v>
      </c>
    </row>
    <row r="550" spans="3:10">
      <c r="C550" t="s">
        <v>580</v>
      </c>
      <c r="D550">
        <v>1318</v>
      </c>
      <c r="E550" t="s">
        <v>20</v>
      </c>
      <c r="H550" t="s">
        <v>430</v>
      </c>
      <c r="I550">
        <v>43112</v>
      </c>
      <c r="J550" t="s">
        <v>38</v>
      </c>
    </row>
    <row r="551" spans="3:10">
      <c r="C551" t="s">
        <v>20</v>
      </c>
      <c r="D551">
        <v>1319</v>
      </c>
      <c r="E551" t="s">
        <v>20</v>
      </c>
      <c r="H551" t="s">
        <v>1953</v>
      </c>
      <c r="I551">
        <v>43318</v>
      </c>
      <c r="J551" t="s">
        <v>38</v>
      </c>
    </row>
    <row r="552" spans="3:10">
      <c r="C552" t="s">
        <v>581</v>
      </c>
      <c r="D552">
        <v>1809</v>
      </c>
      <c r="E552" t="s">
        <v>20</v>
      </c>
      <c r="H552" t="s">
        <v>432</v>
      </c>
      <c r="I552">
        <v>43203</v>
      </c>
      <c r="J552" t="s">
        <v>38</v>
      </c>
    </row>
    <row r="553" spans="3:10">
      <c r="C553" t="s">
        <v>582</v>
      </c>
      <c r="D553">
        <v>1320</v>
      </c>
      <c r="E553" t="s">
        <v>20</v>
      </c>
      <c r="H553" t="s">
        <v>1954</v>
      </c>
      <c r="I553">
        <v>43403</v>
      </c>
      <c r="J553" t="s">
        <v>38</v>
      </c>
    </row>
    <row r="554" spans="3:10">
      <c r="C554" t="s">
        <v>583</v>
      </c>
      <c r="D554">
        <v>1321</v>
      </c>
      <c r="E554" t="s">
        <v>20</v>
      </c>
      <c r="H554" t="s">
        <v>1955</v>
      </c>
      <c r="I554">
        <v>43512</v>
      </c>
      <c r="J554" t="s">
        <v>38</v>
      </c>
    </row>
    <row r="555" spans="3:10">
      <c r="C555" t="s">
        <v>584</v>
      </c>
      <c r="D555">
        <v>1322</v>
      </c>
      <c r="E555" t="s">
        <v>20</v>
      </c>
      <c r="H555" t="s">
        <v>1956</v>
      </c>
      <c r="I555">
        <v>43511</v>
      </c>
      <c r="J555" t="s">
        <v>38</v>
      </c>
    </row>
    <row r="556" spans="3:10">
      <c r="C556" t="s">
        <v>585</v>
      </c>
      <c r="D556">
        <v>1323</v>
      </c>
      <c r="E556" t="s">
        <v>20</v>
      </c>
      <c r="H556" t="s">
        <v>1957</v>
      </c>
      <c r="I556">
        <v>43210</v>
      </c>
      <c r="J556" t="s">
        <v>38</v>
      </c>
    </row>
    <row r="557" spans="3:10">
      <c r="C557" t="s">
        <v>586</v>
      </c>
      <c r="D557">
        <v>1324</v>
      </c>
      <c r="E557" t="s">
        <v>20</v>
      </c>
      <c r="H557" t="s">
        <v>1958</v>
      </c>
      <c r="I557">
        <v>43308</v>
      </c>
      <c r="J557" t="s">
        <v>38</v>
      </c>
    </row>
    <row r="558" spans="3:10">
      <c r="C558" t="s">
        <v>587</v>
      </c>
      <c r="D558">
        <v>1325</v>
      </c>
      <c r="E558" t="s">
        <v>20</v>
      </c>
      <c r="H558" t="s">
        <v>433</v>
      </c>
      <c r="I558">
        <v>43206</v>
      </c>
      <c r="J558" t="s">
        <v>38</v>
      </c>
    </row>
    <row r="559" spans="3:10">
      <c r="C559" t="s">
        <v>588</v>
      </c>
      <c r="D559">
        <v>1326</v>
      </c>
      <c r="E559" t="s">
        <v>20</v>
      </c>
      <c r="H559" t="s">
        <v>1959</v>
      </c>
      <c r="I559">
        <v>43202</v>
      </c>
      <c r="J559" t="s">
        <v>38</v>
      </c>
    </row>
    <row r="560" spans="3:10">
      <c r="C560" t="s">
        <v>589</v>
      </c>
      <c r="D560">
        <v>1328</v>
      </c>
      <c r="E560" t="s">
        <v>20</v>
      </c>
      <c r="H560" t="s">
        <v>434</v>
      </c>
      <c r="I560">
        <v>43313</v>
      </c>
      <c r="J560" t="s">
        <v>38</v>
      </c>
    </row>
    <row r="561" spans="3:10">
      <c r="C561" t="s">
        <v>590</v>
      </c>
      <c r="D561">
        <v>1632</v>
      </c>
      <c r="E561" t="s">
        <v>20</v>
      </c>
      <c r="H561" t="s">
        <v>200</v>
      </c>
      <c r="I561">
        <v>43503</v>
      </c>
      <c r="J561" t="s">
        <v>38</v>
      </c>
    </row>
    <row r="562" spans="3:10">
      <c r="C562" t="s">
        <v>591</v>
      </c>
      <c r="D562">
        <v>1329</v>
      </c>
      <c r="E562" t="s">
        <v>20</v>
      </c>
      <c r="H562" t="s">
        <v>436</v>
      </c>
      <c r="I562">
        <v>43315</v>
      </c>
      <c r="J562" t="s">
        <v>38</v>
      </c>
    </row>
    <row r="563" spans="3:10">
      <c r="C563" t="s">
        <v>592</v>
      </c>
      <c r="D563">
        <v>1330</v>
      </c>
      <c r="E563" t="s">
        <v>20</v>
      </c>
      <c r="H563" t="s">
        <v>437</v>
      </c>
      <c r="I563">
        <v>43108</v>
      </c>
      <c r="J563" t="s">
        <v>38</v>
      </c>
    </row>
    <row r="564" spans="3:10">
      <c r="C564" t="s">
        <v>593</v>
      </c>
      <c r="D564">
        <v>1331</v>
      </c>
      <c r="E564" t="s">
        <v>20</v>
      </c>
      <c r="H564" t="s">
        <v>438</v>
      </c>
      <c r="I564">
        <v>43513</v>
      </c>
      <c r="J564" t="s">
        <v>38</v>
      </c>
    </row>
    <row r="565" spans="3:10">
      <c r="C565" t="s">
        <v>594</v>
      </c>
      <c r="D565">
        <v>1332</v>
      </c>
      <c r="E565" t="s">
        <v>20</v>
      </c>
      <c r="H565" t="s">
        <v>441</v>
      </c>
      <c r="I565">
        <v>43508</v>
      </c>
      <c r="J565" t="s">
        <v>38</v>
      </c>
    </row>
    <row r="566" spans="3:10">
      <c r="C566" t="s">
        <v>431</v>
      </c>
      <c r="D566">
        <v>1288</v>
      </c>
      <c r="E566" t="s">
        <v>20</v>
      </c>
      <c r="H566" t="s">
        <v>1960</v>
      </c>
      <c r="I566">
        <v>43505</v>
      </c>
      <c r="J566" t="s">
        <v>38</v>
      </c>
    </row>
    <row r="567" spans="3:10">
      <c r="C567" t="s">
        <v>26</v>
      </c>
      <c r="D567">
        <v>1333</v>
      </c>
      <c r="E567" t="s">
        <v>20</v>
      </c>
      <c r="H567" t="s">
        <v>443</v>
      </c>
      <c r="I567">
        <v>43401</v>
      </c>
      <c r="J567" t="s">
        <v>38</v>
      </c>
    </row>
    <row r="568" spans="3:10">
      <c r="C568" t="s">
        <v>595</v>
      </c>
      <c r="D568">
        <v>1327</v>
      </c>
      <c r="E568" t="s">
        <v>20</v>
      </c>
      <c r="H568" t="s">
        <v>1961</v>
      </c>
      <c r="I568">
        <v>43509</v>
      </c>
      <c r="J568" t="s">
        <v>38</v>
      </c>
    </row>
    <row r="569" spans="3:10">
      <c r="C569" t="s">
        <v>596</v>
      </c>
      <c r="D569">
        <v>1343</v>
      </c>
      <c r="E569" t="s">
        <v>20</v>
      </c>
      <c r="H569" t="s">
        <v>1962</v>
      </c>
      <c r="I569">
        <v>43411</v>
      </c>
      <c r="J569" t="s">
        <v>38</v>
      </c>
    </row>
    <row r="570" spans="3:10">
      <c r="C570" t="s">
        <v>597</v>
      </c>
      <c r="D570">
        <v>1289</v>
      </c>
      <c r="E570" t="s">
        <v>20</v>
      </c>
      <c r="H570" t="s">
        <v>1963</v>
      </c>
      <c r="I570">
        <v>43312</v>
      </c>
      <c r="J570" t="s">
        <v>38</v>
      </c>
    </row>
    <row r="571" spans="3:10">
      <c r="C571" t="s">
        <v>598</v>
      </c>
      <c r="D571">
        <v>1290</v>
      </c>
      <c r="E571" t="s">
        <v>20</v>
      </c>
      <c r="H571" t="s">
        <v>444</v>
      </c>
      <c r="I571">
        <v>43414</v>
      </c>
      <c r="J571" t="s">
        <v>38</v>
      </c>
    </row>
    <row r="572" spans="3:10">
      <c r="C572" t="s">
        <v>599</v>
      </c>
      <c r="D572">
        <v>1334</v>
      </c>
      <c r="E572" t="s">
        <v>20</v>
      </c>
      <c r="H572" t="s">
        <v>445</v>
      </c>
      <c r="I572">
        <v>43408</v>
      </c>
      <c r="J572" t="s">
        <v>38</v>
      </c>
    </row>
    <row r="573" spans="3:10">
      <c r="C573" t="s">
        <v>199</v>
      </c>
      <c r="D573">
        <v>1291</v>
      </c>
      <c r="E573" t="s">
        <v>20</v>
      </c>
      <c r="H573" t="s">
        <v>1964</v>
      </c>
      <c r="I573">
        <v>43113</v>
      </c>
      <c r="J573" t="s">
        <v>38</v>
      </c>
    </row>
    <row r="574" spans="3:10">
      <c r="C574" t="s">
        <v>600</v>
      </c>
      <c r="D574">
        <v>1336</v>
      </c>
      <c r="E574" t="s">
        <v>20</v>
      </c>
      <c r="H574" t="s">
        <v>1965</v>
      </c>
      <c r="I574">
        <v>43111</v>
      </c>
      <c r="J574" t="s">
        <v>38</v>
      </c>
    </row>
    <row r="575" spans="3:10">
      <c r="C575" t="s">
        <v>601</v>
      </c>
      <c r="D575">
        <v>1292</v>
      </c>
      <c r="E575" t="s">
        <v>20</v>
      </c>
      <c r="H575" t="s">
        <v>446</v>
      </c>
      <c r="I575">
        <v>43218</v>
      </c>
      <c r="J575" t="s">
        <v>38</v>
      </c>
    </row>
    <row r="576" spans="3:10">
      <c r="C576" t="s">
        <v>602</v>
      </c>
      <c r="D576">
        <v>1337</v>
      </c>
      <c r="E576" t="s">
        <v>20</v>
      </c>
      <c r="H576" t="s">
        <v>1966</v>
      </c>
      <c r="I576">
        <v>43219</v>
      </c>
      <c r="J576" t="s">
        <v>38</v>
      </c>
    </row>
    <row r="577" spans="3:10">
      <c r="C577" t="s">
        <v>603</v>
      </c>
      <c r="D577">
        <v>1338</v>
      </c>
      <c r="E577" t="s">
        <v>20</v>
      </c>
      <c r="H577" t="s">
        <v>1967</v>
      </c>
      <c r="I577">
        <v>43317</v>
      </c>
      <c r="J577" t="s">
        <v>38</v>
      </c>
    </row>
    <row r="578" spans="3:10">
      <c r="C578" t="s">
        <v>604</v>
      </c>
      <c r="D578">
        <v>1339</v>
      </c>
      <c r="E578" t="s">
        <v>20</v>
      </c>
      <c r="H578" t="s">
        <v>447</v>
      </c>
      <c r="I578">
        <v>43501</v>
      </c>
      <c r="J578" t="s">
        <v>38</v>
      </c>
    </row>
    <row r="579" spans="3:10">
      <c r="C579" t="s">
        <v>605</v>
      </c>
      <c r="D579">
        <v>1340</v>
      </c>
      <c r="E579" t="s">
        <v>20</v>
      </c>
      <c r="H579" t="s">
        <v>1968</v>
      </c>
      <c r="I579">
        <v>43310</v>
      </c>
      <c r="J579" t="s">
        <v>38</v>
      </c>
    </row>
    <row r="580" spans="3:10">
      <c r="C580" t="s">
        <v>606</v>
      </c>
      <c r="D580">
        <v>1341</v>
      </c>
      <c r="E580" t="s">
        <v>20</v>
      </c>
      <c r="H580" t="s">
        <v>145</v>
      </c>
      <c r="I580">
        <v>43305</v>
      </c>
      <c r="J580" t="s">
        <v>38</v>
      </c>
    </row>
    <row r="581" spans="3:10">
      <c r="C581" t="s">
        <v>607</v>
      </c>
      <c r="D581">
        <v>1342</v>
      </c>
      <c r="E581" t="s">
        <v>20</v>
      </c>
      <c r="H581" t="s">
        <v>448</v>
      </c>
      <c r="I581">
        <v>43316</v>
      </c>
      <c r="J581" t="s">
        <v>38</v>
      </c>
    </row>
    <row r="582" spans="3:10">
      <c r="C582" t="s">
        <v>608</v>
      </c>
      <c r="D582">
        <v>1293</v>
      </c>
      <c r="E582" t="s">
        <v>20</v>
      </c>
      <c r="H582" t="s">
        <v>449</v>
      </c>
      <c r="I582">
        <v>43306</v>
      </c>
      <c r="J582" t="s">
        <v>38</v>
      </c>
    </row>
    <row r="583" spans="3:10">
      <c r="C583" t="s">
        <v>609</v>
      </c>
      <c r="D583">
        <v>1344</v>
      </c>
      <c r="E583" t="s">
        <v>20</v>
      </c>
      <c r="H583" t="s">
        <v>1969</v>
      </c>
      <c r="I583">
        <v>43319</v>
      </c>
      <c r="J583" t="s">
        <v>38</v>
      </c>
    </row>
    <row r="584" spans="3:10">
      <c r="C584" t="s">
        <v>610</v>
      </c>
      <c r="D584">
        <v>1294</v>
      </c>
      <c r="E584" t="s">
        <v>20</v>
      </c>
      <c r="H584" t="s">
        <v>1970</v>
      </c>
      <c r="I584">
        <v>43109</v>
      </c>
      <c r="J584" t="s">
        <v>38</v>
      </c>
    </row>
    <row r="585" spans="3:10">
      <c r="C585" t="s">
        <v>611</v>
      </c>
      <c r="D585">
        <v>1295</v>
      </c>
      <c r="E585" t="s">
        <v>20</v>
      </c>
      <c r="H585" t="s">
        <v>453</v>
      </c>
      <c r="I585">
        <v>43502</v>
      </c>
      <c r="J585" t="s">
        <v>38</v>
      </c>
    </row>
    <row r="586" spans="3:10">
      <c r="C586" t="s">
        <v>612</v>
      </c>
      <c r="D586">
        <v>1296</v>
      </c>
      <c r="E586" t="s">
        <v>20</v>
      </c>
      <c r="H586" t="s">
        <v>1971</v>
      </c>
      <c r="I586">
        <v>43311</v>
      </c>
      <c r="J586" t="s">
        <v>38</v>
      </c>
    </row>
    <row r="587" spans="3:10">
      <c r="C587" t="s">
        <v>613</v>
      </c>
      <c r="D587">
        <v>1345</v>
      </c>
      <c r="E587" t="s">
        <v>20</v>
      </c>
      <c r="H587" t="s">
        <v>1972</v>
      </c>
      <c r="I587">
        <v>43605</v>
      </c>
      <c r="J587" t="s">
        <v>38</v>
      </c>
    </row>
    <row r="588" spans="3:10">
      <c r="C588" t="s">
        <v>614</v>
      </c>
      <c r="D588">
        <v>1346</v>
      </c>
      <c r="E588" t="s">
        <v>20</v>
      </c>
      <c r="H588" t="s">
        <v>455</v>
      </c>
      <c r="I588">
        <v>43215</v>
      </c>
      <c r="J588" t="s">
        <v>38</v>
      </c>
    </row>
    <row r="589" spans="3:10">
      <c r="C589" t="s">
        <v>615</v>
      </c>
      <c r="D589">
        <v>1297</v>
      </c>
      <c r="E589" t="s">
        <v>20</v>
      </c>
      <c r="H589" t="s">
        <v>456</v>
      </c>
      <c r="I589">
        <v>43216</v>
      </c>
      <c r="J589" t="s">
        <v>38</v>
      </c>
    </row>
    <row r="590" spans="3:10">
      <c r="C590" t="s">
        <v>616</v>
      </c>
      <c r="D590">
        <v>1298</v>
      </c>
      <c r="E590" t="s">
        <v>20</v>
      </c>
      <c r="H590" t="s">
        <v>457</v>
      </c>
      <c r="I590">
        <v>43507</v>
      </c>
      <c r="J590" t="s">
        <v>38</v>
      </c>
    </row>
    <row r="591" spans="3:10">
      <c r="C591" t="s">
        <v>617</v>
      </c>
      <c r="D591">
        <v>1347</v>
      </c>
      <c r="E591" t="s">
        <v>20</v>
      </c>
      <c r="H591" t="s">
        <v>458</v>
      </c>
      <c r="I591">
        <v>43208</v>
      </c>
      <c r="J591" t="s">
        <v>38</v>
      </c>
    </row>
    <row r="592" spans="3:10">
      <c r="C592" t="s">
        <v>618</v>
      </c>
      <c r="D592">
        <v>1348</v>
      </c>
      <c r="E592" t="s">
        <v>20</v>
      </c>
      <c r="H592" t="s">
        <v>459</v>
      </c>
      <c r="I592">
        <v>43302</v>
      </c>
      <c r="J592" t="s">
        <v>38</v>
      </c>
    </row>
    <row r="593" spans="3:10">
      <c r="C593" t="s">
        <v>619</v>
      </c>
      <c r="D593">
        <v>1299</v>
      </c>
      <c r="E593" t="s">
        <v>20</v>
      </c>
      <c r="H593" t="s">
        <v>1973</v>
      </c>
      <c r="I593">
        <v>43321</v>
      </c>
      <c r="J593" t="s">
        <v>38</v>
      </c>
    </row>
    <row r="594" spans="3:10">
      <c r="C594" t="s">
        <v>620</v>
      </c>
      <c r="D594">
        <v>1300</v>
      </c>
      <c r="E594" t="s">
        <v>20</v>
      </c>
      <c r="H594" t="s">
        <v>460</v>
      </c>
      <c r="I594">
        <v>43102</v>
      </c>
      <c r="J594" t="s">
        <v>38</v>
      </c>
    </row>
    <row r="595" spans="3:10">
      <c r="C595" t="s">
        <v>43</v>
      </c>
      <c r="D595">
        <v>3499</v>
      </c>
      <c r="E595" t="s">
        <v>20</v>
      </c>
      <c r="H595" t="s">
        <v>1974</v>
      </c>
      <c r="I595">
        <v>43105</v>
      </c>
      <c r="J595" t="s">
        <v>38</v>
      </c>
    </row>
    <row r="596" spans="3:10">
      <c r="C596" t="s">
        <v>621</v>
      </c>
      <c r="D596">
        <v>1349</v>
      </c>
      <c r="E596" t="s">
        <v>20</v>
      </c>
      <c r="H596" t="s">
        <v>1975</v>
      </c>
      <c r="I596">
        <v>43413</v>
      </c>
      <c r="J596" t="s">
        <v>38</v>
      </c>
    </row>
    <row r="597" spans="3:10">
      <c r="C597" t="s">
        <v>622</v>
      </c>
      <c r="D597">
        <v>1631</v>
      </c>
      <c r="E597" t="s">
        <v>20</v>
      </c>
      <c r="H597" t="s">
        <v>1976</v>
      </c>
      <c r="I597">
        <v>43407</v>
      </c>
      <c r="J597" t="s">
        <v>38</v>
      </c>
    </row>
    <row r="598" spans="3:10">
      <c r="C598" t="s">
        <v>623</v>
      </c>
      <c r="D598">
        <v>1335</v>
      </c>
      <c r="E598" t="s">
        <v>20</v>
      </c>
      <c r="H598" t="s">
        <v>1977</v>
      </c>
      <c r="I598">
        <v>43405</v>
      </c>
      <c r="J598" t="s">
        <v>38</v>
      </c>
    </row>
    <row r="599" spans="3:10">
      <c r="C599" t="s">
        <v>624</v>
      </c>
      <c r="D599">
        <v>1350</v>
      </c>
      <c r="E599" t="s">
        <v>20</v>
      </c>
      <c r="H599" t="s">
        <v>464</v>
      </c>
      <c r="I599">
        <v>43307</v>
      </c>
      <c r="J599" t="s">
        <v>38</v>
      </c>
    </row>
    <row r="600" spans="3:10">
      <c r="C600" t="s">
        <v>625</v>
      </c>
      <c r="D600">
        <v>1351</v>
      </c>
      <c r="E600" t="s">
        <v>20</v>
      </c>
      <c r="H600" t="s">
        <v>465</v>
      </c>
      <c r="I600">
        <v>42202</v>
      </c>
      <c r="J600" t="s">
        <v>38</v>
      </c>
    </row>
    <row r="601" spans="3:10">
      <c r="C601" t="s">
        <v>626</v>
      </c>
      <c r="D601">
        <v>1352</v>
      </c>
      <c r="E601" t="s">
        <v>20</v>
      </c>
      <c r="H601" t="s">
        <v>466</v>
      </c>
      <c r="I601">
        <v>71603</v>
      </c>
      <c r="J601" t="s">
        <v>17</v>
      </c>
    </row>
    <row r="602" spans="3:10">
      <c r="C602" t="s">
        <v>627</v>
      </c>
      <c r="D602">
        <v>1353</v>
      </c>
      <c r="E602" t="s">
        <v>20</v>
      </c>
      <c r="H602" t="s">
        <v>1978</v>
      </c>
      <c r="I602">
        <v>71504</v>
      </c>
      <c r="J602" t="s">
        <v>17</v>
      </c>
    </row>
    <row r="603" spans="3:10">
      <c r="C603" t="s">
        <v>628</v>
      </c>
      <c r="D603">
        <v>1301</v>
      </c>
      <c r="E603" t="s">
        <v>20</v>
      </c>
      <c r="H603" t="s">
        <v>1979</v>
      </c>
      <c r="I603">
        <v>71401</v>
      </c>
      <c r="J603" t="s">
        <v>17</v>
      </c>
    </row>
    <row r="604" spans="3:10">
      <c r="C604" t="s">
        <v>496</v>
      </c>
      <c r="D604">
        <v>1302</v>
      </c>
      <c r="E604" t="s">
        <v>20</v>
      </c>
      <c r="H604" t="s">
        <v>1683</v>
      </c>
      <c r="I604">
        <v>71402</v>
      </c>
      <c r="J604" t="s">
        <v>17</v>
      </c>
    </row>
    <row r="605" spans="3:10">
      <c r="C605" t="s">
        <v>629</v>
      </c>
      <c r="D605">
        <v>1303</v>
      </c>
      <c r="E605" t="s">
        <v>20</v>
      </c>
      <c r="H605" t="s">
        <v>1980</v>
      </c>
      <c r="I605">
        <v>71502</v>
      </c>
      <c r="J605" t="s">
        <v>17</v>
      </c>
    </row>
    <row r="606" spans="3:10">
      <c r="C606" t="s">
        <v>238</v>
      </c>
      <c r="D606">
        <v>1304</v>
      </c>
      <c r="E606" t="s">
        <v>20</v>
      </c>
      <c r="H606" t="s">
        <v>1981</v>
      </c>
      <c r="I606">
        <v>71304</v>
      </c>
      <c r="J606" t="s">
        <v>17</v>
      </c>
    </row>
    <row r="607" spans="3:10">
      <c r="C607" t="s">
        <v>630</v>
      </c>
      <c r="D607">
        <v>1354</v>
      </c>
      <c r="E607" t="s">
        <v>20</v>
      </c>
      <c r="H607" t="s">
        <v>17</v>
      </c>
      <c r="I607">
        <v>71301</v>
      </c>
      <c r="J607" t="s">
        <v>17</v>
      </c>
    </row>
    <row r="608" spans="3:10">
      <c r="C608" t="s">
        <v>631</v>
      </c>
      <c r="D608">
        <v>1355</v>
      </c>
      <c r="E608" t="s">
        <v>20</v>
      </c>
      <c r="H608" t="s">
        <v>1982</v>
      </c>
      <c r="I608">
        <v>71302</v>
      </c>
      <c r="J608" t="s">
        <v>17</v>
      </c>
    </row>
    <row r="609" spans="3:10">
      <c r="C609" t="s">
        <v>245</v>
      </c>
      <c r="D609">
        <v>1305</v>
      </c>
      <c r="E609" t="s">
        <v>20</v>
      </c>
      <c r="H609" t="s">
        <v>1983</v>
      </c>
      <c r="I609">
        <v>71206</v>
      </c>
      <c r="J609" t="s">
        <v>17</v>
      </c>
    </row>
    <row r="610" spans="3:10">
      <c r="C610" t="s">
        <v>632</v>
      </c>
      <c r="D610">
        <v>1306</v>
      </c>
      <c r="E610" t="s">
        <v>20</v>
      </c>
      <c r="H610" t="s">
        <v>1984</v>
      </c>
      <c r="I610">
        <v>71100</v>
      </c>
      <c r="J610" t="s">
        <v>17</v>
      </c>
    </row>
    <row r="611" spans="3:10">
      <c r="C611" t="s">
        <v>633</v>
      </c>
      <c r="D611">
        <v>1307</v>
      </c>
      <c r="E611" t="s">
        <v>20</v>
      </c>
      <c r="H611" t="s">
        <v>468</v>
      </c>
      <c r="I611">
        <v>71408</v>
      </c>
      <c r="J611" t="s">
        <v>17</v>
      </c>
    </row>
    <row r="612" spans="3:10">
      <c r="C612" t="s">
        <v>634</v>
      </c>
      <c r="D612">
        <v>1308</v>
      </c>
      <c r="E612" t="s">
        <v>20</v>
      </c>
      <c r="H612" t="s">
        <v>469</v>
      </c>
      <c r="I612">
        <v>71506</v>
      </c>
      <c r="J612" t="s">
        <v>17</v>
      </c>
    </row>
    <row r="613" spans="3:10">
      <c r="C613" t="s">
        <v>635</v>
      </c>
      <c r="D613">
        <v>1309</v>
      </c>
      <c r="E613" t="s">
        <v>20</v>
      </c>
      <c r="H613" t="s">
        <v>470</v>
      </c>
      <c r="I613">
        <v>71205</v>
      </c>
      <c r="J613" t="s">
        <v>17</v>
      </c>
    </row>
    <row r="614" spans="3:10">
      <c r="C614" t="s">
        <v>636</v>
      </c>
      <c r="D614">
        <v>1310</v>
      </c>
      <c r="E614" t="s">
        <v>20</v>
      </c>
      <c r="H614" t="s">
        <v>471</v>
      </c>
      <c r="I614">
        <v>71306</v>
      </c>
      <c r="J614" t="s">
        <v>17</v>
      </c>
    </row>
    <row r="615" spans="3:10">
      <c r="C615" t="s">
        <v>637</v>
      </c>
      <c r="D615">
        <v>1815</v>
      </c>
      <c r="E615" t="s">
        <v>20</v>
      </c>
      <c r="H615" t="s">
        <v>187</v>
      </c>
      <c r="I615">
        <v>71111</v>
      </c>
      <c r="J615" t="s">
        <v>17</v>
      </c>
    </row>
    <row r="616" spans="3:10">
      <c r="C616" t="s">
        <v>638</v>
      </c>
      <c r="D616">
        <v>1356</v>
      </c>
      <c r="E616" t="s">
        <v>20</v>
      </c>
      <c r="H616" t="s">
        <v>472</v>
      </c>
      <c r="I616">
        <v>71308</v>
      </c>
      <c r="J616" t="s">
        <v>17</v>
      </c>
    </row>
    <row r="617" spans="3:10">
      <c r="C617" t="s">
        <v>639</v>
      </c>
      <c r="D617">
        <v>1357</v>
      </c>
      <c r="E617" t="s">
        <v>20</v>
      </c>
      <c r="H617" t="s">
        <v>473</v>
      </c>
      <c r="I617">
        <v>71101</v>
      </c>
      <c r="J617" t="s">
        <v>17</v>
      </c>
    </row>
    <row r="618" spans="3:10">
      <c r="C618" t="s">
        <v>640</v>
      </c>
      <c r="D618">
        <v>1701</v>
      </c>
      <c r="E618" t="s">
        <v>21</v>
      </c>
      <c r="H618" t="s">
        <v>474</v>
      </c>
      <c r="I618">
        <v>71307</v>
      </c>
      <c r="J618" t="s">
        <v>17</v>
      </c>
    </row>
    <row r="619" spans="3:10">
      <c r="C619" t="s">
        <v>641</v>
      </c>
      <c r="D619">
        <v>1702</v>
      </c>
      <c r="E619" t="s">
        <v>21</v>
      </c>
      <c r="H619" t="s">
        <v>475</v>
      </c>
      <c r="I619">
        <v>71201</v>
      </c>
      <c r="J619" t="s">
        <v>17</v>
      </c>
    </row>
    <row r="620" spans="3:10">
      <c r="C620" t="s">
        <v>642</v>
      </c>
      <c r="D620">
        <v>1704</v>
      </c>
      <c r="E620" t="s">
        <v>21</v>
      </c>
      <c r="H620" t="s">
        <v>476</v>
      </c>
      <c r="I620">
        <v>71106</v>
      </c>
      <c r="J620" t="s">
        <v>17</v>
      </c>
    </row>
    <row r="621" spans="3:10">
      <c r="C621" t="s">
        <v>643</v>
      </c>
      <c r="D621">
        <v>1623</v>
      </c>
      <c r="E621" t="s">
        <v>21</v>
      </c>
      <c r="H621" t="s">
        <v>477</v>
      </c>
      <c r="I621">
        <v>71103</v>
      </c>
      <c r="J621" t="s">
        <v>17</v>
      </c>
    </row>
    <row r="622" spans="3:10">
      <c r="C622" t="s">
        <v>644</v>
      </c>
      <c r="D622">
        <v>1658</v>
      </c>
      <c r="E622" t="s">
        <v>21</v>
      </c>
      <c r="H622" t="s">
        <v>1985</v>
      </c>
      <c r="I622">
        <v>71203</v>
      </c>
      <c r="J622" t="s">
        <v>17</v>
      </c>
    </row>
    <row r="623" spans="3:10">
      <c r="C623" t="s">
        <v>468</v>
      </c>
      <c r="D623">
        <v>73</v>
      </c>
      <c r="E623" t="s">
        <v>21</v>
      </c>
      <c r="H623" t="s">
        <v>479</v>
      </c>
      <c r="I623">
        <v>71204</v>
      </c>
      <c r="J623" t="s">
        <v>17</v>
      </c>
    </row>
    <row r="624" spans="3:10">
      <c r="C624" t="s">
        <v>645</v>
      </c>
      <c r="D624">
        <v>116</v>
      </c>
      <c r="E624" t="s">
        <v>21</v>
      </c>
      <c r="H624" t="s">
        <v>480</v>
      </c>
      <c r="I624">
        <v>71107</v>
      </c>
      <c r="J624" t="s">
        <v>17</v>
      </c>
    </row>
    <row r="625" spans="3:10">
      <c r="C625" t="s">
        <v>646</v>
      </c>
      <c r="D625">
        <v>117</v>
      </c>
      <c r="E625" t="s">
        <v>21</v>
      </c>
      <c r="H625" t="s">
        <v>481</v>
      </c>
      <c r="I625">
        <v>71303</v>
      </c>
      <c r="J625" t="s">
        <v>17</v>
      </c>
    </row>
    <row r="626" spans="3:10">
      <c r="C626" t="s">
        <v>280</v>
      </c>
      <c r="D626">
        <v>118</v>
      </c>
      <c r="E626" t="s">
        <v>21</v>
      </c>
      <c r="H626" t="s">
        <v>482</v>
      </c>
      <c r="I626">
        <v>71207</v>
      </c>
      <c r="J626" t="s">
        <v>17</v>
      </c>
    </row>
    <row r="627" spans="3:10">
      <c r="C627" t="s">
        <v>647</v>
      </c>
      <c r="D627">
        <v>119</v>
      </c>
      <c r="E627" t="s">
        <v>21</v>
      </c>
      <c r="H627" t="s">
        <v>483</v>
      </c>
      <c r="I627">
        <v>71607</v>
      </c>
      <c r="J627" t="s">
        <v>17</v>
      </c>
    </row>
    <row r="628" spans="3:10">
      <c r="C628" t="s">
        <v>648</v>
      </c>
      <c r="D628">
        <v>1657</v>
      </c>
      <c r="E628" t="s">
        <v>21</v>
      </c>
      <c r="H628" t="s">
        <v>484</v>
      </c>
      <c r="I628">
        <v>71608</v>
      </c>
      <c r="J628" t="s">
        <v>17</v>
      </c>
    </row>
    <row r="629" spans="3:10">
      <c r="C629" t="s">
        <v>649</v>
      </c>
      <c r="D629">
        <v>115</v>
      </c>
      <c r="E629" t="s">
        <v>21</v>
      </c>
      <c r="H629" t="s">
        <v>1986</v>
      </c>
      <c r="I629">
        <v>71505</v>
      </c>
      <c r="J629" t="s">
        <v>17</v>
      </c>
    </row>
    <row r="630" spans="3:10">
      <c r="C630" t="s">
        <v>650</v>
      </c>
      <c r="D630">
        <v>121</v>
      </c>
      <c r="E630" t="s">
        <v>21</v>
      </c>
      <c r="H630" t="s">
        <v>1987</v>
      </c>
      <c r="I630">
        <v>71407</v>
      </c>
      <c r="J630" t="s">
        <v>17</v>
      </c>
    </row>
    <row r="631" spans="3:10">
      <c r="C631" t="s">
        <v>651</v>
      </c>
      <c r="D631">
        <v>122</v>
      </c>
      <c r="E631" t="s">
        <v>21</v>
      </c>
      <c r="H631" t="s">
        <v>487</v>
      </c>
      <c r="I631">
        <v>71509</v>
      </c>
      <c r="J631" t="s">
        <v>17</v>
      </c>
    </row>
    <row r="632" spans="3:10">
      <c r="C632" t="s">
        <v>652</v>
      </c>
      <c r="D632">
        <v>123</v>
      </c>
      <c r="E632" t="s">
        <v>21</v>
      </c>
      <c r="H632" t="s">
        <v>488</v>
      </c>
      <c r="I632">
        <v>71104</v>
      </c>
      <c r="J632" t="s">
        <v>17</v>
      </c>
    </row>
    <row r="633" spans="3:10">
      <c r="C633" t="s">
        <v>653</v>
      </c>
      <c r="D633">
        <v>124</v>
      </c>
      <c r="E633" t="s">
        <v>21</v>
      </c>
      <c r="H633" t="s">
        <v>490</v>
      </c>
      <c r="I633">
        <v>71309</v>
      </c>
      <c r="J633" t="s">
        <v>17</v>
      </c>
    </row>
    <row r="634" spans="3:10">
      <c r="C634" t="s">
        <v>654</v>
      </c>
      <c r="D634">
        <v>125</v>
      </c>
      <c r="E634" t="s">
        <v>21</v>
      </c>
      <c r="H634" t="s">
        <v>1988</v>
      </c>
      <c r="I634">
        <v>71507</v>
      </c>
      <c r="J634" t="s">
        <v>17</v>
      </c>
    </row>
    <row r="635" spans="3:10">
      <c r="C635" t="s">
        <v>655</v>
      </c>
      <c r="D635">
        <v>126</v>
      </c>
      <c r="E635" t="s">
        <v>21</v>
      </c>
      <c r="H635" t="s">
        <v>1989</v>
      </c>
      <c r="I635">
        <v>71102</v>
      </c>
      <c r="J635" t="s">
        <v>17</v>
      </c>
    </row>
    <row r="636" spans="3:10">
      <c r="C636" t="s">
        <v>656</v>
      </c>
      <c r="D636">
        <v>127</v>
      </c>
      <c r="E636" t="s">
        <v>21</v>
      </c>
      <c r="H636" t="s">
        <v>1990</v>
      </c>
      <c r="I636">
        <v>71108</v>
      </c>
      <c r="J636" t="s">
        <v>17</v>
      </c>
    </row>
    <row r="637" spans="3:10">
      <c r="C637" t="s">
        <v>657</v>
      </c>
      <c r="D637">
        <v>128</v>
      </c>
      <c r="E637" t="s">
        <v>21</v>
      </c>
      <c r="H637" t="s">
        <v>1991</v>
      </c>
      <c r="I637">
        <v>71110</v>
      </c>
      <c r="J637" t="s">
        <v>17</v>
      </c>
    </row>
    <row r="638" spans="3:10">
      <c r="C638" t="s">
        <v>21</v>
      </c>
      <c r="D638">
        <v>1656</v>
      </c>
      <c r="E638" t="s">
        <v>21</v>
      </c>
      <c r="H638" t="s">
        <v>495</v>
      </c>
      <c r="I638">
        <v>71109</v>
      </c>
      <c r="J638" t="s">
        <v>17</v>
      </c>
    </row>
    <row r="639" spans="3:10">
      <c r="C639" t="s">
        <v>658</v>
      </c>
      <c r="D639">
        <v>74</v>
      </c>
      <c r="E639" t="s">
        <v>21</v>
      </c>
      <c r="H639" t="s">
        <v>1992</v>
      </c>
      <c r="I639">
        <v>71410</v>
      </c>
      <c r="J639" t="s">
        <v>17</v>
      </c>
    </row>
    <row r="640" spans="3:10">
      <c r="C640" t="s">
        <v>659</v>
      </c>
      <c r="D640">
        <v>85</v>
      </c>
      <c r="E640" t="s">
        <v>21</v>
      </c>
      <c r="H640" t="s">
        <v>1993</v>
      </c>
      <c r="I640">
        <v>71403</v>
      </c>
      <c r="J640" t="s">
        <v>17</v>
      </c>
    </row>
    <row r="641" spans="3:10">
      <c r="C641" t="s">
        <v>660</v>
      </c>
      <c r="D641">
        <v>86</v>
      </c>
      <c r="E641" t="s">
        <v>21</v>
      </c>
      <c r="H641" t="s">
        <v>497</v>
      </c>
      <c r="I641">
        <v>71503</v>
      </c>
      <c r="J641" t="s">
        <v>17</v>
      </c>
    </row>
    <row r="642" spans="3:10">
      <c r="C642" t="s">
        <v>661</v>
      </c>
      <c r="D642">
        <v>149</v>
      </c>
      <c r="E642" t="s">
        <v>21</v>
      </c>
      <c r="H642" t="s">
        <v>1994</v>
      </c>
      <c r="I642">
        <v>71604</v>
      </c>
      <c r="J642" t="s">
        <v>17</v>
      </c>
    </row>
    <row r="643" spans="3:10">
      <c r="C643" t="s">
        <v>662</v>
      </c>
      <c r="D643">
        <v>150</v>
      </c>
      <c r="E643" t="s">
        <v>21</v>
      </c>
      <c r="H643" t="s">
        <v>1995</v>
      </c>
      <c r="I643">
        <v>71411</v>
      </c>
      <c r="J643" t="s">
        <v>17</v>
      </c>
    </row>
    <row r="644" spans="3:10">
      <c r="C644" t="s">
        <v>663</v>
      </c>
      <c r="D644">
        <v>151</v>
      </c>
      <c r="E644" t="s">
        <v>21</v>
      </c>
      <c r="H644" t="s">
        <v>842</v>
      </c>
      <c r="I644">
        <v>71113</v>
      </c>
      <c r="J644" t="s">
        <v>17</v>
      </c>
    </row>
    <row r="645" spans="3:10">
      <c r="C645" t="s">
        <v>664</v>
      </c>
      <c r="D645">
        <v>182</v>
      </c>
      <c r="E645" t="s">
        <v>21</v>
      </c>
      <c r="H645" t="s">
        <v>498</v>
      </c>
      <c r="I645">
        <v>71601</v>
      </c>
      <c r="J645" t="s">
        <v>17</v>
      </c>
    </row>
    <row r="646" spans="3:10">
      <c r="C646" t="s">
        <v>665</v>
      </c>
      <c r="D646">
        <v>187</v>
      </c>
      <c r="E646" t="s">
        <v>21</v>
      </c>
      <c r="H646" t="s">
        <v>1996</v>
      </c>
      <c r="I646">
        <v>71305</v>
      </c>
      <c r="J646" t="s">
        <v>17</v>
      </c>
    </row>
    <row r="647" spans="3:10">
      <c r="C647" t="s">
        <v>666</v>
      </c>
      <c r="D647">
        <v>192</v>
      </c>
      <c r="E647" t="s">
        <v>21</v>
      </c>
      <c r="H647" t="s">
        <v>1997</v>
      </c>
      <c r="I647">
        <v>71508</v>
      </c>
      <c r="J647" t="s">
        <v>17</v>
      </c>
    </row>
    <row r="648" spans="3:10">
      <c r="C648" t="s">
        <v>667</v>
      </c>
      <c r="D648">
        <v>112</v>
      </c>
      <c r="E648" t="s">
        <v>21</v>
      </c>
      <c r="H648" t="s">
        <v>499</v>
      </c>
      <c r="I648">
        <v>71202</v>
      </c>
      <c r="J648" t="s">
        <v>17</v>
      </c>
    </row>
    <row r="649" spans="3:10">
      <c r="C649" t="s">
        <v>668</v>
      </c>
      <c r="D649">
        <v>129</v>
      </c>
      <c r="E649" t="s">
        <v>21</v>
      </c>
      <c r="H649" t="s">
        <v>500</v>
      </c>
      <c r="I649">
        <v>71501</v>
      </c>
      <c r="J649" t="s">
        <v>17</v>
      </c>
    </row>
    <row r="650" spans="3:10">
      <c r="C650" t="s">
        <v>669</v>
      </c>
      <c r="D650">
        <v>130</v>
      </c>
      <c r="E650" t="s">
        <v>21</v>
      </c>
      <c r="H650" t="s">
        <v>501</v>
      </c>
      <c r="I650">
        <v>71112</v>
      </c>
      <c r="J650" t="s">
        <v>17</v>
      </c>
    </row>
    <row r="651" spans="3:10">
      <c r="C651" t="s">
        <v>670</v>
      </c>
      <c r="D651">
        <v>1659</v>
      </c>
      <c r="E651" t="s">
        <v>21</v>
      </c>
      <c r="H651" t="s">
        <v>1998</v>
      </c>
      <c r="I651">
        <v>71409</v>
      </c>
      <c r="J651" t="s">
        <v>17</v>
      </c>
    </row>
    <row r="652" spans="3:10">
      <c r="C652" t="s">
        <v>671</v>
      </c>
      <c r="D652">
        <v>131</v>
      </c>
      <c r="E652" t="s">
        <v>21</v>
      </c>
      <c r="H652" t="s">
        <v>1999</v>
      </c>
      <c r="I652">
        <v>71606</v>
      </c>
      <c r="J652" t="s">
        <v>17</v>
      </c>
    </row>
    <row r="653" spans="3:10">
      <c r="C653" t="s">
        <v>672</v>
      </c>
      <c r="D653">
        <v>133</v>
      </c>
      <c r="E653" t="s">
        <v>21</v>
      </c>
      <c r="H653" t="s">
        <v>2000</v>
      </c>
      <c r="I653">
        <v>71105</v>
      </c>
      <c r="J653" t="s">
        <v>17</v>
      </c>
    </row>
    <row r="654" spans="3:10">
      <c r="C654" t="s">
        <v>673</v>
      </c>
      <c r="D654">
        <v>134</v>
      </c>
      <c r="E654" t="s">
        <v>21</v>
      </c>
      <c r="H654" t="s">
        <v>2001</v>
      </c>
      <c r="I654">
        <v>71405</v>
      </c>
      <c r="J654" t="s">
        <v>17</v>
      </c>
    </row>
    <row r="655" spans="3:10">
      <c r="C655" t="s">
        <v>674</v>
      </c>
      <c r="D655">
        <v>75</v>
      </c>
      <c r="E655" t="s">
        <v>21</v>
      </c>
      <c r="H655" t="s">
        <v>2002</v>
      </c>
      <c r="I655">
        <v>71406</v>
      </c>
      <c r="J655" t="s">
        <v>17</v>
      </c>
    </row>
    <row r="656" spans="3:10">
      <c r="C656" t="s">
        <v>675</v>
      </c>
      <c r="D656">
        <v>135</v>
      </c>
      <c r="E656" t="s">
        <v>21</v>
      </c>
      <c r="H656" t="s">
        <v>2003</v>
      </c>
      <c r="I656">
        <v>71404</v>
      </c>
      <c r="J656" t="s">
        <v>17</v>
      </c>
    </row>
    <row r="657" spans="3:10">
      <c r="C657" t="s">
        <v>676</v>
      </c>
      <c r="D657">
        <v>136</v>
      </c>
      <c r="E657" t="s">
        <v>21</v>
      </c>
      <c r="H657" t="s">
        <v>2004</v>
      </c>
      <c r="I657">
        <v>71602</v>
      </c>
      <c r="J657" t="s">
        <v>17</v>
      </c>
    </row>
    <row r="658" spans="3:10">
      <c r="C658" t="s">
        <v>189</v>
      </c>
      <c r="D658">
        <v>77</v>
      </c>
      <c r="E658" t="s">
        <v>21</v>
      </c>
      <c r="H658" t="s">
        <v>503</v>
      </c>
      <c r="I658">
        <v>71510</v>
      </c>
      <c r="J658" t="s">
        <v>17</v>
      </c>
    </row>
    <row r="659" spans="3:10">
      <c r="C659" t="s">
        <v>677</v>
      </c>
      <c r="D659">
        <v>137</v>
      </c>
      <c r="E659" t="s">
        <v>21</v>
      </c>
      <c r="H659" t="s">
        <v>162</v>
      </c>
      <c r="I659">
        <v>71605</v>
      </c>
      <c r="J659" t="s">
        <v>17</v>
      </c>
    </row>
    <row r="660" spans="3:10">
      <c r="C660" t="s">
        <v>678</v>
      </c>
      <c r="D660">
        <v>76</v>
      </c>
      <c r="E660" t="s">
        <v>21</v>
      </c>
      <c r="H660" t="s">
        <v>2005</v>
      </c>
      <c r="I660">
        <v>54114</v>
      </c>
      <c r="J660" t="s">
        <v>18</v>
      </c>
    </row>
    <row r="661" spans="3:10">
      <c r="C661" t="s">
        <v>679</v>
      </c>
      <c r="D661">
        <v>138</v>
      </c>
      <c r="E661" t="s">
        <v>21</v>
      </c>
      <c r="H661" t="s">
        <v>2006</v>
      </c>
      <c r="I661">
        <v>54122</v>
      </c>
      <c r="J661" t="s">
        <v>18</v>
      </c>
    </row>
    <row r="662" spans="3:10">
      <c r="C662" t="s">
        <v>597</v>
      </c>
      <c r="D662">
        <v>78</v>
      </c>
      <c r="E662" t="s">
        <v>21</v>
      </c>
      <c r="H662" t="s">
        <v>2007</v>
      </c>
      <c r="I662">
        <v>54110</v>
      </c>
      <c r="J662" t="s">
        <v>18</v>
      </c>
    </row>
    <row r="663" spans="3:10">
      <c r="C663" t="s">
        <v>680</v>
      </c>
      <c r="D663">
        <v>79</v>
      </c>
      <c r="E663" t="s">
        <v>21</v>
      </c>
      <c r="H663" t="s">
        <v>2008</v>
      </c>
      <c r="I663">
        <v>54115</v>
      </c>
      <c r="J663" t="s">
        <v>18</v>
      </c>
    </row>
    <row r="664" spans="3:10">
      <c r="C664" t="s">
        <v>681</v>
      </c>
      <c r="D664">
        <v>1655</v>
      </c>
      <c r="E664" t="s">
        <v>21</v>
      </c>
      <c r="H664" t="s">
        <v>2009</v>
      </c>
      <c r="I664">
        <v>54106</v>
      </c>
      <c r="J664" t="s">
        <v>18</v>
      </c>
    </row>
    <row r="665" spans="3:10">
      <c r="C665" t="s">
        <v>682</v>
      </c>
      <c r="D665">
        <v>139</v>
      </c>
      <c r="E665" t="s">
        <v>21</v>
      </c>
      <c r="H665" t="s">
        <v>2010</v>
      </c>
      <c r="I665">
        <v>54419</v>
      </c>
      <c r="J665" t="s">
        <v>18</v>
      </c>
    </row>
    <row r="666" spans="3:10">
      <c r="C666" t="s">
        <v>683</v>
      </c>
      <c r="D666">
        <v>140</v>
      </c>
      <c r="E666" t="s">
        <v>21</v>
      </c>
      <c r="H666" t="s">
        <v>1831</v>
      </c>
      <c r="I666">
        <v>54302</v>
      </c>
      <c r="J666" t="s">
        <v>18</v>
      </c>
    </row>
    <row r="667" spans="3:10">
      <c r="C667" t="s">
        <v>684</v>
      </c>
      <c r="D667">
        <v>141</v>
      </c>
      <c r="E667" t="s">
        <v>21</v>
      </c>
      <c r="H667" t="s">
        <v>2011</v>
      </c>
      <c r="I667">
        <v>54124</v>
      </c>
      <c r="J667" t="s">
        <v>18</v>
      </c>
    </row>
    <row r="668" spans="3:10">
      <c r="C668" t="s">
        <v>685</v>
      </c>
      <c r="D668">
        <v>142</v>
      </c>
      <c r="E668" t="s">
        <v>21</v>
      </c>
      <c r="H668" t="s">
        <v>2012</v>
      </c>
      <c r="I668">
        <v>54119</v>
      </c>
      <c r="J668" t="s">
        <v>18</v>
      </c>
    </row>
    <row r="669" spans="3:10">
      <c r="C669" t="s">
        <v>686</v>
      </c>
      <c r="D669">
        <v>1625</v>
      </c>
      <c r="E669" t="s">
        <v>21</v>
      </c>
      <c r="H669" t="s">
        <v>2013</v>
      </c>
      <c r="I669">
        <v>54201</v>
      </c>
      <c r="J669" t="s">
        <v>18</v>
      </c>
    </row>
    <row r="670" spans="3:10">
      <c r="C670" t="s">
        <v>687</v>
      </c>
      <c r="D670">
        <v>1700</v>
      </c>
      <c r="E670" t="s">
        <v>21</v>
      </c>
      <c r="H670" t="s">
        <v>2014</v>
      </c>
      <c r="I670">
        <v>54202</v>
      </c>
      <c r="J670" t="s">
        <v>18</v>
      </c>
    </row>
    <row r="671" spans="3:10">
      <c r="C671" t="s">
        <v>688</v>
      </c>
      <c r="D671">
        <v>143</v>
      </c>
      <c r="E671" t="s">
        <v>21</v>
      </c>
      <c r="H671" t="s">
        <v>2015</v>
      </c>
      <c r="I671">
        <v>54121</v>
      </c>
      <c r="J671" t="s">
        <v>18</v>
      </c>
    </row>
    <row r="672" spans="3:10">
      <c r="C672" t="s">
        <v>689</v>
      </c>
      <c r="D672">
        <v>144</v>
      </c>
      <c r="E672" t="s">
        <v>21</v>
      </c>
      <c r="H672" t="s">
        <v>2016</v>
      </c>
      <c r="I672">
        <v>54327</v>
      </c>
      <c r="J672" t="s">
        <v>18</v>
      </c>
    </row>
    <row r="673" spans="3:10">
      <c r="C673" t="s">
        <v>690</v>
      </c>
      <c r="D673">
        <v>145</v>
      </c>
      <c r="E673" t="s">
        <v>21</v>
      </c>
      <c r="H673" t="s">
        <v>2017</v>
      </c>
      <c r="I673">
        <v>54216</v>
      </c>
      <c r="J673" t="s">
        <v>18</v>
      </c>
    </row>
    <row r="674" spans="3:10">
      <c r="C674" t="s">
        <v>691</v>
      </c>
      <c r="D674">
        <v>146</v>
      </c>
      <c r="E674" t="s">
        <v>21</v>
      </c>
      <c r="H674" t="s">
        <v>2018</v>
      </c>
      <c r="I674">
        <v>54101</v>
      </c>
      <c r="J674" t="s">
        <v>18</v>
      </c>
    </row>
    <row r="675" spans="3:10">
      <c r="C675" t="s">
        <v>692</v>
      </c>
      <c r="D675">
        <v>147</v>
      </c>
      <c r="E675" t="s">
        <v>21</v>
      </c>
      <c r="H675" t="s">
        <v>2019</v>
      </c>
      <c r="I675">
        <v>54206</v>
      </c>
      <c r="J675" t="s">
        <v>18</v>
      </c>
    </row>
    <row r="676" spans="3:10">
      <c r="C676" t="s">
        <v>693</v>
      </c>
      <c r="D676">
        <v>148</v>
      </c>
      <c r="E676" t="s">
        <v>21</v>
      </c>
      <c r="H676" t="s">
        <v>2020</v>
      </c>
      <c r="I676">
        <v>54219</v>
      </c>
      <c r="J676" t="s">
        <v>18</v>
      </c>
    </row>
    <row r="677" spans="3:10">
      <c r="C677" t="s">
        <v>694</v>
      </c>
      <c r="D677">
        <v>1626</v>
      </c>
      <c r="E677" t="s">
        <v>21</v>
      </c>
      <c r="H677" t="s">
        <v>513</v>
      </c>
      <c r="I677">
        <v>54117</v>
      </c>
      <c r="J677" t="s">
        <v>18</v>
      </c>
    </row>
    <row r="678" spans="3:10">
      <c r="C678" t="s">
        <v>199</v>
      </c>
      <c r="D678">
        <v>80</v>
      </c>
      <c r="E678" t="s">
        <v>21</v>
      </c>
      <c r="H678" t="s">
        <v>1691</v>
      </c>
      <c r="I678">
        <v>54211</v>
      </c>
      <c r="J678" t="s">
        <v>18</v>
      </c>
    </row>
    <row r="679" spans="3:10">
      <c r="C679" t="s">
        <v>695</v>
      </c>
      <c r="D679">
        <v>1654</v>
      </c>
      <c r="E679" t="s">
        <v>21</v>
      </c>
      <c r="H679" t="s">
        <v>2021</v>
      </c>
      <c r="I679">
        <v>54125</v>
      </c>
      <c r="J679" t="s">
        <v>18</v>
      </c>
    </row>
    <row r="680" spans="3:10">
      <c r="C680" t="s">
        <v>696</v>
      </c>
      <c r="D680">
        <v>81</v>
      </c>
      <c r="E680" t="s">
        <v>21</v>
      </c>
      <c r="H680" t="s">
        <v>2022</v>
      </c>
      <c r="I680">
        <v>54214</v>
      </c>
      <c r="J680" t="s">
        <v>18</v>
      </c>
    </row>
    <row r="681" spans="3:10">
      <c r="C681" t="s">
        <v>697</v>
      </c>
      <c r="D681">
        <v>82</v>
      </c>
      <c r="E681" t="s">
        <v>21</v>
      </c>
      <c r="H681" t="s">
        <v>18</v>
      </c>
      <c r="I681">
        <v>54301</v>
      </c>
      <c r="J681" t="s">
        <v>18</v>
      </c>
    </row>
    <row r="682" spans="3:10">
      <c r="C682" t="s">
        <v>698</v>
      </c>
      <c r="D682">
        <v>83</v>
      </c>
      <c r="E682" t="s">
        <v>21</v>
      </c>
      <c r="H682" t="s">
        <v>2023</v>
      </c>
      <c r="I682">
        <v>54100</v>
      </c>
      <c r="J682" t="s">
        <v>18</v>
      </c>
    </row>
    <row r="683" spans="3:10">
      <c r="C683" t="s">
        <v>699</v>
      </c>
      <c r="D683">
        <v>152</v>
      </c>
      <c r="E683" t="s">
        <v>21</v>
      </c>
      <c r="H683" t="s">
        <v>2024</v>
      </c>
      <c r="I683">
        <v>54303</v>
      </c>
      <c r="J683" t="s">
        <v>18</v>
      </c>
    </row>
    <row r="684" spans="3:10">
      <c r="C684" t="s">
        <v>700</v>
      </c>
      <c r="D684">
        <v>1653</v>
      </c>
      <c r="E684" t="s">
        <v>21</v>
      </c>
      <c r="H684" t="s">
        <v>514</v>
      </c>
      <c r="I684">
        <v>54203</v>
      </c>
      <c r="J684" t="s">
        <v>18</v>
      </c>
    </row>
    <row r="685" spans="3:10">
      <c r="C685" t="s">
        <v>701</v>
      </c>
      <c r="D685">
        <v>153</v>
      </c>
      <c r="E685" t="s">
        <v>21</v>
      </c>
      <c r="H685" t="s">
        <v>516</v>
      </c>
      <c r="I685">
        <v>54212</v>
      </c>
      <c r="J685" t="s">
        <v>18</v>
      </c>
    </row>
    <row r="686" spans="3:10">
      <c r="C686" t="s">
        <v>702</v>
      </c>
      <c r="D686">
        <v>154</v>
      </c>
      <c r="E686" t="s">
        <v>21</v>
      </c>
      <c r="H686" t="s">
        <v>2025</v>
      </c>
      <c r="I686">
        <v>54307</v>
      </c>
      <c r="J686" t="s">
        <v>18</v>
      </c>
    </row>
    <row r="687" spans="3:10">
      <c r="C687" t="s">
        <v>703</v>
      </c>
      <c r="D687">
        <v>155</v>
      </c>
      <c r="E687" t="s">
        <v>21</v>
      </c>
      <c r="H687" t="s">
        <v>2026</v>
      </c>
      <c r="I687">
        <v>54213</v>
      </c>
      <c r="J687" t="s">
        <v>18</v>
      </c>
    </row>
    <row r="688" spans="3:10">
      <c r="C688" t="s">
        <v>704</v>
      </c>
      <c r="D688">
        <v>156</v>
      </c>
      <c r="E688" t="s">
        <v>21</v>
      </c>
      <c r="H688" t="s">
        <v>2027</v>
      </c>
      <c r="I688">
        <v>54304</v>
      </c>
      <c r="J688" t="s">
        <v>18</v>
      </c>
    </row>
    <row r="689" spans="3:10">
      <c r="C689" t="s">
        <v>705</v>
      </c>
      <c r="D689">
        <v>157</v>
      </c>
      <c r="E689" t="s">
        <v>21</v>
      </c>
      <c r="H689" t="s">
        <v>518</v>
      </c>
      <c r="I689">
        <v>54120</v>
      </c>
      <c r="J689" t="s">
        <v>18</v>
      </c>
    </row>
    <row r="690" spans="3:10">
      <c r="C690" t="s">
        <v>88</v>
      </c>
      <c r="D690">
        <v>84</v>
      </c>
      <c r="E690" t="s">
        <v>21</v>
      </c>
      <c r="H690" t="s">
        <v>2028</v>
      </c>
      <c r="I690">
        <v>54113</v>
      </c>
      <c r="J690" t="s">
        <v>18</v>
      </c>
    </row>
    <row r="691" spans="3:10">
      <c r="C691" t="s">
        <v>706</v>
      </c>
      <c r="D691">
        <v>158</v>
      </c>
      <c r="E691" t="s">
        <v>21</v>
      </c>
      <c r="H691" t="s">
        <v>2029</v>
      </c>
      <c r="I691">
        <v>54218</v>
      </c>
      <c r="J691" t="s">
        <v>18</v>
      </c>
    </row>
    <row r="692" spans="3:10">
      <c r="C692" t="s">
        <v>707</v>
      </c>
      <c r="D692">
        <v>159</v>
      </c>
      <c r="E692" t="s">
        <v>21</v>
      </c>
      <c r="H692" t="s">
        <v>2030</v>
      </c>
      <c r="I692">
        <v>54217</v>
      </c>
      <c r="J692" t="s">
        <v>18</v>
      </c>
    </row>
    <row r="693" spans="3:10">
      <c r="C693" t="s">
        <v>708</v>
      </c>
      <c r="D693">
        <v>160</v>
      </c>
      <c r="E693" t="s">
        <v>21</v>
      </c>
      <c r="H693" t="s">
        <v>2031</v>
      </c>
      <c r="I693">
        <v>54416</v>
      </c>
      <c r="J693" t="s">
        <v>18</v>
      </c>
    </row>
    <row r="694" spans="3:10">
      <c r="C694" t="s">
        <v>709</v>
      </c>
      <c r="D694">
        <v>87</v>
      </c>
      <c r="E694" t="s">
        <v>21</v>
      </c>
      <c r="H694" t="s">
        <v>2032</v>
      </c>
      <c r="I694">
        <v>54209</v>
      </c>
      <c r="J694" t="s">
        <v>18</v>
      </c>
    </row>
    <row r="695" spans="3:10">
      <c r="C695" t="s">
        <v>710</v>
      </c>
      <c r="D695">
        <v>161</v>
      </c>
      <c r="E695" t="s">
        <v>21</v>
      </c>
      <c r="H695" t="s">
        <v>354</v>
      </c>
      <c r="I695">
        <v>54207</v>
      </c>
      <c r="J695" t="s">
        <v>18</v>
      </c>
    </row>
    <row r="696" spans="3:10">
      <c r="C696" t="s">
        <v>711</v>
      </c>
      <c r="D696">
        <v>1652</v>
      </c>
      <c r="E696" t="s">
        <v>21</v>
      </c>
      <c r="H696" t="s">
        <v>2033</v>
      </c>
      <c r="I696">
        <v>54104</v>
      </c>
      <c r="J696" t="s">
        <v>18</v>
      </c>
    </row>
    <row r="697" spans="3:10">
      <c r="C697" t="s">
        <v>712</v>
      </c>
      <c r="D697">
        <v>1608</v>
      </c>
      <c r="E697" t="s">
        <v>21</v>
      </c>
      <c r="H697" t="s">
        <v>2034</v>
      </c>
      <c r="I697">
        <v>54314</v>
      </c>
      <c r="J697" t="s">
        <v>18</v>
      </c>
    </row>
    <row r="698" spans="3:10">
      <c r="C698" t="s">
        <v>713</v>
      </c>
      <c r="D698">
        <v>1609</v>
      </c>
      <c r="E698" t="s">
        <v>21</v>
      </c>
      <c r="H698" t="s">
        <v>2035</v>
      </c>
      <c r="I698">
        <v>54118</v>
      </c>
      <c r="J698" t="s">
        <v>18</v>
      </c>
    </row>
    <row r="699" spans="3:10">
      <c r="C699" t="s">
        <v>714</v>
      </c>
      <c r="D699">
        <v>162</v>
      </c>
      <c r="E699" t="s">
        <v>21</v>
      </c>
      <c r="H699" t="s">
        <v>2036</v>
      </c>
      <c r="I699">
        <v>54102</v>
      </c>
      <c r="J699" t="s">
        <v>18</v>
      </c>
    </row>
    <row r="700" spans="3:10">
      <c r="C700" t="s">
        <v>715</v>
      </c>
      <c r="D700">
        <v>163</v>
      </c>
      <c r="E700" t="s">
        <v>21</v>
      </c>
      <c r="H700" t="s">
        <v>2037</v>
      </c>
      <c r="I700">
        <v>54308</v>
      </c>
      <c r="J700" t="s">
        <v>18</v>
      </c>
    </row>
    <row r="701" spans="3:10">
      <c r="C701" t="s">
        <v>716</v>
      </c>
      <c r="D701">
        <v>88</v>
      </c>
      <c r="E701" t="s">
        <v>21</v>
      </c>
      <c r="H701" t="s">
        <v>2038</v>
      </c>
      <c r="I701">
        <v>54305</v>
      </c>
      <c r="J701" t="s">
        <v>18</v>
      </c>
    </row>
    <row r="702" spans="3:10">
      <c r="C702" t="s">
        <v>717</v>
      </c>
      <c r="D702">
        <v>89</v>
      </c>
      <c r="E702" t="s">
        <v>21</v>
      </c>
      <c r="H702" t="s">
        <v>2039</v>
      </c>
      <c r="I702">
        <v>54109</v>
      </c>
      <c r="J702" t="s">
        <v>18</v>
      </c>
    </row>
    <row r="703" spans="3:10">
      <c r="C703" t="s">
        <v>718</v>
      </c>
      <c r="D703">
        <v>1651</v>
      </c>
      <c r="E703" t="s">
        <v>21</v>
      </c>
      <c r="H703" t="s">
        <v>2040</v>
      </c>
      <c r="I703">
        <v>54204</v>
      </c>
      <c r="J703" t="s">
        <v>18</v>
      </c>
    </row>
    <row r="704" spans="3:10">
      <c r="C704" t="s">
        <v>719</v>
      </c>
      <c r="D704">
        <v>164</v>
      </c>
      <c r="E704" t="s">
        <v>21</v>
      </c>
      <c r="H704" t="s">
        <v>230</v>
      </c>
      <c r="I704">
        <v>54205</v>
      </c>
      <c r="J704" t="s">
        <v>18</v>
      </c>
    </row>
    <row r="705" spans="3:10">
      <c r="C705" t="s">
        <v>720</v>
      </c>
      <c r="D705">
        <v>165</v>
      </c>
      <c r="E705" t="s">
        <v>21</v>
      </c>
      <c r="H705" t="s">
        <v>2041</v>
      </c>
      <c r="I705">
        <v>54413</v>
      </c>
      <c r="J705" t="s">
        <v>18</v>
      </c>
    </row>
    <row r="706" spans="3:10">
      <c r="C706" t="s">
        <v>721</v>
      </c>
      <c r="D706">
        <v>102</v>
      </c>
      <c r="E706" t="s">
        <v>21</v>
      </c>
      <c r="H706" t="s">
        <v>529</v>
      </c>
      <c r="I706">
        <v>54112</v>
      </c>
      <c r="J706" t="s">
        <v>18</v>
      </c>
    </row>
    <row r="707" spans="3:10">
      <c r="C707" t="s">
        <v>722</v>
      </c>
      <c r="D707">
        <v>166</v>
      </c>
      <c r="E707" t="s">
        <v>21</v>
      </c>
      <c r="H707" t="s">
        <v>1494</v>
      </c>
      <c r="I707">
        <v>54404</v>
      </c>
      <c r="J707" t="s">
        <v>18</v>
      </c>
    </row>
    <row r="708" spans="3:10">
      <c r="C708" t="s">
        <v>723</v>
      </c>
      <c r="D708">
        <v>1660</v>
      </c>
      <c r="E708" t="s">
        <v>21</v>
      </c>
      <c r="H708" t="s">
        <v>2042</v>
      </c>
      <c r="I708">
        <v>54103</v>
      </c>
      <c r="J708" t="s">
        <v>18</v>
      </c>
    </row>
    <row r="709" spans="3:10">
      <c r="C709" t="s">
        <v>724</v>
      </c>
      <c r="D709">
        <v>167</v>
      </c>
      <c r="E709" t="s">
        <v>21</v>
      </c>
      <c r="H709" t="s">
        <v>2043</v>
      </c>
      <c r="I709">
        <v>54409</v>
      </c>
      <c r="J709" t="s">
        <v>18</v>
      </c>
    </row>
    <row r="710" spans="3:10">
      <c r="C710" t="s">
        <v>725</v>
      </c>
      <c r="D710">
        <v>168</v>
      </c>
      <c r="E710" t="s">
        <v>21</v>
      </c>
      <c r="H710" t="s">
        <v>2044</v>
      </c>
      <c r="I710">
        <v>54215</v>
      </c>
      <c r="J710" t="s">
        <v>18</v>
      </c>
    </row>
    <row r="711" spans="3:10">
      <c r="C711" t="s">
        <v>726</v>
      </c>
      <c r="D711">
        <v>169</v>
      </c>
      <c r="E711" t="s">
        <v>21</v>
      </c>
      <c r="H711" t="s">
        <v>2045</v>
      </c>
      <c r="I711">
        <v>54415</v>
      </c>
      <c r="J711" t="s">
        <v>18</v>
      </c>
    </row>
    <row r="712" spans="3:10">
      <c r="C712" t="s">
        <v>727</v>
      </c>
      <c r="D712">
        <v>170</v>
      </c>
      <c r="E712" t="s">
        <v>21</v>
      </c>
      <c r="H712" t="s">
        <v>2046</v>
      </c>
      <c r="I712">
        <v>54319</v>
      </c>
      <c r="J712" t="s">
        <v>18</v>
      </c>
    </row>
    <row r="713" spans="3:10">
      <c r="C713" t="s">
        <v>728</v>
      </c>
      <c r="D713">
        <v>171</v>
      </c>
      <c r="E713" t="s">
        <v>21</v>
      </c>
      <c r="H713" t="s">
        <v>2047</v>
      </c>
      <c r="I713">
        <v>54406</v>
      </c>
      <c r="J713" t="s">
        <v>18</v>
      </c>
    </row>
    <row r="714" spans="3:10">
      <c r="C714" t="s">
        <v>729</v>
      </c>
      <c r="D714">
        <v>172</v>
      </c>
      <c r="E714" t="s">
        <v>21</v>
      </c>
      <c r="H714" t="s">
        <v>2048</v>
      </c>
      <c r="I714">
        <v>54313</v>
      </c>
      <c r="J714" t="s">
        <v>18</v>
      </c>
    </row>
    <row r="715" spans="3:10">
      <c r="C715" t="s">
        <v>730</v>
      </c>
      <c r="D715">
        <v>90</v>
      </c>
      <c r="E715" t="s">
        <v>21</v>
      </c>
      <c r="H715" t="s">
        <v>2049</v>
      </c>
      <c r="I715">
        <v>54107</v>
      </c>
      <c r="J715" t="s">
        <v>18</v>
      </c>
    </row>
    <row r="716" spans="3:10">
      <c r="C716" t="s">
        <v>731</v>
      </c>
      <c r="D716">
        <v>1650</v>
      </c>
      <c r="E716" t="s">
        <v>21</v>
      </c>
      <c r="H716" t="s">
        <v>2050</v>
      </c>
      <c r="I716">
        <v>54105</v>
      </c>
      <c r="J716" t="s">
        <v>18</v>
      </c>
    </row>
    <row r="717" spans="3:10">
      <c r="C717" t="s">
        <v>732</v>
      </c>
      <c r="D717">
        <v>173</v>
      </c>
      <c r="E717" t="s">
        <v>21</v>
      </c>
      <c r="H717" t="s">
        <v>2051</v>
      </c>
      <c r="I717">
        <v>54414</v>
      </c>
      <c r="J717" t="s">
        <v>18</v>
      </c>
    </row>
    <row r="718" spans="3:10">
      <c r="C718" t="s">
        <v>733</v>
      </c>
      <c r="D718">
        <v>174</v>
      </c>
      <c r="E718" t="s">
        <v>21</v>
      </c>
      <c r="H718" t="s">
        <v>2052</v>
      </c>
      <c r="I718">
        <v>54309</v>
      </c>
      <c r="J718" t="s">
        <v>18</v>
      </c>
    </row>
    <row r="719" spans="3:10">
      <c r="C719" t="s">
        <v>734</v>
      </c>
      <c r="D719">
        <v>175</v>
      </c>
      <c r="E719" t="s">
        <v>21</v>
      </c>
      <c r="H719" t="s">
        <v>2053</v>
      </c>
      <c r="I719">
        <v>54108</v>
      </c>
      <c r="J719" t="s">
        <v>18</v>
      </c>
    </row>
    <row r="720" spans="3:10">
      <c r="C720" t="s">
        <v>735</v>
      </c>
      <c r="D720">
        <v>176</v>
      </c>
      <c r="E720" t="s">
        <v>21</v>
      </c>
      <c r="H720" t="s">
        <v>2054</v>
      </c>
      <c r="I720">
        <v>54405</v>
      </c>
      <c r="J720" t="s">
        <v>18</v>
      </c>
    </row>
    <row r="721" spans="3:10">
      <c r="C721" t="s">
        <v>736</v>
      </c>
      <c r="D721">
        <v>91</v>
      </c>
      <c r="E721" t="s">
        <v>21</v>
      </c>
      <c r="H721" t="s">
        <v>2055</v>
      </c>
      <c r="I721">
        <v>54417</v>
      </c>
      <c r="J721" t="s">
        <v>18</v>
      </c>
    </row>
    <row r="722" spans="3:10">
      <c r="C722" t="s">
        <v>737</v>
      </c>
      <c r="D722">
        <v>1649</v>
      </c>
      <c r="E722" t="s">
        <v>21</v>
      </c>
      <c r="H722" t="s">
        <v>2056</v>
      </c>
      <c r="I722">
        <v>54111</v>
      </c>
      <c r="J722" t="s">
        <v>18</v>
      </c>
    </row>
    <row r="723" spans="3:10">
      <c r="C723" t="s">
        <v>738</v>
      </c>
      <c r="D723">
        <v>177</v>
      </c>
      <c r="E723" t="s">
        <v>21</v>
      </c>
      <c r="H723" t="s">
        <v>2057</v>
      </c>
      <c r="I723">
        <v>54315</v>
      </c>
      <c r="J723" t="s">
        <v>18</v>
      </c>
    </row>
    <row r="724" spans="3:10">
      <c r="C724" t="s">
        <v>739</v>
      </c>
      <c r="D724">
        <v>1611</v>
      </c>
      <c r="E724" t="s">
        <v>21</v>
      </c>
      <c r="H724" t="s">
        <v>533</v>
      </c>
      <c r="I724">
        <v>54116</v>
      </c>
      <c r="J724" t="s">
        <v>18</v>
      </c>
    </row>
    <row r="725" spans="3:10">
      <c r="C725" t="s">
        <v>740</v>
      </c>
      <c r="D725">
        <v>178</v>
      </c>
      <c r="E725" t="s">
        <v>21</v>
      </c>
      <c r="H725" t="s">
        <v>2058</v>
      </c>
      <c r="I725">
        <v>54210</v>
      </c>
      <c r="J725" t="s">
        <v>18</v>
      </c>
    </row>
    <row r="726" spans="3:10">
      <c r="C726" t="s">
        <v>741</v>
      </c>
      <c r="D726">
        <v>92</v>
      </c>
      <c r="E726" t="s">
        <v>21</v>
      </c>
      <c r="H726" t="s">
        <v>2059</v>
      </c>
      <c r="I726">
        <v>54320</v>
      </c>
      <c r="J726" t="s">
        <v>18</v>
      </c>
    </row>
    <row r="727" spans="3:10">
      <c r="C727" t="s">
        <v>742</v>
      </c>
      <c r="D727">
        <v>93</v>
      </c>
      <c r="E727" t="s">
        <v>21</v>
      </c>
      <c r="H727" t="s">
        <v>2060</v>
      </c>
      <c r="I727">
        <v>54401</v>
      </c>
      <c r="J727" t="s">
        <v>18</v>
      </c>
    </row>
    <row r="728" spans="3:10">
      <c r="C728" t="s">
        <v>743</v>
      </c>
      <c r="D728">
        <v>94</v>
      </c>
      <c r="E728" t="s">
        <v>21</v>
      </c>
      <c r="H728" t="s">
        <v>2061</v>
      </c>
      <c r="I728">
        <v>54316</v>
      </c>
      <c r="J728" t="s">
        <v>18</v>
      </c>
    </row>
    <row r="729" spans="3:10">
      <c r="C729" t="s">
        <v>744</v>
      </c>
      <c r="D729">
        <v>179</v>
      </c>
      <c r="E729" t="s">
        <v>21</v>
      </c>
      <c r="H729" t="s">
        <v>2062</v>
      </c>
      <c r="I729">
        <v>54328</v>
      </c>
      <c r="J729" t="s">
        <v>18</v>
      </c>
    </row>
    <row r="730" spans="3:10">
      <c r="C730" t="s">
        <v>745</v>
      </c>
      <c r="D730">
        <v>180</v>
      </c>
      <c r="E730" t="s">
        <v>21</v>
      </c>
      <c r="H730" t="s">
        <v>2063</v>
      </c>
      <c r="I730">
        <v>54410</v>
      </c>
      <c r="J730" t="s">
        <v>18</v>
      </c>
    </row>
    <row r="731" spans="3:10">
      <c r="C731" t="s">
        <v>746</v>
      </c>
      <c r="D731">
        <v>181</v>
      </c>
      <c r="E731" t="s">
        <v>21</v>
      </c>
      <c r="H731" t="s">
        <v>2064</v>
      </c>
      <c r="I731">
        <v>54310</v>
      </c>
      <c r="J731" t="s">
        <v>18</v>
      </c>
    </row>
    <row r="732" spans="3:10">
      <c r="C732" t="s">
        <v>43</v>
      </c>
      <c r="D732">
        <v>5599</v>
      </c>
      <c r="E732" t="s">
        <v>21</v>
      </c>
      <c r="H732" t="s">
        <v>2065</v>
      </c>
      <c r="I732">
        <v>54408</v>
      </c>
      <c r="J732" t="s">
        <v>18</v>
      </c>
    </row>
    <row r="733" spans="3:10">
      <c r="C733" t="s">
        <v>747</v>
      </c>
      <c r="D733">
        <v>95</v>
      </c>
      <c r="E733" t="s">
        <v>21</v>
      </c>
      <c r="H733" t="s">
        <v>2066</v>
      </c>
      <c r="I733">
        <v>54323</v>
      </c>
      <c r="J733" t="s">
        <v>18</v>
      </c>
    </row>
    <row r="734" spans="3:10">
      <c r="C734" t="s">
        <v>748</v>
      </c>
      <c r="D734">
        <v>96</v>
      </c>
      <c r="E734" t="s">
        <v>21</v>
      </c>
      <c r="H734" t="s">
        <v>2067</v>
      </c>
      <c r="I734">
        <v>54407</v>
      </c>
      <c r="J734" t="s">
        <v>18</v>
      </c>
    </row>
    <row r="735" spans="3:10">
      <c r="C735" t="s">
        <v>749</v>
      </c>
      <c r="D735">
        <v>183</v>
      </c>
      <c r="E735" t="s">
        <v>21</v>
      </c>
      <c r="H735" t="s">
        <v>2068</v>
      </c>
      <c r="I735">
        <v>54318</v>
      </c>
      <c r="J735" t="s">
        <v>18</v>
      </c>
    </row>
    <row r="736" spans="3:10">
      <c r="C736" t="s">
        <v>750</v>
      </c>
      <c r="D736">
        <v>97</v>
      </c>
      <c r="E736" t="s">
        <v>21</v>
      </c>
      <c r="H736" t="s">
        <v>2069</v>
      </c>
      <c r="I736">
        <v>54324</v>
      </c>
      <c r="J736" t="s">
        <v>18</v>
      </c>
    </row>
    <row r="737" spans="3:10">
      <c r="C737" t="s">
        <v>751</v>
      </c>
      <c r="D737">
        <v>1614</v>
      </c>
      <c r="E737" t="s">
        <v>21</v>
      </c>
      <c r="H737" t="s">
        <v>2070</v>
      </c>
      <c r="I737">
        <v>54322</v>
      </c>
      <c r="J737" t="s">
        <v>18</v>
      </c>
    </row>
    <row r="738" spans="3:10">
      <c r="C738" t="s">
        <v>752</v>
      </c>
      <c r="D738">
        <v>98</v>
      </c>
      <c r="E738" t="s">
        <v>21</v>
      </c>
      <c r="H738" t="s">
        <v>2071</v>
      </c>
      <c r="I738">
        <v>54317</v>
      </c>
      <c r="J738" t="s">
        <v>18</v>
      </c>
    </row>
    <row r="739" spans="3:10">
      <c r="C739" t="s">
        <v>753</v>
      </c>
      <c r="D739">
        <v>184</v>
      </c>
      <c r="E739" t="s">
        <v>21</v>
      </c>
      <c r="H739" t="s">
        <v>2072</v>
      </c>
      <c r="I739">
        <v>54325</v>
      </c>
      <c r="J739" t="s">
        <v>18</v>
      </c>
    </row>
    <row r="740" spans="3:10">
      <c r="C740" t="s">
        <v>754</v>
      </c>
      <c r="D740">
        <v>185</v>
      </c>
      <c r="E740" t="s">
        <v>21</v>
      </c>
      <c r="H740" t="s">
        <v>535</v>
      </c>
      <c r="I740">
        <v>54306</v>
      </c>
      <c r="J740" t="s">
        <v>18</v>
      </c>
    </row>
    <row r="741" spans="3:10">
      <c r="C741" t="s">
        <v>755</v>
      </c>
      <c r="D741">
        <v>186</v>
      </c>
      <c r="E741" t="s">
        <v>21</v>
      </c>
      <c r="H741" t="s">
        <v>536</v>
      </c>
      <c r="I741">
        <v>54208</v>
      </c>
      <c r="J741" t="s">
        <v>18</v>
      </c>
    </row>
    <row r="742" spans="3:10">
      <c r="C742" t="s">
        <v>756</v>
      </c>
      <c r="D742">
        <v>1615</v>
      </c>
      <c r="E742" t="s">
        <v>21</v>
      </c>
      <c r="H742" t="s">
        <v>2073</v>
      </c>
      <c r="I742">
        <v>54311</v>
      </c>
      <c r="J742" t="s">
        <v>18</v>
      </c>
    </row>
    <row r="743" spans="3:10">
      <c r="C743" t="s">
        <v>757</v>
      </c>
      <c r="D743">
        <v>188</v>
      </c>
      <c r="E743" t="s">
        <v>21</v>
      </c>
      <c r="H743" t="s">
        <v>2074</v>
      </c>
      <c r="I743">
        <v>54123</v>
      </c>
      <c r="J743" t="s">
        <v>18</v>
      </c>
    </row>
    <row r="744" spans="3:10">
      <c r="C744" t="s">
        <v>758</v>
      </c>
      <c r="D744">
        <v>1661</v>
      </c>
      <c r="E744" t="s">
        <v>21</v>
      </c>
      <c r="H744" t="s">
        <v>540</v>
      </c>
      <c r="I744">
        <v>54321</v>
      </c>
      <c r="J744" t="s">
        <v>18</v>
      </c>
    </row>
    <row r="745" spans="3:10">
      <c r="C745" t="s">
        <v>759</v>
      </c>
      <c r="D745">
        <v>189</v>
      </c>
      <c r="E745" t="s">
        <v>21</v>
      </c>
      <c r="H745" t="s">
        <v>2075</v>
      </c>
      <c r="I745">
        <v>54326</v>
      </c>
      <c r="J745" t="s">
        <v>18</v>
      </c>
    </row>
    <row r="746" spans="3:10">
      <c r="C746" t="s">
        <v>760</v>
      </c>
      <c r="D746">
        <v>190</v>
      </c>
      <c r="E746" t="s">
        <v>21</v>
      </c>
      <c r="H746" t="s">
        <v>415</v>
      </c>
      <c r="I746">
        <v>54312</v>
      </c>
      <c r="J746" t="s">
        <v>18</v>
      </c>
    </row>
    <row r="747" spans="3:10">
      <c r="C747" t="s">
        <v>245</v>
      </c>
      <c r="D747">
        <v>99</v>
      </c>
      <c r="E747" t="s">
        <v>21</v>
      </c>
      <c r="H747" t="s">
        <v>2076</v>
      </c>
      <c r="I747">
        <v>54402</v>
      </c>
      <c r="J747" t="s">
        <v>18</v>
      </c>
    </row>
    <row r="748" spans="3:10">
      <c r="C748" t="s">
        <v>761</v>
      </c>
      <c r="D748">
        <v>100</v>
      </c>
      <c r="E748" t="s">
        <v>21</v>
      </c>
      <c r="H748" t="s">
        <v>2077</v>
      </c>
      <c r="I748">
        <v>54411</v>
      </c>
      <c r="J748" t="s">
        <v>18</v>
      </c>
    </row>
    <row r="749" spans="3:10">
      <c r="C749" t="s">
        <v>762</v>
      </c>
      <c r="D749">
        <v>191</v>
      </c>
      <c r="E749" t="s">
        <v>21</v>
      </c>
      <c r="H749" t="s">
        <v>2078</v>
      </c>
      <c r="I749">
        <v>47506</v>
      </c>
      <c r="J749" t="s">
        <v>19</v>
      </c>
    </row>
    <row r="750" spans="3:10">
      <c r="C750" t="s">
        <v>763</v>
      </c>
      <c r="D750">
        <v>197</v>
      </c>
      <c r="E750" t="s">
        <v>21</v>
      </c>
      <c r="H750" t="s">
        <v>2079</v>
      </c>
      <c r="I750">
        <v>47405</v>
      </c>
      <c r="J750" t="s">
        <v>19</v>
      </c>
    </row>
    <row r="751" spans="3:10">
      <c r="C751" t="s">
        <v>764</v>
      </c>
      <c r="D751">
        <v>194</v>
      </c>
      <c r="E751" t="s">
        <v>21</v>
      </c>
      <c r="H751" t="s">
        <v>545</v>
      </c>
      <c r="I751">
        <v>47305</v>
      </c>
      <c r="J751" t="s">
        <v>19</v>
      </c>
    </row>
    <row r="752" spans="3:10">
      <c r="C752" t="s">
        <v>765</v>
      </c>
      <c r="D752">
        <v>195</v>
      </c>
      <c r="E752" t="s">
        <v>21</v>
      </c>
      <c r="H752" t="s">
        <v>546</v>
      </c>
      <c r="I752">
        <v>47201</v>
      </c>
      <c r="J752" t="s">
        <v>19</v>
      </c>
    </row>
    <row r="753" spans="3:10">
      <c r="C753" t="s">
        <v>766</v>
      </c>
      <c r="D753">
        <v>196</v>
      </c>
      <c r="E753" t="s">
        <v>21</v>
      </c>
      <c r="H753" t="s">
        <v>547</v>
      </c>
      <c r="I753">
        <v>47404</v>
      </c>
      <c r="J753" t="s">
        <v>19</v>
      </c>
    </row>
    <row r="754" spans="3:10">
      <c r="C754" t="s">
        <v>767</v>
      </c>
      <c r="D754">
        <v>193</v>
      </c>
      <c r="E754" t="s">
        <v>21</v>
      </c>
      <c r="H754" t="s">
        <v>548</v>
      </c>
      <c r="I754">
        <v>47501</v>
      </c>
      <c r="J754" t="s">
        <v>19</v>
      </c>
    </row>
    <row r="755" spans="3:10">
      <c r="C755" t="s">
        <v>768</v>
      </c>
      <c r="D755">
        <v>132</v>
      </c>
      <c r="E755" t="s">
        <v>21</v>
      </c>
      <c r="H755" t="s">
        <v>19</v>
      </c>
      <c r="I755">
        <v>47301</v>
      </c>
      <c r="J755" t="s">
        <v>19</v>
      </c>
    </row>
    <row r="756" spans="3:10">
      <c r="C756" t="s">
        <v>769</v>
      </c>
      <c r="D756">
        <v>1662</v>
      </c>
      <c r="E756" t="s">
        <v>21</v>
      </c>
      <c r="H756" t="s">
        <v>2080</v>
      </c>
      <c r="I756">
        <v>47100</v>
      </c>
      <c r="J756" t="s">
        <v>19</v>
      </c>
    </row>
    <row r="757" spans="3:10">
      <c r="C757" t="s">
        <v>770</v>
      </c>
      <c r="D757">
        <v>198</v>
      </c>
      <c r="E757" t="s">
        <v>21</v>
      </c>
      <c r="H757" t="s">
        <v>553</v>
      </c>
      <c r="I757">
        <v>47504</v>
      </c>
      <c r="J757" t="s">
        <v>19</v>
      </c>
    </row>
    <row r="758" spans="3:10">
      <c r="C758" t="s">
        <v>771</v>
      </c>
      <c r="D758">
        <v>199</v>
      </c>
      <c r="E758" t="s">
        <v>21</v>
      </c>
      <c r="H758" t="s">
        <v>554</v>
      </c>
      <c r="I758">
        <v>47503</v>
      </c>
      <c r="J758" t="s">
        <v>19</v>
      </c>
    </row>
    <row r="759" spans="3:10">
      <c r="C759" t="s">
        <v>772</v>
      </c>
      <c r="D759">
        <v>200</v>
      </c>
      <c r="E759" t="s">
        <v>21</v>
      </c>
      <c r="H759" t="s">
        <v>2081</v>
      </c>
      <c r="I759">
        <v>47202</v>
      </c>
      <c r="J759" t="s">
        <v>19</v>
      </c>
    </row>
    <row r="760" spans="3:10">
      <c r="C760" t="s">
        <v>773</v>
      </c>
      <c r="D760">
        <v>202</v>
      </c>
      <c r="E760" t="s">
        <v>21</v>
      </c>
      <c r="H760" t="s">
        <v>555</v>
      </c>
      <c r="I760">
        <v>47304</v>
      </c>
      <c r="J760" t="s">
        <v>19</v>
      </c>
    </row>
    <row r="761" spans="3:10">
      <c r="C761" t="s">
        <v>774</v>
      </c>
      <c r="D761">
        <v>203</v>
      </c>
      <c r="E761" t="s">
        <v>21</v>
      </c>
      <c r="H761" t="s">
        <v>556</v>
      </c>
      <c r="I761">
        <v>47403</v>
      </c>
      <c r="J761" t="s">
        <v>19</v>
      </c>
    </row>
    <row r="762" spans="3:10">
      <c r="C762" t="s">
        <v>775</v>
      </c>
      <c r="D762">
        <v>204</v>
      </c>
      <c r="E762" t="s">
        <v>21</v>
      </c>
      <c r="H762" t="s">
        <v>2082</v>
      </c>
      <c r="I762">
        <v>47401</v>
      </c>
      <c r="J762" t="s">
        <v>19</v>
      </c>
    </row>
    <row r="763" spans="3:10">
      <c r="C763" t="s">
        <v>776</v>
      </c>
      <c r="D763">
        <v>205</v>
      </c>
      <c r="E763" t="s">
        <v>21</v>
      </c>
      <c r="H763" t="s">
        <v>558</v>
      </c>
      <c r="I763">
        <v>47303</v>
      </c>
      <c r="J763" t="s">
        <v>19</v>
      </c>
    </row>
    <row r="764" spans="3:10">
      <c r="C764" t="s">
        <v>777</v>
      </c>
      <c r="D764">
        <v>1705</v>
      </c>
      <c r="E764" t="s">
        <v>21</v>
      </c>
      <c r="H764" t="s">
        <v>559</v>
      </c>
      <c r="I764">
        <v>47502</v>
      </c>
      <c r="J764" t="s">
        <v>19</v>
      </c>
    </row>
    <row r="765" spans="3:10">
      <c r="C765" t="s">
        <v>778</v>
      </c>
      <c r="D765">
        <v>206</v>
      </c>
      <c r="E765" t="s">
        <v>21</v>
      </c>
      <c r="H765" t="s">
        <v>561</v>
      </c>
      <c r="I765">
        <v>47101</v>
      </c>
      <c r="J765" t="s">
        <v>19</v>
      </c>
    </row>
    <row r="766" spans="3:10">
      <c r="C766" t="s">
        <v>779</v>
      </c>
      <c r="D766">
        <v>101</v>
      </c>
      <c r="E766" t="s">
        <v>21</v>
      </c>
      <c r="H766" t="s">
        <v>562</v>
      </c>
      <c r="I766">
        <v>47104</v>
      </c>
      <c r="J766" t="s">
        <v>19</v>
      </c>
    </row>
    <row r="767" spans="3:10">
      <c r="C767" t="s">
        <v>780</v>
      </c>
      <c r="D767">
        <v>106</v>
      </c>
      <c r="E767" t="s">
        <v>21</v>
      </c>
      <c r="H767" t="s">
        <v>2083</v>
      </c>
      <c r="I767">
        <v>47302</v>
      </c>
      <c r="J767" t="s">
        <v>19</v>
      </c>
    </row>
    <row r="768" spans="3:10">
      <c r="C768" t="s">
        <v>781</v>
      </c>
      <c r="D768">
        <v>103</v>
      </c>
      <c r="E768" t="s">
        <v>21</v>
      </c>
      <c r="H768" t="s">
        <v>563</v>
      </c>
      <c r="I768">
        <v>47203</v>
      </c>
      <c r="J768" t="s">
        <v>19</v>
      </c>
    </row>
    <row r="769" spans="3:10">
      <c r="C769" t="s">
        <v>782</v>
      </c>
      <c r="D769">
        <v>104</v>
      </c>
      <c r="E769" t="s">
        <v>21</v>
      </c>
      <c r="H769" t="s">
        <v>564</v>
      </c>
      <c r="I769">
        <v>47402</v>
      </c>
      <c r="J769" t="s">
        <v>19</v>
      </c>
    </row>
    <row r="770" spans="3:10">
      <c r="C770" t="s">
        <v>783</v>
      </c>
      <c r="D770">
        <v>105</v>
      </c>
      <c r="E770" t="s">
        <v>21</v>
      </c>
      <c r="H770" t="s">
        <v>312</v>
      </c>
      <c r="I770">
        <v>47206</v>
      </c>
      <c r="J770" t="s">
        <v>19</v>
      </c>
    </row>
    <row r="771" spans="3:10">
      <c r="C771" t="s">
        <v>784</v>
      </c>
      <c r="D771">
        <v>107</v>
      </c>
      <c r="E771" t="s">
        <v>21</v>
      </c>
      <c r="H771" t="s">
        <v>1143</v>
      </c>
      <c r="I771">
        <v>47102</v>
      </c>
      <c r="J771" t="s">
        <v>19</v>
      </c>
    </row>
    <row r="772" spans="3:10">
      <c r="C772" t="s">
        <v>785</v>
      </c>
      <c r="D772">
        <v>108</v>
      </c>
      <c r="E772" t="s">
        <v>21</v>
      </c>
      <c r="H772" t="s">
        <v>565</v>
      </c>
      <c r="I772">
        <v>47204</v>
      </c>
      <c r="J772" t="s">
        <v>19</v>
      </c>
    </row>
    <row r="773" spans="3:10">
      <c r="C773" t="s">
        <v>786</v>
      </c>
      <c r="D773">
        <v>109</v>
      </c>
      <c r="E773" t="s">
        <v>21</v>
      </c>
      <c r="H773" t="s">
        <v>566</v>
      </c>
      <c r="I773">
        <v>47205</v>
      </c>
      <c r="J773" t="s">
        <v>19</v>
      </c>
    </row>
    <row r="774" spans="3:10">
      <c r="C774" t="s">
        <v>787</v>
      </c>
      <c r="D774">
        <v>110</v>
      </c>
      <c r="E774" t="s">
        <v>21</v>
      </c>
      <c r="H774" t="s">
        <v>2084</v>
      </c>
      <c r="I774">
        <v>47103</v>
      </c>
      <c r="J774" t="s">
        <v>19</v>
      </c>
    </row>
    <row r="775" spans="3:10">
      <c r="C775" t="s">
        <v>788</v>
      </c>
      <c r="D775">
        <v>111</v>
      </c>
      <c r="E775" t="s">
        <v>21</v>
      </c>
      <c r="H775" t="s">
        <v>568</v>
      </c>
      <c r="I775">
        <v>47505</v>
      </c>
      <c r="J775" t="s">
        <v>19</v>
      </c>
    </row>
    <row r="776" spans="3:10">
      <c r="C776" t="s">
        <v>789</v>
      </c>
      <c r="D776">
        <v>207</v>
      </c>
      <c r="E776" t="s">
        <v>21</v>
      </c>
      <c r="H776" t="s">
        <v>569</v>
      </c>
      <c r="I776">
        <v>34207</v>
      </c>
      <c r="J776" t="s">
        <v>20</v>
      </c>
    </row>
    <row r="777" spans="3:10">
      <c r="C777" t="s">
        <v>790</v>
      </c>
      <c r="D777">
        <v>113</v>
      </c>
      <c r="E777" t="s">
        <v>21</v>
      </c>
      <c r="H777" t="s">
        <v>2085</v>
      </c>
      <c r="I777">
        <v>22202</v>
      </c>
      <c r="J777" t="s">
        <v>20</v>
      </c>
    </row>
    <row r="778" spans="3:10">
      <c r="C778" t="s">
        <v>790</v>
      </c>
      <c r="D778">
        <v>201</v>
      </c>
      <c r="E778" t="s">
        <v>21</v>
      </c>
      <c r="H778" t="s">
        <v>2086</v>
      </c>
      <c r="I778">
        <v>22304</v>
      </c>
      <c r="J778" t="s">
        <v>20</v>
      </c>
    </row>
    <row r="779" spans="3:10">
      <c r="C779" t="s">
        <v>791</v>
      </c>
      <c r="D779">
        <v>208</v>
      </c>
      <c r="E779" t="s">
        <v>21</v>
      </c>
      <c r="H779" t="s">
        <v>2087</v>
      </c>
      <c r="I779">
        <v>22101</v>
      </c>
      <c r="J779" t="s">
        <v>20</v>
      </c>
    </row>
    <row r="780" spans="3:10">
      <c r="C780" t="s">
        <v>792</v>
      </c>
      <c r="D780">
        <v>209</v>
      </c>
      <c r="E780" t="s">
        <v>21</v>
      </c>
      <c r="H780" t="s">
        <v>2088</v>
      </c>
      <c r="I780">
        <v>24107</v>
      </c>
      <c r="J780" t="s">
        <v>20</v>
      </c>
    </row>
    <row r="781" spans="3:10">
      <c r="C781" t="s">
        <v>793</v>
      </c>
      <c r="D781">
        <v>210</v>
      </c>
      <c r="E781" t="s">
        <v>21</v>
      </c>
      <c r="H781" t="s">
        <v>2089</v>
      </c>
      <c r="I781">
        <v>22303</v>
      </c>
      <c r="J781" t="s">
        <v>20</v>
      </c>
    </row>
    <row r="782" spans="3:10">
      <c r="C782" t="s">
        <v>794</v>
      </c>
      <c r="D782">
        <v>211</v>
      </c>
      <c r="E782" t="s">
        <v>21</v>
      </c>
      <c r="H782" t="s">
        <v>1923</v>
      </c>
      <c r="I782">
        <v>24104</v>
      </c>
      <c r="J782" t="s">
        <v>20</v>
      </c>
    </row>
    <row r="783" spans="3:10">
      <c r="C783" t="s">
        <v>795</v>
      </c>
      <c r="D783">
        <v>212</v>
      </c>
      <c r="E783" t="s">
        <v>21</v>
      </c>
      <c r="H783" t="s">
        <v>570</v>
      </c>
      <c r="I783">
        <v>24201</v>
      </c>
      <c r="J783" t="s">
        <v>20</v>
      </c>
    </row>
    <row r="784" spans="3:10">
      <c r="C784" t="s">
        <v>796</v>
      </c>
      <c r="D784">
        <v>114</v>
      </c>
      <c r="E784" t="s">
        <v>21</v>
      </c>
      <c r="H784" t="s">
        <v>1712</v>
      </c>
      <c r="I784">
        <v>34303</v>
      </c>
      <c r="J784" t="s">
        <v>20</v>
      </c>
    </row>
    <row r="785" spans="3:10">
      <c r="C785" t="s">
        <v>797</v>
      </c>
      <c r="D785">
        <v>1663</v>
      </c>
      <c r="E785" t="s">
        <v>21</v>
      </c>
      <c r="H785" t="s">
        <v>1829</v>
      </c>
      <c r="I785">
        <v>34604</v>
      </c>
      <c r="J785" t="s">
        <v>20</v>
      </c>
    </row>
    <row r="786" spans="3:10">
      <c r="C786" t="s">
        <v>798</v>
      </c>
      <c r="D786">
        <v>1627</v>
      </c>
      <c r="E786" t="s">
        <v>21</v>
      </c>
      <c r="H786" t="s">
        <v>2090</v>
      </c>
      <c r="I786">
        <v>34402</v>
      </c>
      <c r="J786" t="s">
        <v>20</v>
      </c>
    </row>
    <row r="787" spans="3:10">
      <c r="C787" t="s">
        <v>799</v>
      </c>
      <c r="D787">
        <v>213</v>
      </c>
      <c r="E787" t="s">
        <v>21</v>
      </c>
      <c r="H787" t="s">
        <v>571</v>
      </c>
      <c r="I787">
        <v>22205</v>
      </c>
      <c r="J787" t="s">
        <v>20</v>
      </c>
    </row>
    <row r="788" spans="3:10">
      <c r="C788" t="s">
        <v>800</v>
      </c>
      <c r="D788">
        <v>214</v>
      </c>
      <c r="E788" t="s">
        <v>21</v>
      </c>
      <c r="H788" t="s">
        <v>2091</v>
      </c>
      <c r="I788">
        <v>25203</v>
      </c>
      <c r="J788" t="s">
        <v>20</v>
      </c>
    </row>
    <row r="789" spans="3:10">
      <c r="C789" t="s">
        <v>801</v>
      </c>
      <c r="D789">
        <v>215</v>
      </c>
      <c r="E789" t="s">
        <v>21</v>
      </c>
      <c r="H789" t="s">
        <v>2092</v>
      </c>
      <c r="I789">
        <v>22100</v>
      </c>
      <c r="J789" t="s">
        <v>20</v>
      </c>
    </row>
    <row r="790" spans="3:10">
      <c r="C790" t="s">
        <v>802</v>
      </c>
      <c r="D790">
        <v>216</v>
      </c>
      <c r="E790" t="s">
        <v>21</v>
      </c>
      <c r="H790" t="s">
        <v>2093</v>
      </c>
      <c r="I790">
        <v>34501</v>
      </c>
      <c r="J790" t="s">
        <v>20</v>
      </c>
    </row>
    <row r="791" spans="3:10">
      <c r="C791" t="s">
        <v>803</v>
      </c>
      <c r="D791">
        <v>965</v>
      </c>
      <c r="E791" t="s">
        <v>41</v>
      </c>
      <c r="H791" t="s">
        <v>2094</v>
      </c>
      <c r="I791">
        <v>34603</v>
      </c>
      <c r="J791" t="s">
        <v>20</v>
      </c>
    </row>
    <row r="792" spans="3:10">
      <c r="C792" t="s">
        <v>804</v>
      </c>
      <c r="D792">
        <v>966</v>
      </c>
      <c r="E792" t="s">
        <v>41</v>
      </c>
      <c r="H792" t="s">
        <v>572</v>
      </c>
      <c r="I792">
        <v>22301</v>
      </c>
      <c r="J792" t="s">
        <v>20</v>
      </c>
    </row>
    <row r="793" spans="3:10">
      <c r="C793" t="s">
        <v>41</v>
      </c>
      <c r="D793">
        <v>1668</v>
      </c>
      <c r="E793" t="s">
        <v>41</v>
      </c>
      <c r="H793" t="s">
        <v>2095</v>
      </c>
      <c r="I793">
        <v>24105</v>
      </c>
      <c r="J793" t="s">
        <v>20</v>
      </c>
    </row>
    <row r="794" spans="3:10">
      <c r="C794" t="s">
        <v>805</v>
      </c>
      <c r="D794">
        <v>976</v>
      </c>
      <c r="E794" t="s">
        <v>41</v>
      </c>
      <c r="H794" t="s">
        <v>2096</v>
      </c>
      <c r="I794">
        <v>34403</v>
      </c>
      <c r="J794" t="s">
        <v>20</v>
      </c>
    </row>
    <row r="795" spans="3:10">
      <c r="C795" t="s">
        <v>806</v>
      </c>
      <c r="D795">
        <v>977</v>
      </c>
      <c r="E795" t="s">
        <v>41</v>
      </c>
      <c r="H795" t="s">
        <v>1980</v>
      </c>
      <c r="I795">
        <v>34204</v>
      </c>
      <c r="J795" t="s">
        <v>20</v>
      </c>
    </row>
    <row r="796" spans="3:10">
      <c r="C796" t="s">
        <v>807</v>
      </c>
      <c r="D796">
        <v>978</v>
      </c>
      <c r="E796" t="s">
        <v>41</v>
      </c>
      <c r="H796" t="s">
        <v>2097</v>
      </c>
      <c r="I796">
        <v>34308</v>
      </c>
      <c r="J796" t="s">
        <v>20</v>
      </c>
    </row>
    <row r="797" spans="3:10">
      <c r="C797" t="s">
        <v>808</v>
      </c>
      <c r="D797">
        <v>979</v>
      </c>
      <c r="E797" t="s">
        <v>41</v>
      </c>
      <c r="H797" t="s">
        <v>2098</v>
      </c>
      <c r="I797">
        <v>25105</v>
      </c>
      <c r="J797" t="s">
        <v>20</v>
      </c>
    </row>
    <row r="798" spans="3:10">
      <c r="C798" t="s">
        <v>809</v>
      </c>
      <c r="D798">
        <v>980</v>
      </c>
      <c r="E798" t="s">
        <v>41</v>
      </c>
      <c r="H798" t="s">
        <v>2099</v>
      </c>
      <c r="I798">
        <v>34205</v>
      </c>
      <c r="J798" t="s">
        <v>20</v>
      </c>
    </row>
    <row r="799" spans="3:10">
      <c r="C799" t="s">
        <v>810</v>
      </c>
      <c r="D799">
        <v>967</v>
      </c>
      <c r="E799" t="s">
        <v>41</v>
      </c>
      <c r="H799" t="s">
        <v>2100</v>
      </c>
      <c r="I799">
        <v>24103</v>
      </c>
      <c r="J799" t="s">
        <v>20</v>
      </c>
    </row>
    <row r="800" spans="3:10">
      <c r="C800" t="s">
        <v>811</v>
      </c>
      <c r="D800">
        <v>968</v>
      </c>
      <c r="E800" t="s">
        <v>41</v>
      </c>
      <c r="H800" t="s">
        <v>2101</v>
      </c>
      <c r="I800">
        <v>25103</v>
      </c>
      <c r="J800" t="s">
        <v>20</v>
      </c>
    </row>
    <row r="801" spans="3:10">
      <c r="C801" t="s">
        <v>812</v>
      </c>
      <c r="D801">
        <v>969</v>
      </c>
      <c r="E801" t="s">
        <v>41</v>
      </c>
      <c r="H801" t="s">
        <v>2102</v>
      </c>
      <c r="I801">
        <v>25301</v>
      </c>
      <c r="J801" t="s">
        <v>20</v>
      </c>
    </row>
    <row r="802" spans="3:10">
      <c r="C802" t="s">
        <v>813</v>
      </c>
      <c r="D802">
        <v>972</v>
      </c>
      <c r="E802" t="s">
        <v>41</v>
      </c>
      <c r="H802" t="s">
        <v>2103</v>
      </c>
      <c r="I802">
        <v>34504</v>
      </c>
      <c r="J802" t="s">
        <v>20</v>
      </c>
    </row>
    <row r="803" spans="3:10">
      <c r="C803" t="s">
        <v>814</v>
      </c>
      <c r="D803">
        <v>970</v>
      </c>
      <c r="E803" t="s">
        <v>41</v>
      </c>
      <c r="H803" t="s">
        <v>2104</v>
      </c>
      <c r="I803">
        <v>25104</v>
      </c>
      <c r="J803" t="s">
        <v>20</v>
      </c>
    </row>
    <row r="804" spans="3:10">
      <c r="C804" t="s">
        <v>815</v>
      </c>
      <c r="D804">
        <v>971</v>
      </c>
      <c r="E804" t="s">
        <v>41</v>
      </c>
      <c r="H804" t="s">
        <v>2105</v>
      </c>
      <c r="I804">
        <v>34503</v>
      </c>
      <c r="J804" t="s">
        <v>20</v>
      </c>
    </row>
    <row r="805" spans="3:10">
      <c r="C805" t="s">
        <v>816</v>
      </c>
      <c r="D805">
        <v>960</v>
      </c>
      <c r="E805" t="s">
        <v>41</v>
      </c>
      <c r="H805" t="s">
        <v>2106</v>
      </c>
      <c r="I805">
        <v>24102</v>
      </c>
      <c r="J805" t="s">
        <v>20</v>
      </c>
    </row>
    <row r="806" spans="3:10">
      <c r="C806" t="s">
        <v>817</v>
      </c>
      <c r="D806">
        <v>973</v>
      </c>
      <c r="E806" t="s">
        <v>41</v>
      </c>
      <c r="H806" t="s">
        <v>2107</v>
      </c>
      <c r="I806">
        <v>25202</v>
      </c>
      <c r="J806" t="s">
        <v>20</v>
      </c>
    </row>
    <row r="807" spans="3:10">
      <c r="C807" t="s">
        <v>818</v>
      </c>
      <c r="D807">
        <v>974</v>
      </c>
      <c r="E807" t="s">
        <v>41</v>
      </c>
      <c r="H807" t="s">
        <v>2108</v>
      </c>
      <c r="I807">
        <v>22302</v>
      </c>
      <c r="J807" t="s">
        <v>20</v>
      </c>
    </row>
    <row r="808" spans="3:10">
      <c r="C808" t="s">
        <v>819</v>
      </c>
      <c r="D808">
        <v>975</v>
      </c>
      <c r="E808" t="s">
        <v>41</v>
      </c>
      <c r="H808" t="s">
        <v>573</v>
      </c>
      <c r="I808">
        <v>34310</v>
      </c>
      <c r="J808" t="s">
        <v>20</v>
      </c>
    </row>
    <row r="809" spans="3:10">
      <c r="C809" t="s">
        <v>820</v>
      </c>
      <c r="D809">
        <v>981</v>
      </c>
      <c r="E809" t="s">
        <v>41</v>
      </c>
      <c r="H809" t="s">
        <v>2109</v>
      </c>
      <c r="I809">
        <v>34309</v>
      </c>
      <c r="J809" t="s">
        <v>20</v>
      </c>
    </row>
    <row r="810" spans="3:10">
      <c r="C810" t="s">
        <v>821</v>
      </c>
      <c r="D810">
        <v>982</v>
      </c>
      <c r="E810" t="s">
        <v>41</v>
      </c>
      <c r="H810" t="s">
        <v>2110</v>
      </c>
      <c r="I810">
        <v>34307</v>
      </c>
      <c r="J810" t="s">
        <v>20</v>
      </c>
    </row>
    <row r="811" spans="3:10">
      <c r="C811" t="s">
        <v>822</v>
      </c>
      <c r="D811">
        <v>983</v>
      </c>
      <c r="E811" t="s">
        <v>41</v>
      </c>
      <c r="H811" t="s">
        <v>2111</v>
      </c>
      <c r="I811">
        <v>24204</v>
      </c>
      <c r="J811" t="s">
        <v>20</v>
      </c>
    </row>
    <row r="812" spans="3:10">
      <c r="C812" t="s">
        <v>823</v>
      </c>
      <c r="D812">
        <v>984</v>
      </c>
      <c r="E812" t="s">
        <v>41</v>
      </c>
      <c r="H812" t="s">
        <v>575</v>
      </c>
      <c r="I812">
        <v>25101</v>
      </c>
      <c r="J812" t="s">
        <v>20</v>
      </c>
    </row>
    <row r="813" spans="3:10">
      <c r="C813" t="s">
        <v>824</v>
      </c>
      <c r="D813">
        <v>985</v>
      </c>
      <c r="E813" t="s">
        <v>41</v>
      </c>
      <c r="H813" t="s">
        <v>579</v>
      </c>
      <c r="I813">
        <v>34102</v>
      </c>
      <c r="J813" t="s">
        <v>20</v>
      </c>
    </row>
    <row r="814" spans="3:10">
      <c r="C814" t="s">
        <v>825</v>
      </c>
      <c r="D814">
        <v>986</v>
      </c>
      <c r="E814" t="s">
        <v>41</v>
      </c>
      <c r="H814" t="s">
        <v>171</v>
      </c>
      <c r="I814">
        <v>24207</v>
      </c>
      <c r="J814" t="s">
        <v>20</v>
      </c>
    </row>
    <row r="815" spans="3:10">
      <c r="C815" t="s">
        <v>826</v>
      </c>
      <c r="D815">
        <v>961</v>
      </c>
      <c r="E815" t="s">
        <v>41</v>
      </c>
      <c r="H815" t="s">
        <v>2112</v>
      </c>
      <c r="I815">
        <v>24208</v>
      </c>
      <c r="J815" t="s">
        <v>20</v>
      </c>
    </row>
    <row r="816" spans="3:10">
      <c r="C816" t="s">
        <v>827</v>
      </c>
      <c r="D816">
        <v>987</v>
      </c>
      <c r="E816" t="s">
        <v>41</v>
      </c>
      <c r="H816" t="s">
        <v>20</v>
      </c>
      <c r="I816">
        <v>24101</v>
      </c>
      <c r="J816" t="s">
        <v>20</v>
      </c>
    </row>
    <row r="817" spans="3:10">
      <c r="C817" t="s">
        <v>828</v>
      </c>
      <c r="D817">
        <v>988</v>
      </c>
      <c r="E817" t="s">
        <v>41</v>
      </c>
      <c r="H817" t="s">
        <v>2113</v>
      </c>
      <c r="I817">
        <v>34507</v>
      </c>
      <c r="J817" t="s">
        <v>20</v>
      </c>
    </row>
    <row r="818" spans="3:10">
      <c r="C818" t="s">
        <v>829</v>
      </c>
      <c r="D818">
        <v>989</v>
      </c>
      <c r="E818" t="s">
        <v>41</v>
      </c>
      <c r="H818" t="s">
        <v>583</v>
      </c>
      <c r="I818">
        <v>34302</v>
      </c>
      <c r="J818" t="s">
        <v>20</v>
      </c>
    </row>
    <row r="819" spans="3:10">
      <c r="C819" t="s">
        <v>830</v>
      </c>
      <c r="D819">
        <v>962</v>
      </c>
      <c r="E819" t="s">
        <v>41</v>
      </c>
      <c r="H819" t="s">
        <v>584</v>
      </c>
      <c r="I819">
        <v>25302</v>
      </c>
      <c r="J819" t="s">
        <v>20</v>
      </c>
    </row>
    <row r="820" spans="3:10">
      <c r="C820" t="s">
        <v>831</v>
      </c>
      <c r="D820">
        <v>990</v>
      </c>
      <c r="E820" t="s">
        <v>41</v>
      </c>
      <c r="H820" t="s">
        <v>2114</v>
      </c>
      <c r="I820">
        <v>34407</v>
      </c>
      <c r="J820" t="s">
        <v>20</v>
      </c>
    </row>
    <row r="821" spans="3:10">
      <c r="C821" t="s">
        <v>832</v>
      </c>
      <c r="D821">
        <v>991</v>
      </c>
      <c r="E821" t="s">
        <v>41</v>
      </c>
      <c r="H821" t="s">
        <v>2115</v>
      </c>
      <c r="I821">
        <v>34103</v>
      </c>
      <c r="J821" t="s">
        <v>20</v>
      </c>
    </row>
    <row r="822" spans="3:10">
      <c r="C822" t="s">
        <v>833</v>
      </c>
      <c r="D822">
        <v>992</v>
      </c>
      <c r="E822" t="s">
        <v>41</v>
      </c>
      <c r="H822" t="s">
        <v>588</v>
      </c>
      <c r="I822">
        <v>34208</v>
      </c>
      <c r="J822" t="s">
        <v>20</v>
      </c>
    </row>
    <row r="823" spans="3:10">
      <c r="C823" t="s">
        <v>834</v>
      </c>
      <c r="D823">
        <v>1669</v>
      </c>
      <c r="E823" t="s">
        <v>41</v>
      </c>
      <c r="H823" t="s">
        <v>2116</v>
      </c>
      <c r="I823">
        <v>24203</v>
      </c>
      <c r="J823" t="s">
        <v>20</v>
      </c>
    </row>
    <row r="824" spans="3:10">
      <c r="C824" t="s">
        <v>835</v>
      </c>
      <c r="D824">
        <v>993</v>
      </c>
      <c r="E824" t="s">
        <v>41</v>
      </c>
      <c r="H824" t="s">
        <v>589</v>
      </c>
      <c r="I824">
        <v>24206</v>
      </c>
      <c r="J824" t="s">
        <v>20</v>
      </c>
    </row>
    <row r="825" spans="3:10">
      <c r="C825" t="s">
        <v>836</v>
      </c>
      <c r="D825">
        <v>994</v>
      </c>
      <c r="E825" t="s">
        <v>41</v>
      </c>
      <c r="H825" t="s">
        <v>590</v>
      </c>
      <c r="I825">
        <v>25201</v>
      </c>
      <c r="J825" t="s">
        <v>20</v>
      </c>
    </row>
    <row r="826" spans="3:10">
      <c r="C826" t="s">
        <v>837</v>
      </c>
      <c r="D826">
        <v>995</v>
      </c>
      <c r="E826" t="s">
        <v>41</v>
      </c>
      <c r="H826" t="s">
        <v>594</v>
      </c>
      <c r="I826">
        <v>34411</v>
      </c>
      <c r="J826" t="s">
        <v>20</v>
      </c>
    </row>
    <row r="827" spans="3:10">
      <c r="C827" t="s">
        <v>746</v>
      </c>
      <c r="D827">
        <v>996</v>
      </c>
      <c r="E827" t="s">
        <v>41</v>
      </c>
      <c r="H827" t="s">
        <v>26</v>
      </c>
      <c r="I827">
        <v>34605</v>
      </c>
      <c r="J827" t="s">
        <v>20</v>
      </c>
    </row>
    <row r="828" spans="3:10">
      <c r="C828" t="s">
        <v>838</v>
      </c>
      <c r="D828">
        <v>963</v>
      </c>
      <c r="E828" t="s">
        <v>41</v>
      </c>
      <c r="H828" t="s">
        <v>599</v>
      </c>
      <c r="I828">
        <v>34301</v>
      </c>
      <c r="J828" t="s">
        <v>20</v>
      </c>
    </row>
    <row r="829" spans="3:10">
      <c r="C829" t="s">
        <v>43</v>
      </c>
      <c r="D829">
        <v>7299</v>
      </c>
      <c r="E829" t="s">
        <v>41</v>
      </c>
      <c r="H829" t="s">
        <v>2117</v>
      </c>
      <c r="I829">
        <v>25102</v>
      </c>
      <c r="J829" t="s">
        <v>20</v>
      </c>
    </row>
    <row r="830" spans="3:10">
      <c r="C830" t="s">
        <v>839</v>
      </c>
      <c r="D830">
        <v>997</v>
      </c>
      <c r="E830" t="s">
        <v>41</v>
      </c>
      <c r="H830" t="s">
        <v>2118</v>
      </c>
      <c r="I830">
        <v>34305</v>
      </c>
      <c r="J830" t="s">
        <v>20</v>
      </c>
    </row>
    <row r="831" spans="3:10">
      <c r="C831" t="s">
        <v>840</v>
      </c>
      <c r="D831">
        <v>998</v>
      </c>
      <c r="E831" t="s">
        <v>41</v>
      </c>
      <c r="H831" t="s">
        <v>2119</v>
      </c>
      <c r="I831">
        <v>34409</v>
      </c>
      <c r="J831" t="s">
        <v>20</v>
      </c>
    </row>
    <row r="832" spans="3:10">
      <c r="C832" t="s">
        <v>841</v>
      </c>
      <c r="D832">
        <v>964</v>
      </c>
      <c r="E832" t="s">
        <v>41</v>
      </c>
      <c r="H832" t="s">
        <v>2120</v>
      </c>
      <c r="I832">
        <v>34410</v>
      </c>
      <c r="J832" t="s">
        <v>20</v>
      </c>
    </row>
    <row r="833" spans="3:10">
      <c r="C833" t="s">
        <v>842</v>
      </c>
      <c r="D833">
        <v>999</v>
      </c>
      <c r="E833" t="s">
        <v>41</v>
      </c>
      <c r="H833" t="s">
        <v>1884</v>
      </c>
      <c r="I833">
        <v>34405</v>
      </c>
      <c r="J833" t="s">
        <v>20</v>
      </c>
    </row>
    <row r="834" spans="3:10">
      <c r="C834" t="s">
        <v>843</v>
      </c>
      <c r="D834">
        <v>1000</v>
      </c>
      <c r="E834" t="s">
        <v>41</v>
      </c>
      <c r="H834" t="s">
        <v>2121</v>
      </c>
      <c r="I834">
        <v>34209</v>
      </c>
      <c r="J834" t="s">
        <v>20</v>
      </c>
    </row>
    <row r="835" spans="3:10">
      <c r="C835" t="s">
        <v>844</v>
      </c>
      <c r="D835">
        <v>1001</v>
      </c>
      <c r="E835" t="s">
        <v>41</v>
      </c>
      <c r="H835" t="s">
        <v>604</v>
      </c>
      <c r="I835">
        <v>34404</v>
      </c>
      <c r="J835" t="s">
        <v>20</v>
      </c>
    </row>
    <row r="836" spans="3:10">
      <c r="C836" t="s">
        <v>845</v>
      </c>
      <c r="D836">
        <v>1002</v>
      </c>
      <c r="E836" t="s">
        <v>41</v>
      </c>
      <c r="H836" t="s">
        <v>605</v>
      </c>
      <c r="I836">
        <v>34201</v>
      </c>
      <c r="J836" t="s">
        <v>20</v>
      </c>
    </row>
    <row r="837" spans="3:10">
      <c r="C837" t="s">
        <v>846</v>
      </c>
      <c r="D837">
        <v>1673</v>
      </c>
      <c r="E837" t="s">
        <v>41</v>
      </c>
      <c r="H837" t="s">
        <v>2122</v>
      </c>
      <c r="I837">
        <v>34602</v>
      </c>
      <c r="J837" t="s">
        <v>20</v>
      </c>
    </row>
    <row r="838" spans="3:10">
      <c r="C838" t="s">
        <v>847</v>
      </c>
      <c r="D838">
        <v>1003</v>
      </c>
      <c r="E838" t="s">
        <v>41</v>
      </c>
      <c r="H838" t="s">
        <v>606</v>
      </c>
      <c r="I838">
        <v>34505</v>
      </c>
      <c r="J838" t="s">
        <v>20</v>
      </c>
    </row>
    <row r="839" spans="3:10">
      <c r="C839" t="s">
        <v>848</v>
      </c>
      <c r="D839">
        <v>1004</v>
      </c>
      <c r="E839" t="s">
        <v>41</v>
      </c>
      <c r="H839" t="s">
        <v>607</v>
      </c>
      <c r="I839">
        <v>34203</v>
      </c>
      <c r="J839" t="s">
        <v>20</v>
      </c>
    </row>
    <row r="840" spans="3:10">
      <c r="C840" t="s">
        <v>44</v>
      </c>
      <c r="D840">
        <v>1069</v>
      </c>
      <c r="E840" t="s">
        <v>23</v>
      </c>
      <c r="H840" t="s">
        <v>2123</v>
      </c>
      <c r="I840">
        <v>34105</v>
      </c>
      <c r="J840" t="s">
        <v>20</v>
      </c>
    </row>
    <row r="841" spans="3:10">
      <c r="C841" t="s">
        <v>45</v>
      </c>
      <c r="D841">
        <v>1072</v>
      </c>
      <c r="E841" t="s">
        <v>23</v>
      </c>
      <c r="H841" t="s">
        <v>2124</v>
      </c>
      <c r="I841">
        <v>34210</v>
      </c>
      <c r="J841" t="s">
        <v>20</v>
      </c>
    </row>
    <row r="842" spans="3:10">
      <c r="C842" t="s">
        <v>46</v>
      </c>
      <c r="D842">
        <v>1070</v>
      </c>
      <c r="E842" t="s">
        <v>23</v>
      </c>
      <c r="H842" t="s">
        <v>2125</v>
      </c>
      <c r="I842">
        <v>34408</v>
      </c>
      <c r="J842" t="s">
        <v>20</v>
      </c>
    </row>
    <row r="843" spans="3:10">
      <c r="C843" t="s">
        <v>47</v>
      </c>
      <c r="D843">
        <v>1075</v>
      </c>
      <c r="E843" t="s">
        <v>23</v>
      </c>
      <c r="H843" t="s">
        <v>609</v>
      </c>
      <c r="I843">
        <v>34502</v>
      </c>
      <c r="J843" t="s">
        <v>20</v>
      </c>
    </row>
    <row r="844" spans="3:10">
      <c r="C844" t="s">
        <v>48</v>
      </c>
      <c r="D844">
        <v>1076</v>
      </c>
      <c r="E844" t="s">
        <v>23</v>
      </c>
      <c r="H844" t="s">
        <v>613</v>
      </c>
      <c r="I844">
        <v>34601</v>
      </c>
      <c r="J844" t="s">
        <v>20</v>
      </c>
    </row>
    <row r="845" spans="3:10">
      <c r="C845" t="s">
        <v>49</v>
      </c>
      <c r="D845">
        <v>1071</v>
      </c>
      <c r="E845" t="s">
        <v>23</v>
      </c>
      <c r="H845" t="s">
        <v>2126</v>
      </c>
      <c r="I845">
        <v>25107</v>
      </c>
      <c r="J845" t="s">
        <v>20</v>
      </c>
    </row>
    <row r="846" spans="3:10">
      <c r="C846" t="s">
        <v>50</v>
      </c>
      <c r="D846">
        <v>1074</v>
      </c>
      <c r="E846" t="s">
        <v>23</v>
      </c>
      <c r="H846" t="s">
        <v>614</v>
      </c>
      <c r="I846">
        <v>24106</v>
      </c>
      <c r="J846" t="s">
        <v>20</v>
      </c>
    </row>
    <row r="847" spans="3:10">
      <c r="C847" t="s">
        <v>51</v>
      </c>
      <c r="D847">
        <v>1073</v>
      </c>
      <c r="E847" t="s">
        <v>23</v>
      </c>
      <c r="H847" t="s">
        <v>617</v>
      </c>
      <c r="I847">
        <v>22103</v>
      </c>
      <c r="J847" t="s">
        <v>20</v>
      </c>
    </row>
    <row r="848" spans="3:10">
      <c r="C848" t="s">
        <v>23</v>
      </c>
      <c r="D848">
        <v>1641</v>
      </c>
      <c r="E848" t="s">
        <v>23</v>
      </c>
      <c r="H848" t="s">
        <v>2127</v>
      </c>
      <c r="I848">
        <v>34306</v>
      </c>
      <c r="J848" t="s">
        <v>20</v>
      </c>
    </row>
    <row r="849" spans="3:10">
      <c r="C849" t="s">
        <v>52</v>
      </c>
      <c r="D849">
        <v>1804</v>
      </c>
      <c r="E849" t="s">
        <v>23</v>
      </c>
      <c r="H849" t="s">
        <v>2128</v>
      </c>
      <c r="I849">
        <v>34206</v>
      </c>
      <c r="J849" t="s">
        <v>20</v>
      </c>
    </row>
    <row r="850" spans="3:10">
      <c r="C850" t="s">
        <v>53</v>
      </c>
      <c r="D850">
        <v>1078</v>
      </c>
      <c r="E850" t="s">
        <v>23</v>
      </c>
      <c r="H850" t="s">
        <v>618</v>
      </c>
      <c r="I850">
        <v>34506</v>
      </c>
      <c r="J850" t="s">
        <v>20</v>
      </c>
    </row>
    <row r="851" spans="3:10">
      <c r="C851" t="s">
        <v>54</v>
      </c>
      <c r="D851">
        <v>1079</v>
      </c>
      <c r="E851" t="s">
        <v>23</v>
      </c>
      <c r="H851" t="s">
        <v>2129</v>
      </c>
      <c r="I851">
        <v>22201</v>
      </c>
      <c r="J851" t="s">
        <v>20</v>
      </c>
    </row>
    <row r="852" spans="3:10">
      <c r="C852" t="s">
        <v>55</v>
      </c>
      <c r="D852">
        <v>1077</v>
      </c>
      <c r="E852" t="s">
        <v>23</v>
      </c>
      <c r="H852" t="s">
        <v>621</v>
      </c>
      <c r="I852">
        <v>34304</v>
      </c>
      <c r="J852" t="s">
        <v>20</v>
      </c>
    </row>
    <row r="853" spans="3:10">
      <c r="C853" t="s">
        <v>43</v>
      </c>
      <c r="D853">
        <v>1999</v>
      </c>
      <c r="E853" t="s">
        <v>23</v>
      </c>
      <c r="H853" t="s">
        <v>622</v>
      </c>
      <c r="I853">
        <v>22102</v>
      </c>
      <c r="J853" t="s">
        <v>20</v>
      </c>
    </row>
    <row r="854" spans="3:10">
      <c r="C854" t="s">
        <v>56</v>
      </c>
      <c r="D854">
        <v>1080</v>
      </c>
      <c r="E854" t="s">
        <v>23</v>
      </c>
      <c r="H854" t="s">
        <v>624</v>
      </c>
      <c r="I854">
        <v>34401</v>
      </c>
      <c r="J854" t="s">
        <v>20</v>
      </c>
    </row>
    <row r="855" spans="3:10">
      <c r="C855" t="s">
        <v>58</v>
      </c>
      <c r="D855">
        <v>1358</v>
      </c>
      <c r="E855" t="s">
        <v>24</v>
      </c>
      <c r="H855" t="s">
        <v>625</v>
      </c>
      <c r="I855">
        <v>34406</v>
      </c>
      <c r="J855" t="s">
        <v>20</v>
      </c>
    </row>
    <row r="856" spans="3:10">
      <c r="C856" t="s">
        <v>849</v>
      </c>
      <c r="D856">
        <v>1359</v>
      </c>
      <c r="E856" t="s">
        <v>24</v>
      </c>
      <c r="H856" t="s">
        <v>2130</v>
      </c>
      <c r="I856">
        <v>34202</v>
      </c>
      <c r="J856" t="s">
        <v>20</v>
      </c>
    </row>
    <row r="857" spans="3:10">
      <c r="C857" t="s">
        <v>850</v>
      </c>
      <c r="D857">
        <v>1378</v>
      </c>
      <c r="E857" t="s">
        <v>24</v>
      </c>
      <c r="H857" t="s">
        <v>627</v>
      </c>
      <c r="I857">
        <v>34101</v>
      </c>
      <c r="J857" t="s">
        <v>20</v>
      </c>
    </row>
    <row r="858" spans="3:10">
      <c r="C858" t="s">
        <v>851</v>
      </c>
      <c r="D858">
        <v>1377</v>
      </c>
      <c r="E858" t="s">
        <v>24</v>
      </c>
      <c r="H858" t="s">
        <v>392</v>
      </c>
      <c r="I858">
        <v>34606</v>
      </c>
      <c r="J858" t="s">
        <v>20</v>
      </c>
    </row>
    <row r="859" spans="3:10">
      <c r="C859" t="s">
        <v>852</v>
      </c>
      <c r="D859">
        <v>1379</v>
      </c>
      <c r="E859" t="s">
        <v>24</v>
      </c>
      <c r="H859" t="s">
        <v>630</v>
      </c>
      <c r="I859">
        <v>34104</v>
      </c>
      <c r="J859" t="s">
        <v>20</v>
      </c>
    </row>
    <row r="860" spans="3:10">
      <c r="C860" t="s">
        <v>853</v>
      </c>
      <c r="D860">
        <v>1380</v>
      </c>
      <c r="E860" t="s">
        <v>24</v>
      </c>
      <c r="H860" t="s">
        <v>631</v>
      </c>
      <c r="I860">
        <v>24202</v>
      </c>
      <c r="J860" t="s">
        <v>20</v>
      </c>
    </row>
    <row r="861" spans="3:10">
      <c r="C861" t="s">
        <v>854</v>
      </c>
      <c r="D861">
        <v>1381</v>
      </c>
      <c r="E861" t="s">
        <v>24</v>
      </c>
      <c r="H861" t="s">
        <v>2131</v>
      </c>
      <c r="I861">
        <v>22104</v>
      </c>
      <c r="J861" t="s">
        <v>20</v>
      </c>
    </row>
    <row r="862" spans="3:10">
      <c r="C862" t="s">
        <v>855</v>
      </c>
      <c r="D862">
        <v>1360</v>
      </c>
      <c r="E862" t="s">
        <v>24</v>
      </c>
      <c r="H862" t="s">
        <v>1786</v>
      </c>
      <c r="I862">
        <v>22203</v>
      </c>
      <c r="J862" t="s">
        <v>20</v>
      </c>
    </row>
    <row r="863" spans="3:10">
      <c r="C863" t="s">
        <v>856</v>
      </c>
      <c r="D863">
        <v>1382</v>
      </c>
      <c r="E863" t="s">
        <v>24</v>
      </c>
      <c r="H863" t="s">
        <v>637</v>
      </c>
      <c r="I863">
        <v>24205</v>
      </c>
      <c r="J863" t="s">
        <v>20</v>
      </c>
    </row>
    <row r="864" spans="3:10">
      <c r="C864" t="s">
        <v>857</v>
      </c>
      <c r="D864">
        <v>1383</v>
      </c>
      <c r="E864" t="s">
        <v>24</v>
      </c>
      <c r="H864" t="s">
        <v>2132</v>
      </c>
      <c r="I864">
        <v>34100</v>
      </c>
      <c r="J864" t="s">
        <v>20</v>
      </c>
    </row>
    <row r="865" spans="3:10">
      <c r="C865" t="s">
        <v>858</v>
      </c>
      <c r="D865">
        <v>1384</v>
      </c>
      <c r="E865" t="s">
        <v>24</v>
      </c>
      <c r="H865" t="s">
        <v>2133</v>
      </c>
      <c r="I865">
        <v>55620</v>
      </c>
      <c r="J865" t="s">
        <v>21</v>
      </c>
    </row>
    <row r="866" spans="3:10">
      <c r="C866" t="s">
        <v>859</v>
      </c>
      <c r="D866">
        <v>1385</v>
      </c>
      <c r="E866" t="s">
        <v>24</v>
      </c>
      <c r="H866" t="s">
        <v>2134</v>
      </c>
      <c r="I866">
        <v>55113</v>
      </c>
      <c r="J866" t="s">
        <v>21</v>
      </c>
    </row>
    <row r="867" spans="3:10">
      <c r="C867" t="s">
        <v>860</v>
      </c>
      <c r="D867">
        <v>1386</v>
      </c>
      <c r="E867" t="s">
        <v>24</v>
      </c>
      <c r="H867" t="s">
        <v>2135</v>
      </c>
      <c r="I867">
        <v>55328</v>
      </c>
      <c r="J867" t="s">
        <v>21</v>
      </c>
    </row>
    <row r="868" spans="3:10">
      <c r="C868" t="s">
        <v>861</v>
      </c>
      <c r="D868">
        <v>1387</v>
      </c>
      <c r="E868" t="s">
        <v>24</v>
      </c>
      <c r="H868" t="s">
        <v>2136</v>
      </c>
      <c r="I868">
        <v>55104</v>
      </c>
      <c r="J868" t="s">
        <v>21</v>
      </c>
    </row>
    <row r="869" spans="3:10">
      <c r="C869" t="s">
        <v>862</v>
      </c>
      <c r="D869">
        <v>1388</v>
      </c>
      <c r="E869" t="s">
        <v>24</v>
      </c>
      <c r="H869" t="s">
        <v>1706</v>
      </c>
      <c r="I869">
        <v>55117</v>
      </c>
      <c r="J869" t="s">
        <v>21</v>
      </c>
    </row>
    <row r="870" spans="3:10">
      <c r="C870" t="s">
        <v>863</v>
      </c>
      <c r="D870">
        <v>1389</v>
      </c>
      <c r="E870" t="s">
        <v>24</v>
      </c>
      <c r="H870" t="s">
        <v>2137</v>
      </c>
      <c r="I870">
        <v>55132</v>
      </c>
      <c r="J870" t="s">
        <v>21</v>
      </c>
    </row>
    <row r="871" spans="3:10">
      <c r="C871" t="s">
        <v>24</v>
      </c>
      <c r="D871">
        <v>1390</v>
      </c>
      <c r="E871" t="s">
        <v>24</v>
      </c>
      <c r="H871" t="s">
        <v>640</v>
      </c>
      <c r="I871">
        <v>55124</v>
      </c>
      <c r="J871" t="s">
        <v>21</v>
      </c>
    </row>
    <row r="872" spans="3:10">
      <c r="C872" t="s">
        <v>864</v>
      </c>
      <c r="D872">
        <v>1811</v>
      </c>
      <c r="E872" t="s">
        <v>24</v>
      </c>
      <c r="H872" t="s">
        <v>2138</v>
      </c>
      <c r="I872">
        <v>55602</v>
      </c>
      <c r="J872" t="s">
        <v>21</v>
      </c>
    </row>
    <row r="873" spans="3:10">
      <c r="C873" t="s">
        <v>865</v>
      </c>
      <c r="D873">
        <v>1391</v>
      </c>
      <c r="E873" t="s">
        <v>24</v>
      </c>
      <c r="H873" t="s">
        <v>2139</v>
      </c>
      <c r="I873">
        <v>55212</v>
      </c>
      <c r="J873" t="s">
        <v>21</v>
      </c>
    </row>
    <row r="874" spans="3:10">
      <c r="C874" t="s">
        <v>866</v>
      </c>
      <c r="D874">
        <v>1361</v>
      </c>
      <c r="E874" t="s">
        <v>24</v>
      </c>
      <c r="H874" t="s">
        <v>2140</v>
      </c>
      <c r="I874">
        <v>55326</v>
      </c>
      <c r="J874" t="s">
        <v>21</v>
      </c>
    </row>
    <row r="875" spans="3:10">
      <c r="C875" t="s">
        <v>867</v>
      </c>
      <c r="D875">
        <v>1392</v>
      </c>
      <c r="E875" t="s">
        <v>24</v>
      </c>
      <c r="H875" t="s">
        <v>2141</v>
      </c>
      <c r="I875">
        <v>55321</v>
      </c>
      <c r="J875" t="s">
        <v>21</v>
      </c>
    </row>
    <row r="876" spans="3:10">
      <c r="C876" t="s">
        <v>868</v>
      </c>
      <c r="D876">
        <v>1393</v>
      </c>
      <c r="E876" t="s">
        <v>24</v>
      </c>
      <c r="H876" t="s">
        <v>2142</v>
      </c>
      <c r="I876">
        <v>55129</v>
      </c>
      <c r="J876" t="s">
        <v>21</v>
      </c>
    </row>
    <row r="877" spans="3:10">
      <c r="C877" t="s">
        <v>869</v>
      </c>
      <c r="D877">
        <v>1394</v>
      </c>
      <c r="E877" t="s">
        <v>24</v>
      </c>
      <c r="H877" t="s">
        <v>2143</v>
      </c>
      <c r="I877">
        <v>55131</v>
      </c>
      <c r="J877" t="s">
        <v>21</v>
      </c>
    </row>
    <row r="878" spans="3:10">
      <c r="C878" t="s">
        <v>870</v>
      </c>
      <c r="D878">
        <v>1395</v>
      </c>
      <c r="E878" t="s">
        <v>24</v>
      </c>
      <c r="H878" t="s">
        <v>2144</v>
      </c>
      <c r="I878">
        <v>55509</v>
      </c>
      <c r="J878" t="s">
        <v>21</v>
      </c>
    </row>
    <row r="879" spans="3:10">
      <c r="C879" t="s">
        <v>871</v>
      </c>
      <c r="D879">
        <v>1396</v>
      </c>
      <c r="E879" t="s">
        <v>24</v>
      </c>
      <c r="H879" t="s">
        <v>2145</v>
      </c>
      <c r="I879">
        <v>55130</v>
      </c>
      <c r="J879" t="s">
        <v>21</v>
      </c>
    </row>
    <row r="880" spans="3:10">
      <c r="C880" t="s">
        <v>872</v>
      </c>
      <c r="D880">
        <v>1397</v>
      </c>
      <c r="E880" t="s">
        <v>24</v>
      </c>
      <c r="H880" t="s">
        <v>2146</v>
      </c>
      <c r="I880">
        <v>55613</v>
      </c>
      <c r="J880" t="s">
        <v>21</v>
      </c>
    </row>
    <row r="881" spans="3:10">
      <c r="C881" t="s">
        <v>873</v>
      </c>
      <c r="D881">
        <v>1398</v>
      </c>
      <c r="E881" t="s">
        <v>24</v>
      </c>
      <c r="H881" t="s">
        <v>2147</v>
      </c>
      <c r="I881">
        <v>55717</v>
      </c>
      <c r="J881" t="s">
        <v>21</v>
      </c>
    </row>
    <row r="882" spans="3:10">
      <c r="C882" t="s">
        <v>874</v>
      </c>
      <c r="D882">
        <v>1362</v>
      </c>
      <c r="E882" t="s">
        <v>24</v>
      </c>
      <c r="H882" t="s">
        <v>2148</v>
      </c>
      <c r="I882">
        <v>55617</v>
      </c>
      <c r="J882" t="s">
        <v>21</v>
      </c>
    </row>
    <row r="883" spans="3:10">
      <c r="C883" t="s">
        <v>875</v>
      </c>
      <c r="D883">
        <v>1363</v>
      </c>
      <c r="E883" t="s">
        <v>24</v>
      </c>
      <c r="H883" t="s">
        <v>2149</v>
      </c>
      <c r="I883">
        <v>55611</v>
      </c>
      <c r="J883" t="s">
        <v>21</v>
      </c>
    </row>
    <row r="884" spans="3:10">
      <c r="C884" t="s">
        <v>876</v>
      </c>
      <c r="D884">
        <v>1399</v>
      </c>
      <c r="E884" t="s">
        <v>24</v>
      </c>
      <c r="H884" t="s">
        <v>2150</v>
      </c>
      <c r="I884">
        <v>55708</v>
      </c>
      <c r="J884" t="s">
        <v>21</v>
      </c>
    </row>
    <row r="885" spans="3:10">
      <c r="C885" t="s">
        <v>877</v>
      </c>
      <c r="D885">
        <v>1400</v>
      </c>
      <c r="E885" t="s">
        <v>24</v>
      </c>
      <c r="H885" t="s">
        <v>2151</v>
      </c>
      <c r="I885">
        <v>55409</v>
      </c>
      <c r="J885" t="s">
        <v>21</v>
      </c>
    </row>
    <row r="886" spans="3:10">
      <c r="C886" t="s">
        <v>878</v>
      </c>
      <c r="D886">
        <v>1364</v>
      </c>
      <c r="E886" t="s">
        <v>24</v>
      </c>
      <c r="H886" t="s">
        <v>2152</v>
      </c>
      <c r="I886">
        <v>55110</v>
      </c>
      <c r="J886" t="s">
        <v>21</v>
      </c>
    </row>
    <row r="887" spans="3:10">
      <c r="C887" t="s">
        <v>879</v>
      </c>
      <c r="D887">
        <v>1365</v>
      </c>
      <c r="E887" t="s">
        <v>24</v>
      </c>
      <c r="H887" t="s">
        <v>2153</v>
      </c>
      <c r="I887">
        <v>55118</v>
      </c>
      <c r="J887" t="s">
        <v>21</v>
      </c>
    </row>
    <row r="888" spans="3:10">
      <c r="C888" t="s">
        <v>481</v>
      </c>
      <c r="D888">
        <v>1401</v>
      </c>
      <c r="E888" t="s">
        <v>24</v>
      </c>
      <c r="H888" t="s">
        <v>2154</v>
      </c>
      <c r="I888">
        <v>55121</v>
      </c>
      <c r="J888" t="s">
        <v>21</v>
      </c>
    </row>
    <row r="889" spans="3:10">
      <c r="C889" t="s">
        <v>880</v>
      </c>
      <c r="D889">
        <v>1402</v>
      </c>
      <c r="E889" t="s">
        <v>24</v>
      </c>
      <c r="H889" t="s">
        <v>2155</v>
      </c>
      <c r="I889">
        <v>55211</v>
      </c>
      <c r="J889" t="s">
        <v>21</v>
      </c>
    </row>
    <row r="890" spans="3:10">
      <c r="C890" t="s">
        <v>881</v>
      </c>
      <c r="D890">
        <v>1403</v>
      </c>
      <c r="E890" t="s">
        <v>24</v>
      </c>
      <c r="H890" t="s">
        <v>2099</v>
      </c>
      <c r="I890">
        <v>55202</v>
      </c>
      <c r="J890" t="s">
        <v>21</v>
      </c>
    </row>
    <row r="891" spans="3:10">
      <c r="C891" t="s">
        <v>882</v>
      </c>
      <c r="D891">
        <v>1404</v>
      </c>
      <c r="E891" t="s">
        <v>24</v>
      </c>
      <c r="H891" t="s">
        <v>2156</v>
      </c>
      <c r="I891">
        <v>55101</v>
      </c>
      <c r="J891" t="s">
        <v>21</v>
      </c>
    </row>
    <row r="892" spans="3:10">
      <c r="C892" t="s">
        <v>883</v>
      </c>
      <c r="D892">
        <v>1405</v>
      </c>
      <c r="E892" t="s">
        <v>24</v>
      </c>
      <c r="H892" t="s">
        <v>2157</v>
      </c>
      <c r="I892">
        <v>55330</v>
      </c>
      <c r="J892" t="s">
        <v>21</v>
      </c>
    </row>
    <row r="893" spans="3:10">
      <c r="C893" t="s">
        <v>884</v>
      </c>
      <c r="D893">
        <v>1406</v>
      </c>
      <c r="E893" t="s">
        <v>24</v>
      </c>
      <c r="H893" t="s">
        <v>2158</v>
      </c>
      <c r="I893">
        <v>55305</v>
      </c>
      <c r="J893" t="s">
        <v>21</v>
      </c>
    </row>
    <row r="894" spans="3:10">
      <c r="C894" t="s">
        <v>885</v>
      </c>
      <c r="D894">
        <v>1407</v>
      </c>
      <c r="E894" t="s">
        <v>24</v>
      </c>
      <c r="H894" t="s">
        <v>2159</v>
      </c>
      <c r="I894">
        <v>55503</v>
      </c>
      <c r="J894" t="s">
        <v>21</v>
      </c>
    </row>
    <row r="895" spans="3:10">
      <c r="C895" t="s">
        <v>886</v>
      </c>
      <c r="D895">
        <v>1408</v>
      </c>
      <c r="E895" t="s">
        <v>24</v>
      </c>
      <c r="H895" t="s">
        <v>2160</v>
      </c>
      <c r="I895">
        <v>55612</v>
      </c>
      <c r="J895" t="s">
        <v>21</v>
      </c>
    </row>
    <row r="896" spans="3:10">
      <c r="C896" t="s">
        <v>887</v>
      </c>
      <c r="D896">
        <v>1366</v>
      </c>
      <c r="E896" t="s">
        <v>24</v>
      </c>
      <c r="H896" t="s">
        <v>644</v>
      </c>
      <c r="I896">
        <v>55604</v>
      </c>
      <c r="J896" t="s">
        <v>21</v>
      </c>
    </row>
    <row r="897" spans="3:10">
      <c r="C897" t="s">
        <v>888</v>
      </c>
      <c r="D897">
        <v>1367</v>
      </c>
      <c r="E897" t="s">
        <v>24</v>
      </c>
      <c r="H897" t="s">
        <v>2161</v>
      </c>
      <c r="I897">
        <v>55109</v>
      </c>
      <c r="J897" t="s">
        <v>21</v>
      </c>
    </row>
    <row r="898" spans="3:10">
      <c r="C898" t="s">
        <v>889</v>
      </c>
      <c r="D898">
        <v>1409</v>
      </c>
      <c r="E898" t="s">
        <v>24</v>
      </c>
      <c r="H898" t="s">
        <v>2162</v>
      </c>
      <c r="I898">
        <v>55103</v>
      </c>
      <c r="J898" t="s">
        <v>21</v>
      </c>
    </row>
    <row r="899" spans="3:10">
      <c r="C899" t="s">
        <v>890</v>
      </c>
      <c r="D899">
        <v>1410</v>
      </c>
      <c r="E899" t="s">
        <v>24</v>
      </c>
      <c r="H899" t="s">
        <v>2163</v>
      </c>
      <c r="I899">
        <v>55318</v>
      </c>
      <c r="J899" t="s">
        <v>21</v>
      </c>
    </row>
    <row r="900" spans="3:10">
      <c r="C900" t="s">
        <v>891</v>
      </c>
      <c r="D900">
        <v>1411</v>
      </c>
      <c r="E900" t="s">
        <v>24</v>
      </c>
      <c r="H900" t="s">
        <v>2164</v>
      </c>
      <c r="I900">
        <v>55128</v>
      </c>
      <c r="J900" t="s">
        <v>21</v>
      </c>
    </row>
    <row r="901" spans="3:10">
      <c r="C901" t="s">
        <v>892</v>
      </c>
      <c r="D901">
        <v>1412</v>
      </c>
      <c r="E901" t="s">
        <v>24</v>
      </c>
      <c r="H901" t="s">
        <v>645</v>
      </c>
      <c r="I901">
        <v>55406</v>
      </c>
      <c r="J901" t="s">
        <v>21</v>
      </c>
    </row>
    <row r="902" spans="3:10">
      <c r="C902" t="s">
        <v>893</v>
      </c>
      <c r="D902">
        <v>1413</v>
      </c>
      <c r="E902" t="s">
        <v>24</v>
      </c>
      <c r="H902" t="s">
        <v>646</v>
      </c>
      <c r="I902">
        <v>55314</v>
      </c>
      <c r="J902" t="s">
        <v>21</v>
      </c>
    </row>
    <row r="903" spans="3:10">
      <c r="C903" t="s">
        <v>894</v>
      </c>
      <c r="D903">
        <v>1414</v>
      </c>
      <c r="E903" t="s">
        <v>24</v>
      </c>
      <c r="H903" t="s">
        <v>280</v>
      </c>
      <c r="I903">
        <v>55701</v>
      </c>
      <c r="J903" t="s">
        <v>21</v>
      </c>
    </row>
    <row r="904" spans="3:10">
      <c r="C904" t="s">
        <v>895</v>
      </c>
      <c r="D904">
        <v>1415</v>
      </c>
      <c r="E904" t="s">
        <v>24</v>
      </c>
      <c r="H904" t="s">
        <v>2165</v>
      </c>
      <c r="I904">
        <v>55309</v>
      </c>
      <c r="J904" t="s">
        <v>21</v>
      </c>
    </row>
    <row r="905" spans="3:10">
      <c r="C905" t="s">
        <v>896</v>
      </c>
      <c r="D905">
        <v>1416</v>
      </c>
      <c r="E905" t="s">
        <v>24</v>
      </c>
      <c r="H905" t="s">
        <v>648</v>
      </c>
      <c r="I905">
        <v>55610</v>
      </c>
      <c r="J905" t="s">
        <v>21</v>
      </c>
    </row>
    <row r="906" spans="3:10">
      <c r="C906" t="s">
        <v>897</v>
      </c>
      <c r="D906">
        <v>1417</v>
      </c>
      <c r="E906" t="s">
        <v>24</v>
      </c>
      <c r="H906" t="s">
        <v>657</v>
      </c>
      <c r="I906">
        <v>55329</v>
      </c>
      <c r="J906" t="s">
        <v>21</v>
      </c>
    </row>
    <row r="907" spans="3:10">
      <c r="C907" t="s">
        <v>898</v>
      </c>
      <c r="D907">
        <v>1418</v>
      </c>
      <c r="E907" t="s">
        <v>24</v>
      </c>
      <c r="H907" t="s">
        <v>21</v>
      </c>
      <c r="I907">
        <v>55401</v>
      </c>
      <c r="J907" t="s">
        <v>21</v>
      </c>
    </row>
    <row r="908" spans="3:10">
      <c r="C908" t="s">
        <v>899</v>
      </c>
      <c r="D908">
        <v>1419</v>
      </c>
      <c r="E908" t="s">
        <v>24</v>
      </c>
      <c r="H908" t="s">
        <v>2166</v>
      </c>
      <c r="I908">
        <v>55100</v>
      </c>
      <c r="J908" t="s">
        <v>21</v>
      </c>
    </row>
    <row r="909" spans="3:10">
      <c r="C909" t="s">
        <v>900</v>
      </c>
      <c r="D909">
        <v>1368</v>
      </c>
      <c r="E909" t="s">
        <v>24</v>
      </c>
      <c r="H909" t="s">
        <v>2167</v>
      </c>
      <c r="I909">
        <v>55302</v>
      </c>
      <c r="J909" t="s">
        <v>21</v>
      </c>
    </row>
    <row r="910" spans="3:10">
      <c r="C910" t="s">
        <v>901</v>
      </c>
      <c r="D910">
        <v>1420</v>
      </c>
      <c r="E910" t="s">
        <v>24</v>
      </c>
      <c r="H910" t="s">
        <v>668</v>
      </c>
      <c r="I910">
        <v>55511</v>
      </c>
      <c r="J910" t="s">
        <v>21</v>
      </c>
    </row>
    <row r="911" spans="3:10">
      <c r="C911" t="s">
        <v>902</v>
      </c>
      <c r="D911">
        <v>1421</v>
      </c>
      <c r="E911" t="s">
        <v>24</v>
      </c>
      <c r="H911" t="s">
        <v>2168</v>
      </c>
      <c r="I911">
        <v>55315</v>
      </c>
      <c r="J911" t="s">
        <v>21</v>
      </c>
    </row>
    <row r="912" spans="3:10">
      <c r="C912" t="s">
        <v>903</v>
      </c>
      <c r="D912">
        <v>1422</v>
      </c>
      <c r="E912" t="s">
        <v>24</v>
      </c>
      <c r="H912" t="s">
        <v>2169</v>
      </c>
      <c r="I912">
        <v>55331</v>
      </c>
      <c r="J912" t="s">
        <v>21</v>
      </c>
    </row>
    <row r="913" spans="3:10">
      <c r="C913" t="s">
        <v>43</v>
      </c>
      <c r="D913">
        <v>3199</v>
      </c>
      <c r="E913" t="s">
        <v>24</v>
      </c>
      <c r="H913" t="s">
        <v>2170</v>
      </c>
      <c r="I913">
        <v>55306</v>
      </c>
      <c r="J913" t="s">
        <v>21</v>
      </c>
    </row>
    <row r="914" spans="3:10">
      <c r="C914" t="s">
        <v>904</v>
      </c>
      <c r="D914">
        <v>1423</v>
      </c>
      <c r="E914" t="s">
        <v>24</v>
      </c>
      <c r="H914" t="s">
        <v>2171</v>
      </c>
      <c r="I914">
        <v>55304</v>
      </c>
      <c r="J914" t="s">
        <v>21</v>
      </c>
    </row>
    <row r="915" spans="3:10">
      <c r="C915" t="s">
        <v>905</v>
      </c>
      <c r="D915">
        <v>1424</v>
      </c>
      <c r="E915" t="s">
        <v>24</v>
      </c>
      <c r="H915" t="s">
        <v>669</v>
      </c>
      <c r="I915">
        <v>55706</v>
      </c>
      <c r="J915" t="s">
        <v>21</v>
      </c>
    </row>
    <row r="916" spans="3:10">
      <c r="C916" t="s">
        <v>906</v>
      </c>
      <c r="D916">
        <v>1425</v>
      </c>
      <c r="E916" t="s">
        <v>24</v>
      </c>
      <c r="H916" t="s">
        <v>671</v>
      </c>
      <c r="I916">
        <v>55514</v>
      </c>
      <c r="J916" t="s">
        <v>21</v>
      </c>
    </row>
    <row r="917" spans="3:10">
      <c r="C917" t="s">
        <v>907</v>
      </c>
      <c r="D917">
        <v>1426</v>
      </c>
      <c r="E917" t="s">
        <v>24</v>
      </c>
      <c r="H917" t="s">
        <v>2172</v>
      </c>
      <c r="I917">
        <v>55508</v>
      </c>
      <c r="J917" t="s">
        <v>21</v>
      </c>
    </row>
    <row r="918" spans="3:10">
      <c r="C918" t="s">
        <v>908</v>
      </c>
      <c r="D918">
        <v>1427</v>
      </c>
      <c r="E918" t="s">
        <v>24</v>
      </c>
      <c r="H918" t="s">
        <v>2173</v>
      </c>
      <c r="I918">
        <v>55519</v>
      </c>
      <c r="J918" t="s">
        <v>21</v>
      </c>
    </row>
    <row r="919" spans="3:10">
      <c r="C919" t="s">
        <v>909</v>
      </c>
      <c r="D919">
        <v>1369</v>
      </c>
      <c r="E919" t="s">
        <v>24</v>
      </c>
      <c r="H919" t="s">
        <v>2174</v>
      </c>
      <c r="I919">
        <v>55520</v>
      </c>
      <c r="J919" t="s">
        <v>21</v>
      </c>
    </row>
    <row r="920" spans="3:10">
      <c r="C920" t="s">
        <v>910</v>
      </c>
      <c r="D920">
        <v>1428</v>
      </c>
      <c r="E920" t="s">
        <v>24</v>
      </c>
      <c r="H920" t="s">
        <v>2175</v>
      </c>
      <c r="I920">
        <v>55521</v>
      </c>
      <c r="J920" t="s">
        <v>21</v>
      </c>
    </row>
    <row r="921" spans="3:10">
      <c r="C921" t="s">
        <v>911</v>
      </c>
      <c r="D921">
        <v>1429</v>
      </c>
      <c r="E921" t="s">
        <v>24</v>
      </c>
      <c r="H921" t="s">
        <v>2176</v>
      </c>
      <c r="I921">
        <v>55518</v>
      </c>
      <c r="J921" t="s">
        <v>21</v>
      </c>
    </row>
    <row r="922" spans="3:10">
      <c r="C922" t="s">
        <v>912</v>
      </c>
      <c r="D922">
        <v>1430</v>
      </c>
      <c r="E922" t="s">
        <v>24</v>
      </c>
      <c r="H922" t="s">
        <v>2177</v>
      </c>
      <c r="I922">
        <v>55112</v>
      </c>
      <c r="J922" t="s">
        <v>21</v>
      </c>
    </row>
    <row r="923" spans="3:10">
      <c r="C923" t="s">
        <v>913</v>
      </c>
      <c r="D923">
        <v>1370</v>
      </c>
      <c r="E923" t="s">
        <v>24</v>
      </c>
      <c r="H923" t="s">
        <v>2178</v>
      </c>
      <c r="I923">
        <v>55716</v>
      </c>
      <c r="J923" t="s">
        <v>21</v>
      </c>
    </row>
    <row r="924" spans="3:10">
      <c r="C924" t="s">
        <v>914</v>
      </c>
      <c r="D924">
        <v>1431</v>
      </c>
      <c r="E924" t="s">
        <v>24</v>
      </c>
      <c r="H924" t="s">
        <v>2179</v>
      </c>
      <c r="I924">
        <v>55209</v>
      </c>
      <c r="J924" t="s">
        <v>21</v>
      </c>
    </row>
    <row r="925" spans="3:10">
      <c r="C925" t="s">
        <v>915</v>
      </c>
      <c r="D925">
        <v>1371</v>
      </c>
      <c r="E925" t="s">
        <v>24</v>
      </c>
      <c r="H925" t="s">
        <v>672</v>
      </c>
      <c r="I925">
        <v>55704</v>
      </c>
      <c r="J925" t="s">
        <v>21</v>
      </c>
    </row>
    <row r="926" spans="3:10">
      <c r="C926" t="s">
        <v>916</v>
      </c>
      <c r="D926">
        <v>1432</v>
      </c>
      <c r="E926" t="s">
        <v>24</v>
      </c>
      <c r="H926" t="s">
        <v>673</v>
      </c>
      <c r="I926">
        <v>55703</v>
      </c>
      <c r="J926" t="s">
        <v>21</v>
      </c>
    </row>
    <row r="927" spans="3:10">
      <c r="C927" t="s">
        <v>917</v>
      </c>
      <c r="D927">
        <v>1433</v>
      </c>
      <c r="E927" t="s">
        <v>24</v>
      </c>
      <c r="H927" t="s">
        <v>675</v>
      </c>
      <c r="I927">
        <v>55515</v>
      </c>
      <c r="J927" t="s">
        <v>21</v>
      </c>
    </row>
    <row r="928" spans="3:10">
      <c r="C928" t="s">
        <v>918</v>
      </c>
      <c r="D928">
        <v>1434</v>
      </c>
      <c r="E928" t="s">
        <v>24</v>
      </c>
      <c r="H928" t="s">
        <v>676</v>
      </c>
      <c r="I928">
        <v>55111</v>
      </c>
      <c r="J928" t="s">
        <v>21</v>
      </c>
    </row>
    <row r="929" spans="3:10">
      <c r="C929" t="s">
        <v>919</v>
      </c>
      <c r="D929">
        <v>1435</v>
      </c>
      <c r="E929" t="s">
        <v>24</v>
      </c>
      <c r="H929" t="s">
        <v>677</v>
      </c>
      <c r="I929">
        <v>55606</v>
      </c>
      <c r="J929" t="s">
        <v>21</v>
      </c>
    </row>
    <row r="930" spans="3:10">
      <c r="C930" t="s">
        <v>920</v>
      </c>
      <c r="D930">
        <v>1436</v>
      </c>
      <c r="E930" t="s">
        <v>24</v>
      </c>
      <c r="H930" t="s">
        <v>679</v>
      </c>
      <c r="I930">
        <v>55615</v>
      </c>
      <c r="J930" t="s">
        <v>21</v>
      </c>
    </row>
    <row r="931" spans="3:10">
      <c r="C931" t="s">
        <v>921</v>
      </c>
      <c r="D931">
        <v>1372</v>
      </c>
      <c r="E931" t="s">
        <v>24</v>
      </c>
      <c r="H931" t="s">
        <v>681</v>
      </c>
      <c r="I931">
        <v>55504</v>
      </c>
      <c r="J931" t="s">
        <v>21</v>
      </c>
    </row>
    <row r="932" spans="3:10">
      <c r="C932" t="s">
        <v>313</v>
      </c>
      <c r="D932">
        <v>1373</v>
      </c>
      <c r="E932" t="s">
        <v>24</v>
      </c>
      <c r="H932" t="s">
        <v>682</v>
      </c>
      <c r="I932">
        <v>55106</v>
      </c>
      <c r="J932" t="s">
        <v>21</v>
      </c>
    </row>
    <row r="933" spans="3:10">
      <c r="C933" t="s">
        <v>922</v>
      </c>
      <c r="D933">
        <v>1374</v>
      </c>
      <c r="E933" t="s">
        <v>24</v>
      </c>
      <c r="H933" t="s">
        <v>683</v>
      </c>
      <c r="I933">
        <v>55715</v>
      </c>
      <c r="J933" t="s">
        <v>21</v>
      </c>
    </row>
    <row r="934" spans="3:10">
      <c r="C934" t="s">
        <v>923</v>
      </c>
      <c r="D934">
        <v>1437</v>
      </c>
      <c r="E934" t="s">
        <v>24</v>
      </c>
      <c r="H934" t="s">
        <v>2180</v>
      </c>
      <c r="I934">
        <v>55324</v>
      </c>
      <c r="J934" t="s">
        <v>21</v>
      </c>
    </row>
    <row r="935" spans="3:10">
      <c r="C935" t="s">
        <v>924</v>
      </c>
      <c r="D935">
        <v>1438</v>
      </c>
      <c r="E935" t="s">
        <v>24</v>
      </c>
      <c r="H935" t="s">
        <v>2181</v>
      </c>
      <c r="I935">
        <v>55115</v>
      </c>
      <c r="J935" t="s">
        <v>21</v>
      </c>
    </row>
    <row r="936" spans="3:10">
      <c r="C936" t="s">
        <v>925</v>
      </c>
      <c r="D936">
        <v>1439</v>
      </c>
      <c r="E936" t="s">
        <v>24</v>
      </c>
      <c r="H936" t="s">
        <v>2182</v>
      </c>
      <c r="I936">
        <v>55609</v>
      </c>
      <c r="J936" t="s">
        <v>21</v>
      </c>
    </row>
    <row r="937" spans="3:10">
      <c r="C937" t="s">
        <v>926</v>
      </c>
      <c r="D937">
        <v>1440</v>
      </c>
      <c r="E937" t="s">
        <v>24</v>
      </c>
      <c r="H937" t="s">
        <v>2183</v>
      </c>
      <c r="I937">
        <v>55408</v>
      </c>
      <c r="J937" t="s">
        <v>21</v>
      </c>
    </row>
    <row r="938" spans="3:10">
      <c r="C938" t="s">
        <v>927</v>
      </c>
      <c r="D938">
        <v>1375</v>
      </c>
      <c r="E938" t="s">
        <v>24</v>
      </c>
      <c r="H938" t="s">
        <v>689</v>
      </c>
      <c r="I938">
        <v>55707</v>
      </c>
      <c r="J938" t="s">
        <v>21</v>
      </c>
    </row>
    <row r="939" spans="3:10">
      <c r="C939" t="s">
        <v>928</v>
      </c>
      <c r="D939">
        <v>1376</v>
      </c>
      <c r="E939" t="s">
        <v>24</v>
      </c>
      <c r="H939" t="s">
        <v>2184</v>
      </c>
      <c r="I939">
        <v>55718</v>
      </c>
      <c r="J939" t="s">
        <v>21</v>
      </c>
    </row>
    <row r="940" spans="3:10">
      <c r="C940" t="s">
        <v>929</v>
      </c>
      <c r="D940">
        <v>1441</v>
      </c>
      <c r="E940" t="s">
        <v>24</v>
      </c>
      <c r="H940" t="s">
        <v>690</v>
      </c>
      <c r="I940">
        <v>55711</v>
      </c>
      <c r="J940" t="s">
        <v>21</v>
      </c>
    </row>
    <row r="941" spans="3:10">
      <c r="C941" t="s">
        <v>930</v>
      </c>
      <c r="D941">
        <v>1442</v>
      </c>
      <c r="E941" t="s">
        <v>24</v>
      </c>
      <c r="H941" t="s">
        <v>691</v>
      </c>
      <c r="I941">
        <v>55410</v>
      </c>
      <c r="J941" t="s">
        <v>21</v>
      </c>
    </row>
    <row r="942" spans="3:10">
      <c r="C942" t="s">
        <v>931</v>
      </c>
      <c r="D942">
        <v>1443</v>
      </c>
      <c r="E942" t="s">
        <v>24</v>
      </c>
      <c r="H942" t="s">
        <v>692</v>
      </c>
      <c r="I942">
        <v>55407</v>
      </c>
      <c r="J942" t="s">
        <v>21</v>
      </c>
    </row>
    <row r="943" spans="3:10">
      <c r="C943" t="s">
        <v>932</v>
      </c>
      <c r="D943">
        <v>1444</v>
      </c>
      <c r="E943" t="s">
        <v>24</v>
      </c>
      <c r="H943" t="s">
        <v>693</v>
      </c>
      <c r="I943">
        <v>55713</v>
      </c>
      <c r="J943" t="s">
        <v>21</v>
      </c>
    </row>
    <row r="944" spans="3:10">
      <c r="C944" t="s">
        <v>933</v>
      </c>
      <c r="D944">
        <v>320</v>
      </c>
      <c r="E944" t="s">
        <v>25</v>
      </c>
      <c r="H944" t="s">
        <v>2185</v>
      </c>
      <c r="I944">
        <v>55719</v>
      </c>
      <c r="J944" t="s">
        <v>21</v>
      </c>
    </row>
    <row r="945" spans="3:10">
      <c r="C945" t="s">
        <v>934</v>
      </c>
      <c r="D945">
        <v>321</v>
      </c>
      <c r="E945" t="s">
        <v>25</v>
      </c>
      <c r="H945" t="s">
        <v>2186</v>
      </c>
      <c r="I945">
        <v>55105</v>
      </c>
      <c r="J945" t="s">
        <v>21</v>
      </c>
    </row>
    <row r="946" spans="3:10">
      <c r="C946" t="s">
        <v>935</v>
      </c>
      <c r="D946">
        <v>322</v>
      </c>
      <c r="E946" t="s">
        <v>25</v>
      </c>
      <c r="H946" t="s">
        <v>199</v>
      </c>
      <c r="I946">
        <v>55603</v>
      </c>
      <c r="J946" t="s">
        <v>21</v>
      </c>
    </row>
    <row r="947" spans="3:10">
      <c r="C947" t="s">
        <v>936</v>
      </c>
      <c r="D947">
        <v>323</v>
      </c>
      <c r="E947" t="s">
        <v>25</v>
      </c>
      <c r="H947" t="s">
        <v>699</v>
      </c>
      <c r="I947">
        <v>55319</v>
      </c>
      <c r="J947" t="s">
        <v>21</v>
      </c>
    </row>
    <row r="948" spans="3:10">
      <c r="C948" t="s">
        <v>937</v>
      </c>
      <c r="D948">
        <v>324</v>
      </c>
      <c r="E948" t="s">
        <v>25</v>
      </c>
      <c r="H948" t="s">
        <v>700</v>
      </c>
      <c r="I948">
        <v>55403</v>
      </c>
      <c r="J948" t="s">
        <v>21</v>
      </c>
    </row>
    <row r="949" spans="3:10">
      <c r="C949" t="s">
        <v>938</v>
      </c>
      <c r="D949">
        <v>325</v>
      </c>
      <c r="E949" t="s">
        <v>25</v>
      </c>
      <c r="H949" t="s">
        <v>704</v>
      </c>
      <c r="I949">
        <v>55301</v>
      </c>
      <c r="J949" t="s">
        <v>21</v>
      </c>
    </row>
    <row r="950" spans="3:10">
      <c r="C950" t="s">
        <v>182</v>
      </c>
      <c r="D950">
        <v>326</v>
      </c>
      <c r="E950" t="s">
        <v>25</v>
      </c>
      <c r="H950" t="s">
        <v>2187</v>
      </c>
      <c r="I950">
        <v>55123</v>
      </c>
      <c r="J950" t="s">
        <v>21</v>
      </c>
    </row>
    <row r="951" spans="3:10">
      <c r="C951" t="s">
        <v>939</v>
      </c>
      <c r="D951">
        <v>327</v>
      </c>
      <c r="E951" t="s">
        <v>25</v>
      </c>
      <c r="H951" t="s">
        <v>705</v>
      </c>
      <c r="I951">
        <v>55119</v>
      </c>
      <c r="J951" t="s">
        <v>21</v>
      </c>
    </row>
    <row r="952" spans="3:10">
      <c r="C952" t="s">
        <v>940</v>
      </c>
      <c r="D952">
        <v>328</v>
      </c>
      <c r="E952" t="s">
        <v>25</v>
      </c>
      <c r="H952" t="s">
        <v>2188</v>
      </c>
      <c r="I952">
        <v>55205</v>
      </c>
      <c r="J952" t="s">
        <v>21</v>
      </c>
    </row>
    <row r="953" spans="3:10">
      <c r="C953" t="s">
        <v>941</v>
      </c>
      <c r="D953">
        <v>306</v>
      </c>
      <c r="E953" t="s">
        <v>25</v>
      </c>
      <c r="H953" t="s">
        <v>707</v>
      </c>
      <c r="I953">
        <v>55214</v>
      </c>
      <c r="J953" t="s">
        <v>21</v>
      </c>
    </row>
    <row r="954" spans="3:10">
      <c r="C954" t="s">
        <v>942</v>
      </c>
      <c r="D954">
        <v>329</v>
      </c>
      <c r="E954" t="s">
        <v>25</v>
      </c>
      <c r="H954" t="s">
        <v>708</v>
      </c>
      <c r="I954">
        <v>55114</v>
      </c>
      <c r="J954" t="s">
        <v>21</v>
      </c>
    </row>
    <row r="955" spans="3:10">
      <c r="C955" t="s">
        <v>25</v>
      </c>
      <c r="D955">
        <v>330</v>
      </c>
      <c r="E955" t="s">
        <v>25</v>
      </c>
      <c r="H955" t="s">
        <v>710</v>
      </c>
      <c r="I955">
        <v>55608</v>
      </c>
      <c r="J955" t="s">
        <v>21</v>
      </c>
    </row>
    <row r="956" spans="3:10">
      <c r="C956" t="s">
        <v>943</v>
      </c>
      <c r="D956">
        <v>331</v>
      </c>
      <c r="E956" t="s">
        <v>25</v>
      </c>
      <c r="H956" t="s">
        <v>711</v>
      </c>
      <c r="I956">
        <v>55607</v>
      </c>
      <c r="J956" t="s">
        <v>21</v>
      </c>
    </row>
    <row r="957" spans="3:10">
      <c r="C957" t="s">
        <v>944</v>
      </c>
      <c r="D957">
        <v>307</v>
      </c>
      <c r="E957" t="s">
        <v>25</v>
      </c>
      <c r="H957" t="s">
        <v>717</v>
      </c>
      <c r="I957">
        <v>55712</v>
      </c>
      <c r="J957" t="s">
        <v>21</v>
      </c>
    </row>
    <row r="958" spans="3:10">
      <c r="C958" t="s">
        <v>945</v>
      </c>
      <c r="D958">
        <v>308</v>
      </c>
      <c r="E958" t="s">
        <v>25</v>
      </c>
      <c r="H958" t="s">
        <v>718</v>
      </c>
      <c r="I958">
        <v>55204</v>
      </c>
      <c r="J958" t="s">
        <v>21</v>
      </c>
    </row>
    <row r="959" spans="3:10">
      <c r="C959" t="s">
        <v>946</v>
      </c>
      <c r="D959">
        <v>309</v>
      </c>
      <c r="E959" t="s">
        <v>25</v>
      </c>
      <c r="H959" t="s">
        <v>722</v>
      </c>
      <c r="I959">
        <v>55320</v>
      </c>
      <c r="J959" t="s">
        <v>21</v>
      </c>
    </row>
    <row r="960" spans="3:10">
      <c r="C960" t="s">
        <v>947</v>
      </c>
      <c r="D960">
        <v>332</v>
      </c>
      <c r="E960" t="s">
        <v>25</v>
      </c>
      <c r="H960" t="s">
        <v>2189</v>
      </c>
      <c r="I960">
        <v>55501</v>
      </c>
      <c r="J960" t="s">
        <v>21</v>
      </c>
    </row>
    <row r="961" spans="3:10">
      <c r="C961" t="s">
        <v>948</v>
      </c>
      <c r="D961">
        <v>333</v>
      </c>
      <c r="E961" t="s">
        <v>25</v>
      </c>
      <c r="H961" t="s">
        <v>728</v>
      </c>
      <c r="I961">
        <v>55107</v>
      </c>
      <c r="J961" t="s">
        <v>21</v>
      </c>
    </row>
    <row r="962" spans="3:10">
      <c r="C962" t="s">
        <v>949</v>
      </c>
      <c r="D962">
        <v>334</v>
      </c>
      <c r="E962" t="s">
        <v>25</v>
      </c>
      <c r="H962" t="s">
        <v>729</v>
      </c>
      <c r="I962">
        <v>55325</v>
      </c>
      <c r="J962" t="s">
        <v>21</v>
      </c>
    </row>
    <row r="963" spans="3:10">
      <c r="C963" t="s">
        <v>950</v>
      </c>
      <c r="D963">
        <v>310</v>
      </c>
      <c r="E963" t="s">
        <v>25</v>
      </c>
      <c r="H963" t="s">
        <v>731</v>
      </c>
      <c r="I963">
        <v>55502</v>
      </c>
      <c r="J963" t="s">
        <v>21</v>
      </c>
    </row>
    <row r="964" spans="3:10">
      <c r="C964" t="s">
        <v>951</v>
      </c>
      <c r="D964">
        <v>335</v>
      </c>
      <c r="E964" t="s">
        <v>25</v>
      </c>
      <c r="H964" t="s">
        <v>2190</v>
      </c>
      <c r="I964">
        <v>55423</v>
      </c>
      <c r="J964" t="s">
        <v>21</v>
      </c>
    </row>
    <row r="965" spans="3:10">
      <c r="C965" t="s">
        <v>952</v>
      </c>
      <c r="D965">
        <v>336</v>
      </c>
      <c r="E965" t="s">
        <v>25</v>
      </c>
      <c r="H965" t="s">
        <v>735</v>
      </c>
      <c r="I965">
        <v>55601</v>
      </c>
      <c r="J965" t="s">
        <v>21</v>
      </c>
    </row>
    <row r="966" spans="3:10">
      <c r="C966" t="s">
        <v>953</v>
      </c>
      <c r="D966">
        <v>337</v>
      </c>
      <c r="E966" t="s">
        <v>25</v>
      </c>
      <c r="H966" t="s">
        <v>2191</v>
      </c>
      <c r="I966">
        <v>55412</v>
      </c>
      <c r="J966" t="s">
        <v>21</v>
      </c>
    </row>
    <row r="967" spans="3:10">
      <c r="C967" t="s">
        <v>954</v>
      </c>
      <c r="D967">
        <v>311</v>
      </c>
      <c r="E967" t="s">
        <v>25</v>
      </c>
      <c r="H967" t="s">
        <v>737</v>
      </c>
      <c r="I967">
        <v>55108</v>
      </c>
      <c r="J967" t="s">
        <v>21</v>
      </c>
    </row>
    <row r="968" spans="3:10">
      <c r="C968" t="s">
        <v>955</v>
      </c>
      <c r="D968">
        <v>338</v>
      </c>
      <c r="E968" t="s">
        <v>25</v>
      </c>
      <c r="H968" t="s">
        <v>2192</v>
      </c>
      <c r="I968">
        <v>55413</v>
      </c>
      <c r="J968" t="s">
        <v>21</v>
      </c>
    </row>
    <row r="969" spans="3:10">
      <c r="C969" t="s">
        <v>956</v>
      </c>
      <c r="D969">
        <v>339</v>
      </c>
      <c r="E969" t="s">
        <v>25</v>
      </c>
      <c r="H969" t="s">
        <v>2193</v>
      </c>
      <c r="I969">
        <v>55505</v>
      </c>
      <c r="J969" t="s">
        <v>21</v>
      </c>
    </row>
    <row r="970" spans="3:10">
      <c r="C970" t="s">
        <v>957</v>
      </c>
      <c r="D970">
        <v>340</v>
      </c>
      <c r="E970" t="s">
        <v>25</v>
      </c>
      <c r="H970" t="s">
        <v>744</v>
      </c>
      <c r="I970">
        <v>55332</v>
      </c>
      <c r="J970" t="s">
        <v>21</v>
      </c>
    </row>
    <row r="971" spans="3:10">
      <c r="C971" t="s">
        <v>958</v>
      </c>
      <c r="D971">
        <v>341</v>
      </c>
      <c r="E971" t="s">
        <v>25</v>
      </c>
      <c r="H971" t="s">
        <v>2194</v>
      </c>
      <c r="I971">
        <v>55206</v>
      </c>
      <c r="J971" t="s">
        <v>21</v>
      </c>
    </row>
    <row r="972" spans="3:10">
      <c r="C972" t="s">
        <v>959</v>
      </c>
      <c r="D972">
        <v>342</v>
      </c>
      <c r="E972" t="s">
        <v>25</v>
      </c>
      <c r="H972" t="s">
        <v>745</v>
      </c>
      <c r="I972">
        <v>55402</v>
      </c>
      <c r="J972" t="s">
        <v>21</v>
      </c>
    </row>
    <row r="973" spans="3:10">
      <c r="C973" t="s">
        <v>960</v>
      </c>
      <c r="D973">
        <v>343</v>
      </c>
      <c r="E973" t="s">
        <v>25</v>
      </c>
      <c r="H973" t="s">
        <v>746</v>
      </c>
      <c r="I973">
        <v>55307</v>
      </c>
      <c r="J973" t="s">
        <v>21</v>
      </c>
    </row>
    <row r="974" spans="3:10">
      <c r="C974" t="s">
        <v>961</v>
      </c>
      <c r="D974">
        <v>344</v>
      </c>
      <c r="E974" t="s">
        <v>25</v>
      </c>
      <c r="H974" t="s">
        <v>2195</v>
      </c>
      <c r="I974">
        <v>55714</v>
      </c>
      <c r="J974" t="s">
        <v>21</v>
      </c>
    </row>
    <row r="975" spans="3:10">
      <c r="C975" t="s">
        <v>962</v>
      </c>
      <c r="D975">
        <v>345</v>
      </c>
      <c r="E975" t="s">
        <v>25</v>
      </c>
      <c r="H975" t="s">
        <v>749</v>
      </c>
      <c r="I975">
        <v>55323</v>
      </c>
      <c r="J975" t="s">
        <v>21</v>
      </c>
    </row>
    <row r="976" spans="3:10">
      <c r="C976" t="s">
        <v>963</v>
      </c>
      <c r="D976">
        <v>312</v>
      </c>
      <c r="E976" t="s">
        <v>25</v>
      </c>
      <c r="H976" t="s">
        <v>2196</v>
      </c>
      <c r="I976">
        <v>55210</v>
      </c>
      <c r="J976" t="s">
        <v>21</v>
      </c>
    </row>
    <row r="977" spans="3:10">
      <c r="C977" t="s">
        <v>964</v>
      </c>
      <c r="D977">
        <v>346</v>
      </c>
      <c r="E977" t="s">
        <v>25</v>
      </c>
      <c r="H977" t="s">
        <v>2197</v>
      </c>
      <c r="I977">
        <v>55327</v>
      </c>
      <c r="J977" t="s">
        <v>21</v>
      </c>
    </row>
    <row r="978" spans="3:10">
      <c r="C978" t="s">
        <v>965</v>
      </c>
      <c r="D978">
        <v>347</v>
      </c>
      <c r="E978" t="s">
        <v>25</v>
      </c>
      <c r="H978" t="s">
        <v>754</v>
      </c>
      <c r="I978">
        <v>55702</v>
      </c>
      <c r="J978" t="s">
        <v>21</v>
      </c>
    </row>
    <row r="979" spans="3:10">
      <c r="C979" t="s">
        <v>966</v>
      </c>
      <c r="D979">
        <v>313</v>
      </c>
      <c r="E979" t="s">
        <v>25</v>
      </c>
      <c r="H979" t="s">
        <v>755</v>
      </c>
      <c r="I979">
        <v>55619</v>
      </c>
      <c r="J979" t="s">
        <v>21</v>
      </c>
    </row>
    <row r="980" spans="3:10">
      <c r="C980" t="s">
        <v>43</v>
      </c>
      <c r="D980">
        <v>6499</v>
      </c>
      <c r="E980" t="s">
        <v>25</v>
      </c>
      <c r="H980" t="s">
        <v>757</v>
      </c>
      <c r="I980">
        <v>55506</v>
      </c>
      <c r="J980" t="s">
        <v>21</v>
      </c>
    </row>
    <row r="981" spans="3:10">
      <c r="C981" t="s">
        <v>625</v>
      </c>
      <c r="D981">
        <v>348</v>
      </c>
      <c r="E981" t="s">
        <v>25</v>
      </c>
      <c r="H981" t="s">
        <v>760</v>
      </c>
      <c r="I981">
        <v>55710</v>
      </c>
      <c r="J981" t="s">
        <v>21</v>
      </c>
    </row>
    <row r="982" spans="3:10">
      <c r="C982" t="s">
        <v>967</v>
      </c>
      <c r="D982">
        <v>314</v>
      </c>
      <c r="E982" t="s">
        <v>25</v>
      </c>
      <c r="H982" t="s">
        <v>2198</v>
      </c>
      <c r="I982">
        <v>55308</v>
      </c>
      <c r="J982" t="s">
        <v>21</v>
      </c>
    </row>
    <row r="983" spans="3:10">
      <c r="C983" t="s">
        <v>968</v>
      </c>
      <c r="D983">
        <v>349</v>
      </c>
      <c r="E983" t="s">
        <v>25</v>
      </c>
      <c r="H983" t="s">
        <v>762</v>
      </c>
      <c r="I983">
        <v>55411</v>
      </c>
      <c r="J983" t="s">
        <v>21</v>
      </c>
    </row>
    <row r="984" spans="3:10">
      <c r="C984" t="s">
        <v>969</v>
      </c>
      <c r="D984">
        <v>350</v>
      </c>
      <c r="E984" t="s">
        <v>25</v>
      </c>
      <c r="H984" t="s">
        <v>2199</v>
      </c>
      <c r="I984">
        <v>55120</v>
      </c>
      <c r="J984" t="s">
        <v>21</v>
      </c>
    </row>
    <row r="985" spans="3:10">
      <c r="C985" t="s">
        <v>970</v>
      </c>
      <c r="D985">
        <v>351</v>
      </c>
      <c r="E985" t="s">
        <v>25</v>
      </c>
      <c r="H985" t="s">
        <v>2200</v>
      </c>
      <c r="I985">
        <v>55507</v>
      </c>
      <c r="J985" t="s">
        <v>21</v>
      </c>
    </row>
    <row r="986" spans="3:10">
      <c r="C986" t="s">
        <v>971</v>
      </c>
      <c r="D986">
        <v>352</v>
      </c>
      <c r="E986" t="s">
        <v>25</v>
      </c>
      <c r="H986" t="s">
        <v>2201</v>
      </c>
      <c r="I986">
        <v>55208</v>
      </c>
      <c r="J986" t="s">
        <v>21</v>
      </c>
    </row>
    <row r="987" spans="3:10">
      <c r="C987" t="s">
        <v>972</v>
      </c>
      <c r="D987">
        <v>353</v>
      </c>
      <c r="E987" t="s">
        <v>25</v>
      </c>
      <c r="H987" t="s">
        <v>2202</v>
      </c>
      <c r="I987">
        <v>55311</v>
      </c>
      <c r="J987" t="s">
        <v>21</v>
      </c>
    </row>
    <row r="988" spans="3:10">
      <c r="C988" t="s">
        <v>973</v>
      </c>
      <c r="D988">
        <v>354</v>
      </c>
      <c r="E988" t="s">
        <v>25</v>
      </c>
      <c r="H988" t="s">
        <v>2203</v>
      </c>
      <c r="I988">
        <v>55116</v>
      </c>
      <c r="J988" t="s">
        <v>21</v>
      </c>
    </row>
    <row r="989" spans="3:10">
      <c r="C989" t="s">
        <v>974</v>
      </c>
      <c r="D989">
        <v>355</v>
      </c>
      <c r="E989" t="s">
        <v>25</v>
      </c>
      <c r="H989" t="s">
        <v>2204</v>
      </c>
      <c r="I989">
        <v>55310</v>
      </c>
      <c r="J989" t="s">
        <v>21</v>
      </c>
    </row>
    <row r="990" spans="3:10">
      <c r="C990" t="s">
        <v>632</v>
      </c>
      <c r="D990">
        <v>315</v>
      </c>
      <c r="E990" t="s">
        <v>25</v>
      </c>
      <c r="H990" t="s">
        <v>2205</v>
      </c>
      <c r="I990">
        <v>55313</v>
      </c>
      <c r="J990" t="s">
        <v>21</v>
      </c>
    </row>
    <row r="991" spans="3:10">
      <c r="C991" t="s">
        <v>975</v>
      </c>
      <c r="D991">
        <v>316</v>
      </c>
      <c r="E991" t="s">
        <v>25</v>
      </c>
      <c r="H991" t="s">
        <v>2206</v>
      </c>
      <c r="I991">
        <v>55316</v>
      </c>
      <c r="J991" t="s">
        <v>21</v>
      </c>
    </row>
    <row r="992" spans="3:10">
      <c r="C992" t="s">
        <v>976</v>
      </c>
      <c r="D992">
        <v>317</v>
      </c>
      <c r="E992" t="s">
        <v>25</v>
      </c>
      <c r="H992" t="s">
        <v>2207</v>
      </c>
      <c r="I992">
        <v>55317</v>
      </c>
      <c r="J992" t="s">
        <v>21</v>
      </c>
    </row>
    <row r="993" spans="3:10">
      <c r="C993" t="s">
        <v>977</v>
      </c>
      <c r="D993">
        <v>356</v>
      </c>
      <c r="E993" t="s">
        <v>25</v>
      </c>
      <c r="H993" t="s">
        <v>2208</v>
      </c>
      <c r="I993">
        <v>55122</v>
      </c>
      <c r="J993" t="s">
        <v>21</v>
      </c>
    </row>
    <row r="994" spans="3:10">
      <c r="C994" t="s">
        <v>978</v>
      </c>
      <c r="D994">
        <v>357</v>
      </c>
      <c r="E994" t="s">
        <v>25</v>
      </c>
      <c r="H994" t="s">
        <v>2209</v>
      </c>
      <c r="I994">
        <v>55303</v>
      </c>
      <c r="J994" t="s">
        <v>21</v>
      </c>
    </row>
    <row r="995" spans="3:10">
      <c r="C995" t="s">
        <v>979</v>
      </c>
      <c r="D995">
        <v>358</v>
      </c>
      <c r="E995" t="s">
        <v>25</v>
      </c>
      <c r="H995" t="s">
        <v>2210</v>
      </c>
      <c r="I995">
        <v>55213</v>
      </c>
      <c r="J995" t="s">
        <v>21</v>
      </c>
    </row>
    <row r="996" spans="3:10">
      <c r="C996" t="s">
        <v>980</v>
      </c>
      <c r="D996">
        <v>318</v>
      </c>
      <c r="E996" t="s">
        <v>25</v>
      </c>
      <c r="H996" t="s">
        <v>2211</v>
      </c>
      <c r="I996">
        <v>55512</v>
      </c>
      <c r="J996" t="s">
        <v>21</v>
      </c>
    </row>
    <row r="997" spans="3:10">
      <c r="C997" t="s">
        <v>981</v>
      </c>
      <c r="D997">
        <v>359</v>
      </c>
      <c r="E997" t="s">
        <v>25</v>
      </c>
      <c r="H997" t="s">
        <v>2212</v>
      </c>
      <c r="I997">
        <v>55312</v>
      </c>
      <c r="J997" t="s">
        <v>21</v>
      </c>
    </row>
    <row r="998" spans="3:10">
      <c r="C998" t="s">
        <v>982</v>
      </c>
      <c r="D998">
        <v>319</v>
      </c>
      <c r="E998" t="s">
        <v>25</v>
      </c>
      <c r="H998" t="s">
        <v>2213</v>
      </c>
      <c r="I998">
        <v>55322</v>
      </c>
      <c r="J998" t="s">
        <v>21</v>
      </c>
    </row>
    <row r="999" spans="3:10">
      <c r="C999" t="s">
        <v>983</v>
      </c>
      <c r="D999">
        <v>360</v>
      </c>
      <c r="E999" t="s">
        <v>25</v>
      </c>
      <c r="H999" t="s">
        <v>764</v>
      </c>
      <c r="I999">
        <v>55516</v>
      </c>
      <c r="J999" t="s">
        <v>21</v>
      </c>
    </row>
    <row r="1000" spans="3:10">
      <c r="C1000" t="s">
        <v>984</v>
      </c>
      <c r="D1000">
        <v>361</v>
      </c>
      <c r="E1000" t="s">
        <v>25</v>
      </c>
      <c r="H1000" t="s">
        <v>765</v>
      </c>
      <c r="I1000">
        <v>55333</v>
      </c>
      <c r="J1000" t="s">
        <v>21</v>
      </c>
    </row>
    <row r="1001" spans="3:10">
      <c r="C1001" t="s">
        <v>985</v>
      </c>
      <c r="D1001">
        <v>1005</v>
      </c>
      <c r="E1001" t="s">
        <v>26</v>
      </c>
      <c r="H1001" t="s">
        <v>766</v>
      </c>
      <c r="I1001">
        <v>55510</v>
      </c>
      <c r="J1001" t="s">
        <v>21</v>
      </c>
    </row>
    <row r="1002" spans="3:10">
      <c r="C1002" t="s">
        <v>986</v>
      </c>
      <c r="D1002">
        <v>1011</v>
      </c>
      <c r="E1002" t="s">
        <v>26</v>
      </c>
      <c r="H1002" t="s">
        <v>2214</v>
      </c>
      <c r="I1002">
        <v>55618</v>
      </c>
      <c r="J1002" t="s">
        <v>21</v>
      </c>
    </row>
    <row r="1003" spans="3:10">
      <c r="C1003" t="s">
        <v>26</v>
      </c>
      <c r="D1003">
        <v>1675</v>
      </c>
      <c r="E1003" t="s">
        <v>26</v>
      </c>
      <c r="H1003" t="s">
        <v>2215</v>
      </c>
      <c r="I1003">
        <v>55709</v>
      </c>
      <c r="J1003" t="s">
        <v>21</v>
      </c>
    </row>
    <row r="1004" spans="3:10">
      <c r="C1004" t="s">
        <v>987</v>
      </c>
      <c r="D1004">
        <v>1814</v>
      </c>
      <c r="E1004" t="s">
        <v>26</v>
      </c>
      <c r="H1004" t="s">
        <v>2216</v>
      </c>
      <c r="I1004">
        <v>55614</v>
      </c>
      <c r="J1004" t="s">
        <v>21</v>
      </c>
    </row>
    <row r="1005" spans="3:10">
      <c r="C1005" t="s">
        <v>988</v>
      </c>
      <c r="D1005">
        <v>1012</v>
      </c>
      <c r="E1005" t="s">
        <v>26</v>
      </c>
      <c r="H1005" t="s">
        <v>1520</v>
      </c>
      <c r="I1005">
        <v>55404</v>
      </c>
      <c r="J1005" t="s">
        <v>21</v>
      </c>
    </row>
    <row r="1006" spans="3:10">
      <c r="C1006" t="s">
        <v>989</v>
      </c>
      <c r="D1006">
        <v>1013</v>
      </c>
      <c r="E1006" t="s">
        <v>26</v>
      </c>
      <c r="H1006" t="s">
        <v>2217</v>
      </c>
      <c r="I1006">
        <v>55705</v>
      </c>
      <c r="J1006" t="s">
        <v>21</v>
      </c>
    </row>
    <row r="1007" spans="3:10">
      <c r="C1007" t="s">
        <v>990</v>
      </c>
      <c r="D1007">
        <v>1014</v>
      </c>
      <c r="E1007" t="s">
        <v>26</v>
      </c>
      <c r="H1007" t="s">
        <v>772</v>
      </c>
      <c r="I1007">
        <v>55616</v>
      </c>
      <c r="J1007" t="s">
        <v>21</v>
      </c>
    </row>
    <row r="1008" spans="3:10">
      <c r="C1008" t="s">
        <v>991</v>
      </c>
      <c r="D1008">
        <v>1015</v>
      </c>
      <c r="E1008" t="s">
        <v>26</v>
      </c>
      <c r="H1008" t="s">
        <v>2218</v>
      </c>
      <c r="I1008">
        <v>55102</v>
      </c>
      <c r="J1008" t="s">
        <v>21</v>
      </c>
    </row>
    <row r="1009" spans="3:10">
      <c r="C1009" t="s">
        <v>600</v>
      </c>
      <c r="D1009">
        <v>1006</v>
      </c>
      <c r="E1009" t="s">
        <v>26</v>
      </c>
      <c r="H1009" t="s">
        <v>773</v>
      </c>
      <c r="I1009">
        <v>55201</v>
      </c>
      <c r="J1009" t="s">
        <v>21</v>
      </c>
    </row>
    <row r="1010" spans="3:10">
      <c r="C1010" t="s">
        <v>992</v>
      </c>
      <c r="D1010">
        <v>1007</v>
      </c>
      <c r="E1010" t="s">
        <v>26</v>
      </c>
      <c r="H1010" t="s">
        <v>774</v>
      </c>
      <c r="I1010">
        <v>55207</v>
      </c>
      <c r="J1010" t="s">
        <v>21</v>
      </c>
    </row>
    <row r="1011" spans="3:10">
      <c r="C1011" t="s">
        <v>993</v>
      </c>
      <c r="D1011">
        <v>1016</v>
      </c>
      <c r="E1011" t="s">
        <v>26</v>
      </c>
      <c r="H1011" t="s">
        <v>789</v>
      </c>
      <c r="I1011">
        <v>55405</v>
      </c>
      <c r="J1011" t="s">
        <v>21</v>
      </c>
    </row>
    <row r="1012" spans="3:10">
      <c r="C1012" t="s">
        <v>994</v>
      </c>
      <c r="D1012">
        <v>1674</v>
      </c>
      <c r="E1012" t="s">
        <v>26</v>
      </c>
      <c r="H1012" t="s">
        <v>2219</v>
      </c>
      <c r="I1012">
        <v>55513</v>
      </c>
      <c r="J1012" t="s">
        <v>21</v>
      </c>
    </row>
    <row r="1013" spans="3:10">
      <c r="C1013" t="s">
        <v>995</v>
      </c>
      <c r="D1013">
        <v>1017</v>
      </c>
      <c r="E1013" t="s">
        <v>26</v>
      </c>
      <c r="H1013" t="s">
        <v>2220</v>
      </c>
      <c r="I1013">
        <v>55127</v>
      </c>
      <c r="J1013" t="s">
        <v>21</v>
      </c>
    </row>
    <row r="1014" spans="3:10">
      <c r="C1014" t="s">
        <v>996</v>
      </c>
      <c r="D1014">
        <v>1018</v>
      </c>
      <c r="E1014" t="s">
        <v>26</v>
      </c>
      <c r="H1014" t="s">
        <v>544</v>
      </c>
      <c r="I1014">
        <v>55517</v>
      </c>
      <c r="J1014" t="s">
        <v>21</v>
      </c>
    </row>
    <row r="1015" spans="3:10">
      <c r="C1015" t="s">
        <v>366</v>
      </c>
      <c r="D1015">
        <v>1019</v>
      </c>
      <c r="E1015" t="s">
        <v>26</v>
      </c>
      <c r="H1015" t="s">
        <v>794</v>
      </c>
      <c r="I1015">
        <v>55125</v>
      </c>
      <c r="J1015" t="s">
        <v>21</v>
      </c>
    </row>
    <row r="1016" spans="3:10">
      <c r="C1016" t="s">
        <v>997</v>
      </c>
      <c r="D1016">
        <v>1020</v>
      </c>
      <c r="E1016" t="s">
        <v>26</v>
      </c>
      <c r="H1016" t="s">
        <v>795</v>
      </c>
      <c r="I1016">
        <v>55605</v>
      </c>
      <c r="J1016" t="s">
        <v>21</v>
      </c>
    </row>
    <row r="1017" spans="3:10">
      <c r="C1017" t="s">
        <v>998</v>
      </c>
      <c r="D1017">
        <v>1021</v>
      </c>
      <c r="E1017" t="s">
        <v>26</v>
      </c>
      <c r="H1017" t="s">
        <v>797</v>
      </c>
      <c r="I1017">
        <v>55203</v>
      </c>
      <c r="J1017" t="s">
        <v>21</v>
      </c>
    </row>
    <row r="1018" spans="3:10">
      <c r="C1018" t="s">
        <v>43</v>
      </c>
      <c r="D1018">
        <v>7399</v>
      </c>
      <c r="E1018" t="s">
        <v>26</v>
      </c>
      <c r="H1018" t="s">
        <v>2221</v>
      </c>
      <c r="I1018">
        <v>72206</v>
      </c>
      <c r="J1018" t="s">
        <v>41</v>
      </c>
    </row>
    <row r="1019" spans="3:10">
      <c r="C1019" t="s">
        <v>999</v>
      </c>
      <c r="D1019">
        <v>1008</v>
      </c>
      <c r="E1019" t="s">
        <v>26</v>
      </c>
      <c r="H1019" t="s">
        <v>2222</v>
      </c>
      <c r="I1019">
        <v>72208</v>
      </c>
      <c r="J1019" t="s">
        <v>41</v>
      </c>
    </row>
    <row r="1020" spans="3:10">
      <c r="C1020" t="s">
        <v>1000</v>
      </c>
      <c r="D1020">
        <v>1022</v>
      </c>
      <c r="E1020" t="s">
        <v>26</v>
      </c>
      <c r="H1020" t="s">
        <v>2223</v>
      </c>
      <c r="I1020">
        <v>72407</v>
      </c>
      <c r="J1020" t="s">
        <v>41</v>
      </c>
    </row>
    <row r="1021" spans="3:10">
      <c r="C1021" t="s">
        <v>1001</v>
      </c>
      <c r="D1021">
        <v>1023</v>
      </c>
      <c r="E1021" t="s">
        <v>26</v>
      </c>
      <c r="H1021" t="s">
        <v>2224</v>
      </c>
      <c r="I1021">
        <v>72107</v>
      </c>
      <c r="J1021" t="s">
        <v>41</v>
      </c>
    </row>
    <row r="1022" spans="3:10">
      <c r="C1022" t="s">
        <v>1002</v>
      </c>
      <c r="D1022">
        <v>1009</v>
      </c>
      <c r="E1022" t="s">
        <v>26</v>
      </c>
      <c r="H1022" t="s">
        <v>2225</v>
      </c>
      <c r="I1022">
        <v>72509</v>
      </c>
      <c r="J1022" t="s">
        <v>41</v>
      </c>
    </row>
    <row r="1023" spans="3:10">
      <c r="C1023" t="s">
        <v>1003</v>
      </c>
      <c r="D1023">
        <v>1024</v>
      </c>
      <c r="E1023" t="s">
        <v>26</v>
      </c>
      <c r="H1023" t="s">
        <v>2226</v>
      </c>
      <c r="I1023">
        <v>72103</v>
      </c>
      <c r="J1023" t="s">
        <v>41</v>
      </c>
    </row>
    <row r="1024" spans="3:10">
      <c r="C1024" t="s">
        <v>1004</v>
      </c>
      <c r="D1024">
        <v>1605</v>
      </c>
      <c r="E1024" t="s">
        <v>26</v>
      </c>
      <c r="H1024" t="s">
        <v>2227</v>
      </c>
      <c r="I1024">
        <v>72106</v>
      </c>
      <c r="J1024" t="s">
        <v>41</v>
      </c>
    </row>
    <row r="1025" spans="3:10">
      <c r="C1025" t="s">
        <v>1005</v>
      </c>
      <c r="D1025">
        <v>1025</v>
      </c>
      <c r="E1025" t="s">
        <v>26</v>
      </c>
      <c r="H1025" t="s">
        <v>804</v>
      </c>
      <c r="I1025">
        <v>72204</v>
      </c>
      <c r="J1025" t="s">
        <v>41</v>
      </c>
    </row>
    <row r="1026" spans="3:10">
      <c r="C1026" t="s">
        <v>1006</v>
      </c>
      <c r="D1026">
        <v>1026</v>
      </c>
      <c r="E1026" t="s">
        <v>26</v>
      </c>
      <c r="H1026" t="s">
        <v>41</v>
      </c>
      <c r="I1026">
        <v>72401</v>
      </c>
      <c r="J1026" t="s">
        <v>41</v>
      </c>
    </row>
    <row r="1027" spans="3:10">
      <c r="C1027" t="s">
        <v>1007</v>
      </c>
      <c r="D1027">
        <v>1027</v>
      </c>
      <c r="E1027" t="s">
        <v>26</v>
      </c>
      <c r="H1027" t="s">
        <v>2228</v>
      </c>
      <c r="I1027">
        <v>72100</v>
      </c>
      <c r="J1027" t="s">
        <v>41</v>
      </c>
    </row>
    <row r="1028" spans="3:10">
      <c r="C1028" t="s">
        <v>1008</v>
      </c>
      <c r="D1028">
        <v>1010</v>
      </c>
      <c r="E1028" t="s">
        <v>26</v>
      </c>
      <c r="H1028" t="s">
        <v>810</v>
      </c>
      <c r="I1028">
        <v>72305</v>
      </c>
      <c r="J1028" t="s">
        <v>41</v>
      </c>
    </row>
    <row r="1029" spans="3:10">
      <c r="C1029" t="s">
        <v>43</v>
      </c>
      <c r="D1029">
        <v>9899</v>
      </c>
      <c r="E1029" t="s">
        <v>42</v>
      </c>
      <c r="H1029" t="s">
        <v>811</v>
      </c>
      <c r="I1029">
        <v>72203</v>
      </c>
      <c r="J1029" t="s">
        <v>41</v>
      </c>
    </row>
    <row r="1030" spans="3:10">
      <c r="C1030" t="s">
        <v>1009</v>
      </c>
      <c r="D1030">
        <v>222</v>
      </c>
      <c r="E1030" t="s">
        <v>27</v>
      </c>
      <c r="H1030" t="s">
        <v>2229</v>
      </c>
      <c r="I1030">
        <v>72201</v>
      </c>
      <c r="J1030" t="s">
        <v>41</v>
      </c>
    </row>
    <row r="1031" spans="3:10">
      <c r="C1031" t="s">
        <v>181</v>
      </c>
      <c r="D1031">
        <v>223</v>
      </c>
      <c r="E1031" t="s">
        <v>27</v>
      </c>
      <c r="H1031" t="s">
        <v>2230</v>
      </c>
      <c r="I1031">
        <v>72502</v>
      </c>
      <c r="J1031" t="s">
        <v>41</v>
      </c>
    </row>
    <row r="1032" spans="3:10">
      <c r="C1032" t="s">
        <v>1010</v>
      </c>
      <c r="D1032">
        <v>224</v>
      </c>
      <c r="E1032" t="s">
        <v>27</v>
      </c>
      <c r="H1032" t="s">
        <v>817</v>
      </c>
      <c r="I1032">
        <v>72301</v>
      </c>
      <c r="J1032" t="s">
        <v>41</v>
      </c>
    </row>
    <row r="1033" spans="3:10">
      <c r="C1033" t="s">
        <v>184</v>
      </c>
      <c r="D1033">
        <v>217</v>
      </c>
      <c r="E1033" t="s">
        <v>27</v>
      </c>
      <c r="H1033" t="s">
        <v>818</v>
      </c>
      <c r="I1033">
        <v>72506</v>
      </c>
      <c r="J1033" t="s">
        <v>41</v>
      </c>
    </row>
    <row r="1034" spans="3:10">
      <c r="C1034" t="s">
        <v>1011</v>
      </c>
      <c r="D1034">
        <v>225</v>
      </c>
      <c r="E1034" t="s">
        <v>27</v>
      </c>
      <c r="H1034" t="s">
        <v>2231</v>
      </c>
      <c r="I1034">
        <v>72302</v>
      </c>
      <c r="J1034" t="s">
        <v>41</v>
      </c>
    </row>
    <row r="1035" spans="3:10">
      <c r="C1035" t="s">
        <v>1012</v>
      </c>
      <c r="D1035">
        <v>226</v>
      </c>
      <c r="E1035" t="s">
        <v>27</v>
      </c>
      <c r="H1035" t="s">
        <v>820</v>
      </c>
      <c r="I1035">
        <v>72101</v>
      </c>
      <c r="J1035" t="s">
        <v>41</v>
      </c>
    </row>
    <row r="1036" spans="3:10">
      <c r="C1036" t="s">
        <v>1013</v>
      </c>
      <c r="D1036">
        <v>218</v>
      </c>
      <c r="E1036" t="s">
        <v>27</v>
      </c>
      <c r="H1036" t="s">
        <v>821</v>
      </c>
      <c r="I1036">
        <v>72507</v>
      </c>
      <c r="J1036" t="s">
        <v>41</v>
      </c>
    </row>
    <row r="1037" spans="3:10">
      <c r="C1037" t="s">
        <v>1014</v>
      </c>
      <c r="D1037">
        <v>227</v>
      </c>
      <c r="E1037" t="s">
        <v>27</v>
      </c>
      <c r="H1037" t="s">
        <v>822</v>
      </c>
      <c r="I1037">
        <v>72102</v>
      </c>
      <c r="J1037" t="s">
        <v>41</v>
      </c>
    </row>
    <row r="1038" spans="3:10">
      <c r="C1038" t="s">
        <v>1015</v>
      </c>
      <c r="D1038">
        <v>228</v>
      </c>
      <c r="E1038" t="s">
        <v>27</v>
      </c>
      <c r="H1038" t="s">
        <v>823</v>
      </c>
      <c r="I1038">
        <v>72510</v>
      </c>
      <c r="J1038" t="s">
        <v>41</v>
      </c>
    </row>
    <row r="1039" spans="3:10">
      <c r="C1039" t="s">
        <v>27</v>
      </c>
      <c r="D1039">
        <v>1640</v>
      </c>
      <c r="E1039" t="s">
        <v>27</v>
      </c>
      <c r="H1039" t="s">
        <v>824</v>
      </c>
      <c r="I1039">
        <v>72303</v>
      </c>
      <c r="J1039" t="s">
        <v>41</v>
      </c>
    </row>
    <row r="1040" spans="3:10">
      <c r="C1040" t="s">
        <v>1016</v>
      </c>
      <c r="D1040">
        <v>229</v>
      </c>
      <c r="E1040" t="s">
        <v>27</v>
      </c>
      <c r="H1040" t="s">
        <v>825</v>
      </c>
      <c r="I1040">
        <v>72501</v>
      </c>
      <c r="J1040" t="s">
        <v>41</v>
      </c>
    </row>
    <row r="1041" spans="3:10">
      <c r="C1041" t="s">
        <v>1017</v>
      </c>
      <c r="D1041">
        <v>230</v>
      </c>
      <c r="E1041" t="s">
        <v>27</v>
      </c>
      <c r="H1041" t="s">
        <v>2232</v>
      </c>
      <c r="I1041">
        <v>72504</v>
      </c>
      <c r="J1041" t="s">
        <v>41</v>
      </c>
    </row>
    <row r="1042" spans="3:10">
      <c r="C1042" t="s">
        <v>1018</v>
      </c>
      <c r="D1042">
        <v>231</v>
      </c>
      <c r="E1042" t="s">
        <v>27</v>
      </c>
      <c r="H1042" t="s">
        <v>827</v>
      </c>
      <c r="I1042">
        <v>72205</v>
      </c>
      <c r="J1042" t="s">
        <v>41</v>
      </c>
    </row>
    <row r="1043" spans="3:10">
      <c r="C1043" t="s">
        <v>1019</v>
      </c>
      <c r="D1043">
        <v>219</v>
      </c>
      <c r="E1043" t="s">
        <v>27</v>
      </c>
      <c r="H1043" t="s">
        <v>828</v>
      </c>
      <c r="I1043">
        <v>72304</v>
      </c>
      <c r="J1043" t="s">
        <v>41</v>
      </c>
    </row>
    <row r="1044" spans="3:10">
      <c r="C1044" t="s">
        <v>1020</v>
      </c>
      <c r="D1044">
        <v>1610</v>
      </c>
      <c r="E1044" t="s">
        <v>27</v>
      </c>
      <c r="H1044" t="s">
        <v>829</v>
      </c>
      <c r="I1044">
        <v>72207</v>
      </c>
      <c r="J1044" t="s">
        <v>41</v>
      </c>
    </row>
    <row r="1045" spans="3:10">
      <c r="C1045" t="s">
        <v>1021</v>
      </c>
      <c r="D1045">
        <v>232</v>
      </c>
      <c r="E1045" t="s">
        <v>27</v>
      </c>
      <c r="H1045" t="s">
        <v>2233</v>
      </c>
      <c r="I1045">
        <v>72202</v>
      </c>
      <c r="J1045" t="s">
        <v>41</v>
      </c>
    </row>
    <row r="1046" spans="3:10">
      <c r="C1046" t="s">
        <v>1022</v>
      </c>
      <c r="D1046">
        <v>220</v>
      </c>
      <c r="E1046" t="s">
        <v>27</v>
      </c>
      <c r="H1046" t="s">
        <v>832</v>
      </c>
      <c r="I1046">
        <v>72508</v>
      </c>
      <c r="J1046" t="s">
        <v>41</v>
      </c>
    </row>
    <row r="1047" spans="3:10">
      <c r="C1047" t="s">
        <v>1023</v>
      </c>
      <c r="D1047">
        <v>233</v>
      </c>
      <c r="E1047" t="s">
        <v>27</v>
      </c>
      <c r="H1047" t="s">
        <v>833</v>
      </c>
      <c r="I1047">
        <v>72404</v>
      </c>
      <c r="J1047" t="s">
        <v>41</v>
      </c>
    </row>
    <row r="1048" spans="3:10">
      <c r="C1048" t="s">
        <v>1024</v>
      </c>
      <c r="D1048">
        <v>234</v>
      </c>
      <c r="E1048" t="s">
        <v>27</v>
      </c>
      <c r="H1048" t="s">
        <v>834</v>
      </c>
      <c r="I1048">
        <v>72505</v>
      </c>
      <c r="J1048" t="s">
        <v>41</v>
      </c>
    </row>
    <row r="1049" spans="3:10">
      <c r="C1049" t="s">
        <v>1025</v>
      </c>
      <c r="D1049">
        <v>235</v>
      </c>
      <c r="E1049" t="s">
        <v>27</v>
      </c>
      <c r="H1049" t="s">
        <v>746</v>
      </c>
      <c r="I1049">
        <v>72405</v>
      </c>
      <c r="J1049" t="s">
        <v>41</v>
      </c>
    </row>
    <row r="1050" spans="3:10">
      <c r="C1050" t="s">
        <v>1026</v>
      </c>
      <c r="D1050">
        <v>236</v>
      </c>
      <c r="E1050" t="s">
        <v>27</v>
      </c>
      <c r="H1050" t="s">
        <v>839</v>
      </c>
      <c r="I1050">
        <v>72108</v>
      </c>
      <c r="J1050" t="s">
        <v>41</v>
      </c>
    </row>
    <row r="1051" spans="3:10">
      <c r="C1051" t="s">
        <v>1027</v>
      </c>
      <c r="D1051">
        <v>237</v>
      </c>
      <c r="E1051" t="s">
        <v>27</v>
      </c>
      <c r="H1051" t="s">
        <v>2234</v>
      </c>
      <c r="I1051">
        <v>72503</v>
      </c>
      <c r="J1051" t="s">
        <v>41</v>
      </c>
    </row>
    <row r="1052" spans="3:10">
      <c r="C1052" t="s">
        <v>43</v>
      </c>
      <c r="D1052">
        <v>5799</v>
      </c>
      <c r="E1052" t="s">
        <v>27</v>
      </c>
      <c r="H1052" t="s">
        <v>2235</v>
      </c>
      <c r="I1052">
        <v>72105</v>
      </c>
      <c r="J1052" t="s">
        <v>41</v>
      </c>
    </row>
    <row r="1053" spans="3:10">
      <c r="C1053" t="s">
        <v>1028</v>
      </c>
      <c r="D1053">
        <v>238</v>
      </c>
      <c r="E1053" t="s">
        <v>27</v>
      </c>
      <c r="H1053" t="s">
        <v>842</v>
      </c>
      <c r="I1053">
        <v>72306</v>
      </c>
      <c r="J1053" t="s">
        <v>41</v>
      </c>
    </row>
    <row r="1054" spans="3:10">
      <c r="C1054" t="s">
        <v>1029</v>
      </c>
      <c r="D1054">
        <v>239</v>
      </c>
      <c r="E1054" t="s">
        <v>27</v>
      </c>
      <c r="H1054" t="s">
        <v>843</v>
      </c>
      <c r="I1054">
        <v>72104</v>
      </c>
      <c r="J1054" t="s">
        <v>41</v>
      </c>
    </row>
    <row r="1055" spans="3:10">
      <c r="C1055" t="s">
        <v>1030</v>
      </c>
      <c r="D1055">
        <v>240</v>
      </c>
      <c r="E1055" t="s">
        <v>27</v>
      </c>
      <c r="H1055" t="s">
        <v>844</v>
      </c>
      <c r="I1055">
        <v>72406</v>
      </c>
      <c r="J1055" t="s">
        <v>41</v>
      </c>
    </row>
    <row r="1056" spans="3:10">
      <c r="C1056" t="s">
        <v>1003</v>
      </c>
      <c r="D1056">
        <v>241</v>
      </c>
      <c r="E1056" t="s">
        <v>27</v>
      </c>
      <c r="H1056" t="s">
        <v>845</v>
      </c>
      <c r="I1056">
        <v>72403</v>
      </c>
      <c r="J1056" t="s">
        <v>41</v>
      </c>
    </row>
    <row r="1057" spans="3:10">
      <c r="C1057" t="s">
        <v>1031</v>
      </c>
      <c r="D1057">
        <v>242</v>
      </c>
      <c r="E1057" t="s">
        <v>27</v>
      </c>
      <c r="H1057" t="s">
        <v>2236</v>
      </c>
      <c r="I1057">
        <v>72308</v>
      </c>
      <c r="J1057" t="s">
        <v>41</v>
      </c>
    </row>
    <row r="1058" spans="3:10">
      <c r="C1058" t="s">
        <v>402</v>
      </c>
      <c r="D1058">
        <v>221</v>
      </c>
      <c r="E1058" t="s">
        <v>27</v>
      </c>
      <c r="H1058" t="s">
        <v>847</v>
      </c>
      <c r="I1058">
        <v>72402</v>
      </c>
      <c r="J1058" t="s">
        <v>41</v>
      </c>
    </row>
    <row r="1059" spans="3:10">
      <c r="C1059" t="s">
        <v>1032</v>
      </c>
      <c r="D1059">
        <v>243</v>
      </c>
      <c r="E1059" t="s">
        <v>27</v>
      </c>
      <c r="H1059" t="s">
        <v>848</v>
      </c>
      <c r="I1059">
        <v>72307</v>
      </c>
      <c r="J1059" t="s">
        <v>41</v>
      </c>
    </row>
    <row r="1060" spans="3:10">
      <c r="C1060" t="s">
        <v>1033</v>
      </c>
      <c r="D1060">
        <v>244</v>
      </c>
      <c r="E1060" t="s">
        <v>27</v>
      </c>
      <c r="H1060" t="s">
        <v>2237</v>
      </c>
      <c r="I1060">
        <v>11205</v>
      </c>
      <c r="J1060" t="s">
        <v>23</v>
      </c>
    </row>
    <row r="1061" spans="3:10">
      <c r="C1061" t="s">
        <v>1034</v>
      </c>
      <c r="D1061">
        <v>245</v>
      </c>
      <c r="E1061" t="s">
        <v>28</v>
      </c>
      <c r="H1061" t="s">
        <v>44</v>
      </c>
      <c r="I1061">
        <v>11204</v>
      </c>
      <c r="J1061" t="s">
        <v>23</v>
      </c>
    </row>
    <row r="1062" spans="3:10">
      <c r="C1062" t="s">
        <v>1035</v>
      </c>
      <c r="D1062">
        <v>1646</v>
      </c>
      <c r="E1062" t="s">
        <v>28</v>
      </c>
      <c r="H1062" t="s">
        <v>2238</v>
      </c>
      <c r="I1062">
        <v>13502</v>
      </c>
      <c r="J1062" t="s">
        <v>23</v>
      </c>
    </row>
    <row r="1063" spans="3:10">
      <c r="C1063" t="s">
        <v>1036</v>
      </c>
      <c r="D1063">
        <v>263</v>
      </c>
      <c r="E1063" t="s">
        <v>28</v>
      </c>
      <c r="H1063" t="s">
        <v>2239</v>
      </c>
      <c r="I1063">
        <v>12603</v>
      </c>
      <c r="J1063" t="s">
        <v>23</v>
      </c>
    </row>
    <row r="1064" spans="3:10">
      <c r="C1064" t="s">
        <v>1037</v>
      </c>
      <c r="D1064">
        <v>264</v>
      </c>
      <c r="E1064" t="s">
        <v>28</v>
      </c>
      <c r="H1064" t="s">
        <v>45</v>
      </c>
      <c r="I1064">
        <v>12103</v>
      </c>
      <c r="J1064" t="s">
        <v>23</v>
      </c>
    </row>
    <row r="1065" spans="3:10">
      <c r="C1065" t="s">
        <v>430</v>
      </c>
      <c r="D1065">
        <v>265</v>
      </c>
      <c r="E1065" t="s">
        <v>28</v>
      </c>
      <c r="H1065" t="s">
        <v>2240</v>
      </c>
      <c r="I1065">
        <v>12102</v>
      </c>
      <c r="J1065" t="s">
        <v>23</v>
      </c>
    </row>
    <row r="1066" spans="3:10">
      <c r="C1066" t="s">
        <v>1038</v>
      </c>
      <c r="D1066">
        <v>266</v>
      </c>
      <c r="E1066" t="s">
        <v>28</v>
      </c>
      <c r="H1066" t="s">
        <v>2241</v>
      </c>
      <c r="I1066">
        <v>12402</v>
      </c>
      <c r="J1066" t="s">
        <v>23</v>
      </c>
    </row>
    <row r="1067" spans="3:10">
      <c r="C1067" t="s">
        <v>1039</v>
      </c>
      <c r="D1067">
        <v>267</v>
      </c>
      <c r="E1067" t="s">
        <v>28</v>
      </c>
      <c r="H1067" t="s">
        <v>2242</v>
      </c>
      <c r="I1067">
        <v>12204</v>
      </c>
      <c r="J1067" t="s">
        <v>23</v>
      </c>
    </row>
    <row r="1068" spans="3:10">
      <c r="C1068" t="s">
        <v>1040</v>
      </c>
      <c r="D1068">
        <v>268</v>
      </c>
      <c r="E1068" t="s">
        <v>28</v>
      </c>
      <c r="H1068" t="s">
        <v>2243</v>
      </c>
      <c r="I1068">
        <v>11108</v>
      </c>
      <c r="J1068" t="s">
        <v>23</v>
      </c>
    </row>
    <row r="1069" spans="3:10">
      <c r="C1069" t="s">
        <v>1041</v>
      </c>
      <c r="D1069">
        <v>247</v>
      </c>
      <c r="E1069" t="s">
        <v>28</v>
      </c>
      <c r="H1069" t="s">
        <v>2244</v>
      </c>
      <c r="I1069">
        <v>13102</v>
      </c>
      <c r="J1069" t="s">
        <v>23</v>
      </c>
    </row>
    <row r="1070" spans="3:10">
      <c r="C1070" t="s">
        <v>1042</v>
      </c>
      <c r="D1070">
        <v>269</v>
      </c>
      <c r="E1070" t="s">
        <v>28</v>
      </c>
      <c r="H1070" t="s">
        <v>2245</v>
      </c>
      <c r="I1070">
        <v>11505</v>
      </c>
      <c r="J1070" t="s">
        <v>23</v>
      </c>
    </row>
    <row r="1071" spans="3:10">
      <c r="C1071" t="s">
        <v>1043</v>
      </c>
      <c r="D1071">
        <v>270</v>
      </c>
      <c r="E1071" t="s">
        <v>28</v>
      </c>
      <c r="H1071" t="s">
        <v>2246</v>
      </c>
      <c r="I1071">
        <v>11107</v>
      </c>
      <c r="J1071" t="s">
        <v>23</v>
      </c>
    </row>
    <row r="1072" spans="3:10">
      <c r="C1072" t="s">
        <v>1044</v>
      </c>
      <c r="D1072">
        <v>272</v>
      </c>
      <c r="E1072" t="s">
        <v>28</v>
      </c>
      <c r="H1072" t="s">
        <v>1675</v>
      </c>
      <c r="I1072">
        <v>11102</v>
      </c>
      <c r="J1072" t="s">
        <v>23</v>
      </c>
    </row>
    <row r="1073" spans="3:10">
      <c r="C1073" t="s">
        <v>1045</v>
      </c>
      <c r="D1073">
        <v>275</v>
      </c>
      <c r="E1073" t="s">
        <v>28</v>
      </c>
      <c r="H1073" t="s">
        <v>2247</v>
      </c>
      <c r="I1073">
        <v>12503</v>
      </c>
      <c r="J1073" t="s">
        <v>23</v>
      </c>
    </row>
    <row r="1074" spans="3:10">
      <c r="C1074" t="s">
        <v>1046</v>
      </c>
      <c r="D1074">
        <v>276</v>
      </c>
      <c r="E1074" t="s">
        <v>28</v>
      </c>
      <c r="H1074" t="s">
        <v>2248</v>
      </c>
      <c r="I1074">
        <v>11105</v>
      </c>
      <c r="J1074" t="s">
        <v>23</v>
      </c>
    </row>
    <row r="1075" spans="3:10">
      <c r="C1075" t="s">
        <v>1047</v>
      </c>
      <c r="D1075">
        <v>279</v>
      </c>
      <c r="E1075" t="s">
        <v>28</v>
      </c>
      <c r="H1075" t="s">
        <v>2249</v>
      </c>
      <c r="I1075">
        <v>13203</v>
      </c>
      <c r="J1075" t="s">
        <v>23</v>
      </c>
    </row>
    <row r="1076" spans="3:10">
      <c r="C1076" t="s">
        <v>1048</v>
      </c>
      <c r="D1076">
        <v>248</v>
      </c>
      <c r="E1076" t="s">
        <v>28</v>
      </c>
      <c r="H1076" t="s">
        <v>2138</v>
      </c>
      <c r="I1076">
        <v>11504</v>
      </c>
      <c r="J1076" t="s">
        <v>23</v>
      </c>
    </row>
    <row r="1077" spans="3:10">
      <c r="C1077" t="s">
        <v>1049</v>
      </c>
      <c r="D1077">
        <v>281</v>
      </c>
      <c r="E1077" t="s">
        <v>28</v>
      </c>
      <c r="H1077" t="s">
        <v>2250</v>
      </c>
      <c r="I1077">
        <v>11104</v>
      </c>
      <c r="J1077" t="s">
        <v>23</v>
      </c>
    </row>
    <row r="1078" spans="3:10">
      <c r="C1078" t="s">
        <v>1050</v>
      </c>
      <c r="D1078">
        <v>282</v>
      </c>
      <c r="E1078" t="s">
        <v>28</v>
      </c>
      <c r="H1078" t="s">
        <v>2251</v>
      </c>
      <c r="I1078">
        <v>13401</v>
      </c>
      <c r="J1078" t="s">
        <v>23</v>
      </c>
    </row>
    <row r="1079" spans="3:10">
      <c r="C1079" t="s">
        <v>1051</v>
      </c>
      <c r="D1079">
        <v>283</v>
      </c>
      <c r="E1079" t="s">
        <v>28</v>
      </c>
      <c r="H1079" t="s">
        <v>2252</v>
      </c>
      <c r="I1079">
        <v>12203</v>
      </c>
      <c r="J1079" t="s">
        <v>23</v>
      </c>
    </row>
    <row r="1080" spans="3:10">
      <c r="C1080" t="s">
        <v>1052</v>
      </c>
      <c r="D1080">
        <v>277</v>
      </c>
      <c r="E1080" t="s">
        <v>28</v>
      </c>
      <c r="H1080" t="s">
        <v>2253</v>
      </c>
      <c r="I1080">
        <v>11403</v>
      </c>
      <c r="J1080" t="s">
        <v>23</v>
      </c>
    </row>
    <row r="1081" spans="3:10">
      <c r="C1081" t="s">
        <v>28</v>
      </c>
      <c r="D1081">
        <v>1671</v>
      </c>
      <c r="E1081" t="s">
        <v>28</v>
      </c>
      <c r="H1081" t="s">
        <v>2254</v>
      </c>
      <c r="I1081">
        <v>13304</v>
      </c>
      <c r="J1081" t="s">
        <v>23</v>
      </c>
    </row>
    <row r="1082" spans="3:10">
      <c r="C1082" t="s">
        <v>1053</v>
      </c>
      <c r="D1082">
        <v>1805</v>
      </c>
      <c r="E1082" t="s">
        <v>28</v>
      </c>
      <c r="H1082" t="s">
        <v>2255</v>
      </c>
      <c r="I1082">
        <v>13301</v>
      </c>
      <c r="J1082" t="s">
        <v>23</v>
      </c>
    </row>
    <row r="1083" spans="3:10">
      <c r="C1083" t="s">
        <v>1054</v>
      </c>
      <c r="D1083">
        <v>246</v>
      </c>
      <c r="E1083" t="s">
        <v>28</v>
      </c>
      <c r="H1083" t="s">
        <v>2256</v>
      </c>
      <c r="I1083">
        <v>13303</v>
      </c>
      <c r="J1083" t="s">
        <v>23</v>
      </c>
    </row>
    <row r="1084" spans="3:10">
      <c r="C1084" t="s">
        <v>1055</v>
      </c>
      <c r="D1084">
        <v>249</v>
      </c>
      <c r="E1084" t="s">
        <v>28</v>
      </c>
      <c r="H1084" t="s">
        <v>2257</v>
      </c>
      <c r="I1084">
        <v>12602</v>
      </c>
      <c r="J1084" t="s">
        <v>23</v>
      </c>
    </row>
    <row r="1085" spans="3:10">
      <c r="C1085" t="s">
        <v>1056</v>
      </c>
      <c r="D1085">
        <v>250</v>
      </c>
      <c r="E1085" t="s">
        <v>28</v>
      </c>
      <c r="H1085" t="s">
        <v>2258</v>
      </c>
      <c r="I1085">
        <v>11402</v>
      </c>
      <c r="J1085" t="s">
        <v>23</v>
      </c>
    </row>
    <row r="1086" spans="3:10">
      <c r="C1086" t="s">
        <v>1057</v>
      </c>
      <c r="D1086">
        <v>253</v>
      </c>
      <c r="E1086" t="s">
        <v>28</v>
      </c>
      <c r="H1086" t="s">
        <v>1850</v>
      </c>
      <c r="I1086">
        <v>11302</v>
      </c>
      <c r="J1086" t="s">
        <v>23</v>
      </c>
    </row>
    <row r="1087" spans="3:10">
      <c r="C1087" t="s">
        <v>1058</v>
      </c>
      <c r="D1087">
        <v>257</v>
      </c>
      <c r="E1087" t="s">
        <v>28</v>
      </c>
      <c r="H1087" t="s">
        <v>2259</v>
      </c>
      <c r="I1087">
        <v>11303</v>
      </c>
      <c r="J1087" t="s">
        <v>23</v>
      </c>
    </row>
    <row r="1088" spans="3:10">
      <c r="C1088" t="s">
        <v>1059</v>
      </c>
      <c r="D1088">
        <v>258</v>
      </c>
      <c r="E1088" t="s">
        <v>28</v>
      </c>
      <c r="H1088" t="s">
        <v>2260</v>
      </c>
      <c r="I1088">
        <v>13201</v>
      </c>
      <c r="J1088" t="s">
        <v>23</v>
      </c>
    </row>
    <row r="1089" spans="3:10">
      <c r="C1089" t="s">
        <v>1060</v>
      </c>
      <c r="D1089">
        <v>273</v>
      </c>
      <c r="E1089" t="s">
        <v>28</v>
      </c>
      <c r="H1089" t="s">
        <v>2261</v>
      </c>
      <c r="I1089">
        <v>11501</v>
      </c>
      <c r="J1089" t="s">
        <v>23</v>
      </c>
    </row>
    <row r="1090" spans="3:10">
      <c r="C1090" t="s">
        <v>1061</v>
      </c>
      <c r="D1090">
        <v>274</v>
      </c>
      <c r="E1090" t="s">
        <v>28</v>
      </c>
      <c r="H1090" t="s">
        <v>47</v>
      </c>
      <c r="I1090">
        <v>11109</v>
      </c>
      <c r="J1090" t="s">
        <v>23</v>
      </c>
    </row>
    <row r="1091" spans="3:10">
      <c r="C1091" t="s">
        <v>1062</v>
      </c>
      <c r="D1091">
        <v>278</v>
      </c>
      <c r="E1091" t="s">
        <v>28</v>
      </c>
      <c r="H1091" t="s">
        <v>2262</v>
      </c>
      <c r="I1091">
        <v>11502</v>
      </c>
      <c r="J1091" t="s">
        <v>23</v>
      </c>
    </row>
    <row r="1092" spans="3:10">
      <c r="C1092" t="s">
        <v>1063</v>
      </c>
      <c r="D1092">
        <v>285</v>
      </c>
      <c r="E1092" t="s">
        <v>28</v>
      </c>
      <c r="H1092" t="s">
        <v>49</v>
      </c>
      <c r="I1092">
        <v>12403</v>
      </c>
      <c r="J1092" t="s">
        <v>23</v>
      </c>
    </row>
    <row r="1093" spans="3:10">
      <c r="C1093" t="s">
        <v>1064</v>
      </c>
      <c r="D1093">
        <v>295</v>
      </c>
      <c r="E1093" t="s">
        <v>28</v>
      </c>
      <c r="H1093" t="s">
        <v>50</v>
      </c>
      <c r="I1093">
        <v>12301</v>
      </c>
      <c r="J1093" t="s">
        <v>23</v>
      </c>
    </row>
    <row r="1094" spans="3:10">
      <c r="C1094" t="s">
        <v>1065</v>
      </c>
      <c r="D1094">
        <v>296</v>
      </c>
      <c r="E1094" t="s">
        <v>28</v>
      </c>
      <c r="H1094" t="s">
        <v>2263</v>
      </c>
      <c r="I1094">
        <v>12501</v>
      </c>
      <c r="J1094" t="s">
        <v>23</v>
      </c>
    </row>
    <row r="1095" spans="3:10">
      <c r="C1095" t="s">
        <v>1066</v>
      </c>
      <c r="D1095">
        <v>297</v>
      </c>
      <c r="E1095" t="s">
        <v>28</v>
      </c>
      <c r="H1095" t="s">
        <v>1690</v>
      </c>
      <c r="I1095">
        <v>13204</v>
      </c>
      <c r="J1095" t="s">
        <v>23</v>
      </c>
    </row>
    <row r="1096" spans="3:10">
      <c r="C1096" t="s">
        <v>1067</v>
      </c>
      <c r="D1096">
        <v>300</v>
      </c>
      <c r="E1096" t="s">
        <v>28</v>
      </c>
      <c r="H1096" t="s">
        <v>2264</v>
      </c>
      <c r="I1096">
        <v>11203</v>
      </c>
      <c r="J1096" t="s">
        <v>23</v>
      </c>
    </row>
    <row r="1097" spans="3:10">
      <c r="C1097" t="s">
        <v>1068</v>
      </c>
      <c r="D1097">
        <v>256</v>
      </c>
      <c r="E1097" t="s">
        <v>28</v>
      </c>
      <c r="H1097" t="s">
        <v>2265</v>
      </c>
      <c r="I1097">
        <v>12101</v>
      </c>
      <c r="J1097" t="s">
        <v>23</v>
      </c>
    </row>
    <row r="1098" spans="3:10">
      <c r="C1098" t="s">
        <v>1069</v>
      </c>
      <c r="D1098">
        <v>304</v>
      </c>
      <c r="E1098" t="s">
        <v>28</v>
      </c>
      <c r="H1098" t="s">
        <v>2266</v>
      </c>
      <c r="I1098">
        <v>11201</v>
      </c>
      <c r="J1098" t="s">
        <v>23</v>
      </c>
    </row>
    <row r="1099" spans="3:10">
      <c r="C1099" t="s">
        <v>1070</v>
      </c>
      <c r="D1099">
        <v>284</v>
      </c>
      <c r="E1099" t="s">
        <v>28</v>
      </c>
      <c r="H1099" t="s">
        <v>2267</v>
      </c>
      <c r="I1099">
        <v>11401</v>
      </c>
      <c r="J1099" t="s">
        <v>23</v>
      </c>
    </row>
    <row r="1100" spans="3:10">
      <c r="C1100" t="s">
        <v>1071</v>
      </c>
      <c r="D1100">
        <v>286</v>
      </c>
      <c r="E1100" t="s">
        <v>28</v>
      </c>
      <c r="H1100" t="s">
        <v>2268</v>
      </c>
      <c r="I1100">
        <v>12304</v>
      </c>
      <c r="J1100" t="s">
        <v>23</v>
      </c>
    </row>
    <row r="1101" spans="3:10">
      <c r="C1101" t="s">
        <v>1072</v>
      </c>
      <c r="D1101">
        <v>1676</v>
      </c>
      <c r="E1101" t="s">
        <v>28</v>
      </c>
      <c r="H1101" t="s">
        <v>2269</v>
      </c>
      <c r="I1101">
        <v>12202</v>
      </c>
      <c r="J1101" t="s">
        <v>23</v>
      </c>
    </row>
    <row r="1102" spans="3:10">
      <c r="C1102" t="s">
        <v>1073</v>
      </c>
      <c r="D1102">
        <v>287</v>
      </c>
      <c r="E1102" t="s">
        <v>28</v>
      </c>
      <c r="H1102" t="s">
        <v>2270</v>
      </c>
      <c r="I1102">
        <v>12401</v>
      </c>
      <c r="J1102" t="s">
        <v>23</v>
      </c>
    </row>
    <row r="1103" spans="3:10">
      <c r="C1103" t="s">
        <v>1074</v>
      </c>
      <c r="D1103">
        <v>261</v>
      </c>
      <c r="E1103" t="s">
        <v>28</v>
      </c>
      <c r="H1103" t="s">
        <v>52</v>
      </c>
      <c r="I1103">
        <v>11100</v>
      </c>
      <c r="J1103" t="s">
        <v>23</v>
      </c>
    </row>
    <row r="1104" spans="3:10">
      <c r="C1104" t="s">
        <v>1075</v>
      </c>
      <c r="D1104">
        <v>262</v>
      </c>
      <c r="E1104" t="s">
        <v>28</v>
      </c>
      <c r="H1104" t="s">
        <v>2271</v>
      </c>
      <c r="I1104">
        <v>13501</v>
      </c>
      <c r="J1104" t="s">
        <v>23</v>
      </c>
    </row>
    <row r="1105" spans="3:10">
      <c r="C1105" t="s">
        <v>1076</v>
      </c>
      <c r="D1105">
        <v>271</v>
      </c>
      <c r="E1105" t="s">
        <v>28</v>
      </c>
      <c r="H1105" t="s">
        <v>2272</v>
      </c>
      <c r="I1105">
        <v>13305</v>
      </c>
      <c r="J1105" t="s">
        <v>23</v>
      </c>
    </row>
    <row r="1106" spans="3:10">
      <c r="C1106" t="s">
        <v>1077</v>
      </c>
      <c r="D1106">
        <v>280</v>
      </c>
      <c r="E1106" t="s">
        <v>28</v>
      </c>
      <c r="H1106" t="s">
        <v>2273</v>
      </c>
      <c r="I1106">
        <v>13202</v>
      </c>
      <c r="J1106" t="s">
        <v>23</v>
      </c>
    </row>
    <row r="1107" spans="3:10">
      <c r="C1107" t="s">
        <v>1078</v>
      </c>
      <c r="D1107">
        <v>293</v>
      </c>
      <c r="E1107" t="s">
        <v>28</v>
      </c>
      <c r="H1107" t="s">
        <v>2274</v>
      </c>
      <c r="I1107">
        <v>12104</v>
      </c>
      <c r="J1107" t="s">
        <v>23</v>
      </c>
    </row>
    <row r="1108" spans="3:10">
      <c r="C1108" t="s">
        <v>1079</v>
      </c>
      <c r="D1108">
        <v>305</v>
      </c>
      <c r="E1108" t="s">
        <v>28</v>
      </c>
      <c r="H1108" t="s">
        <v>2275</v>
      </c>
      <c r="I1108">
        <v>13403</v>
      </c>
      <c r="J1108" t="s">
        <v>23</v>
      </c>
    </row>
    <row r="1109" spans="3:10">
      <c r="C1109" t="s">
        <v>1080</v>
      </c>
      <c r="D1109">
        <v>288</v>
      </c>
      <c r="E1109" t="s">
        <v>28</v>
      </c>
      <c r="H1109" t="s">
        <v>2276</v>
      </c>
      <c r="I1109">
        <v>12601</v>
      </c>
      <c r="J1109" t="s">
        <v>23</v>
      </c>
    </row>
    <row r="1110" spans="3:10">
      <c r="C1110" t="s">
        <v>43</v>
      </c>
      <c r="D1110">
        <v>5099</v>
      </c>
      <c r="E1110" t="s">
        <v>28</v>
      </c>
      <c r="H1110" t="s">
        <v>53</v>
      </c>
      <c r="I1110">
        <v>13103</v>
      </c>
      <c r="J1110" t="s">
        <v>23</v>
      </c>
    </row>
    <row r="1111" spans="3:10">
      <c r="C1111" t="s">
        <v>1081</v>
      </c>
      <c r="D1111">
        <v>251</v>
      </c>
      <c r="E1111" t="s">
        <v>28</v>
      </c>
      <c r="H1111" t="s">
        <v>2277</v>
      </c>
      <c r="I1111">
        <v>13306</v>
      </c>
      <c r="J1111" t="s">
        <v>23</v>
      </c>
    </row>
    <row r="1112" spans="3:10">
      <c r="C1112" t="s">
        <v>1082</v>
      </c>
      <c r="D1112">
        <v>252</v>
      </c>
      <c r="E1112" t="s">
        <v>28</v>
      </c>
      <c r="H1112" t="s">
        <v>54</v>
      </c>
      <c r="I1112">
        <v>12205</v>
      </c>
      <c r="J1112" t="s">
        <v>23</v>
      </c>
    </row>
    <row r="1113" spans="3:10">
      <c r="C1113" t="s">
        <v>1083</v>
      </c>
      <c r="D1113">
        <v>289</v>
      </c>
      <c r="E1113" t="s">
        <v>28</v>
      </c>
      <c r="H1113" t="s">
        <v>2278</v>
      </c>
      <c r="I1113">
        <v>12502</v>
      </c>
      <c r="J1113" t="s">
        <v>23</v>
      </c>
    </row>
    <row r="1114" spans="3:10">
      <c r="C1114" t="s">
        <v>1084</v>
      </c>
      <c r="D1114">
        <v>1645</v>
      </c>
      <c r="E1114" t="s">
        <v>28</v>
      </c>
      <c r="H1114" t="s">
        <v>145</v>
      </c>
      <c r="I1114">
        <v>13402</v>
      </c>
      <c r="J1114" t="s">
        <v>23</v>
      </c>
    </row>
    <row r="1115" spans="3:10">
      <c r="C1115" t="s">
        <v>1085</v>
      </c>
      <c r="D1115">
        <v>290</v>
      </c>
      <c r="E1115" t="s">
        <v>28</v>
      </c>
      <c r="H1115" t="s">
        <v>55</v>
      </c>
      <c r="I1115">
        <v>13101</v>
      </c>
      <c r="J1115" t="s">
        <v>23</v>
      </c>
    </row>
    <row r="1116" spans="3:10">
      <c r="C1116" t="s">
        <v>1086</v>
      </c>
      <c r="D1116">
        <v>291</v>
      </c>
      <c r="E1116" t="s">
        <v>28</v>
      </c>
      <c r="H1116" t="s">
        <v>2279</v>
      </c>
      <c r="I1116">
        <v>11202</v>
      </c>
      <c r="J1116" t="s">
        <v>23</v>
      </c>
    </row>
    <row r="1117" spans="3:10">
      <c r="C1117" t="s">
        <v>1087</v>
      </c>
      <c r="D1117">
        <v>292</v>
      </c>
      <c r="E1117" t="s">
        <v>28</v>
      </c>
      <c r="H1117" t="s">
        <v>2280</v>
      </c>
      <c r="I1117">
        <v>13302</v>
      </c>
      <c r="J1117" t="s">
        <v>23</v>
      </c>
    </row>
    <row r="1118" spans="3:10">
      <c r="C1118" t="s">
        <v>1088</v>
      </c>
      <c r="D1118">
        <v>254</v>
      </c>
      <c r="E1118" t="s">
        <v>28</v>
      </c>
      <c r="H1118" t="s">
        <v>2281</v>
      </c>
      <c r="I1118">
        <v>11304</v>
      </c>
      <c r="J1118" t="s">
        <v>23</v>
      </c>
    </row>
    <row r="1119" spans="3:10">
      <c r="C1119" t="s">
        <v>1089</v>
      </c>
      <c r="D1119">
        <v>294</v>
      </c>
      <c r="E1119" t="s">
        <v>28</v>
      </c>
      <c r="H1119" t="s">
        <v>2282</v>
      </c>
      <c r="I1119">
        <v>12303</v>
      </c>
      <c r="J1119" t="s">
        <v>23</v>
      </c>
    </row>
    <row r="1120" spans="3:10">
      <c r="C1120" t="s">
        <v>1090</v>
      </c>
      <c r="D1120">
        <v>298</v>
      </c>
      <c r="E1120" t="s">
        <v>28</v>
      </c>
      <c r="H1120" t="s">
        <v>2131</v>
      </c>
      <c r="I1120">
        <v>11101</v>
      </c>
      <c r="J1120" t="s">
        <v>23</v>
      </c>
    </row>
    <row r="1121" spans="3:10">
      <c r="C1121" t="s">
        <v>1091</v>
      </c>
      <c r="D1121">
        <v>299</v>
      </c>
      <c r="E1121" t="s">
        <v>28</v>
      </c>
      <c r="H1121" t="s">
        <v>2283</v>
      </c>
      <c r="I1121">
        <v>11301</v>
      </c>
      <c r="J1121" t="s">
        <v>23</v>
      </c>
    </row>
    <row r="1122" spans="3:10">
      <c r="C1122" t="s">
        <v>1092</v>
      </c>
      <c r="D1122">
        <v>255</v>
      </c>
      <c r="E1122" t="s">
        <v>28</v>
      </c>
      <c r="H1122" t="s">
        <v>1786</v>
      </c>
      <c r="I1122">
        <v>11503</v>
      </c>
      <c r="J1122" t="s">
        <v>23</v>
      </c>
    </row>
    <row r="1123" spans="3:10">
      <c r="C1123" t="s">
        <v>1093</v>
      </c>
      <c r="D1123">
        <v>301</v>
      </c>
      <c r="E1123" t="s">
        <v>28</v>
      </c>
      <c r="H1123" t="s">
        <v>2284</v>
      </c>
      <c r="I1123">
        <v>11103</v>
      </c>
      <c r="J1123" t="s">
        <v>23</v>
      </c>
    </row>
    <row r="1124" spans="3:10">
      <c r="C1124" t="s">
        <v>1094</v>
      </c>
      <c r="D1124">
        <v>259</v>
      </c>
      <c r="E1124" t="s">
        <v>28</v>
      </c>
      <c r="H1124" t="s">
        <v>2285</v>
      </c>
      <c r="I1124">
        <v>11106</v>
      </c>
      <c r="J1124" t="s">
        <v>23</v>
      </c>
    </row>
    <row r="1125" spans="3:10">
      <c r="C1125" t="s">
        <v>1095</v>
      </c>
      <c r="D1125">
        <v>260</v>
      </c>
      <c r="E1125" t="s">
        <v>28</v>
      </c>
      <c r="H1125" t="s">
        <v>2286</v>
      </c>
      <c r="I1125">
        <v>12201</v>
      </c>
      <c r="J1125" t="s">
        <v>23</v>
      </c>
    </row>
    <row r="1126" spans="3:10">
      <c r="C1126" t="s">
        <v>122</v>
      </c>
      <c r="D1126">
        <v>302</v>
      </c>
      <c r="E1126" t="s">
        <v>28</v>
      </c>
      <c r="H1126" t="s">
        <v>2287</v>
      </c>
      <c r="I1126">
        <v>12206</v>
      </c>
      <c r="J1126" t="s">
        <v>23</v>
      </c>
    </row>
    <row r="1127" spans="3:10">
      <c r="C1127" t="s">
        <v>1096</v>
      </c>
      <c r="D1127">
        <v>303</v>
      </c>
      <c r="E1127" t="s">
        <v>28</v>
      </c>
      <c r="H1127" t="s">
        <v>2288</v>
      </c>
      <c r="I1127">
        <v>12302</v>
      </c>
      <c r="J1127" t="s">
        <v>23</v>
      </c>
    </row>
    <row r="1128" spans="3:10">
      <c r="C1128" t="s">
        <v>1097</v>
      </c>
      <c r="D1128">
        <v>695</v>
      </c>
      <c r="E1128" t="s">
        <v>29</v>
      </c>
      <c r="H1128" t="s">
        <v>1643</v>
      </c>
      <c r="I1128">
        <v>31104</v>
      </c>
      <c r="J1128" t="s">
        <v>24</v>
      </c>
    </row>
    <row r="1129" spans="3:10">
      <c r="C1129" t="s">
        <v>1098</v>
      </c>
      <c r="D1129">
        <v>696</v>
      </c>
      <c r="E1129" t="s">
        <v>29</v>
      </c>
      <c r="H1129" t="s">
        <v>2289</v>
      </c>
      <c r="I1129">
        <v>31158</v>
      </c>
      <c r="J1129" t="s">
        <v>24</v>
      </c>
    </row>
    <row r="1130" spans="3:10">
      <c r="C1130" t="s">
        <v>1099</v>
      </c>
      <c r="D1130">
        <v>697</v>
      </c>
      <c r="E1130" t="s">
        <v>29</v>
      </c>
      <c r="H1130" t="s">
        <v>850</v>
      </c>
      <c r="I1130">
        <v>31623</v>
      </c>
      <c r="J1130" t="s">
        <v>24</v>
      </c>
    </row>
    <row r="1131" spans="3:10">
      <c r="C1131" t="s">
        <v>1100</v>
      </c>
      <c r="D1131">
        <v>698</v>
      </c>
      <c r="E1131" t="s">
        <v>29</v>
      </c>
      <c r="H1131" t="s">
        <v>2290</v>
      </c>
      <c r="I1131">
        <v>31242</v>
      </c>
      <c r="J1131" t="s">
        <v>24</v>
      </c>
    </row>
    <row r="1132" spans="3:10">
      <c r="C1132" t="s">
        <v>1101</v>
      </c>
      <c r="D1132">
        <v>701</v>
      </c>
      <c r="E1132" t="s">
        <v>29</v>
      </c>
      <c r="H1132" t="s">
        <v>2291</v>
      </c>
      <c r="I1132">
        <v>31205</v>
      </c>
      <c r="J1132" t="s">
        <v>24</v>
      </c>
    </row>
    <row r="1133" spans="3:10">
      <c r="C1133" t="s">
        <v>1102</v>
      </c>
      <c r="D1133">
        <v>702</v>
      </c>
      <c r="E1133" t="s">
        <v>29</v>
      </c>
      <c r="H1133" t="s">
        <v>2292</v>
      </c>
      <c r="I1133">
        <v>31162</v>
      </c>
      <c r="J1133" t="s">
        <v>24</v>
      </c>
    </row>
    <row r="1134" spans="3:10">
      <c r="C1134" t="s">
        <v>1103</v>
      </c>
      <c r="D1134">
        <v>699</v>
      </c>
      <c r="E1134" t="s">
        <v>29</v>
      </c>
      <c r="H1134" t="s">
        <v>2005</v>
      </c>
      <c r="I1134">
        <v>31244</v>
      </c>
      <c r="J1134" t="s">
        <v>24</v>
      </c>
    </row>
    <row r="1135" spans="3:10">
      <c r="C1135" t="s">
        <v>1104</v>
      </c>
      <c r="D1135">
        <v>703</v>
      </c>
      <c r="E1135" t="s">
        <v>29</v>
      </c>
      <c r="H1135" t="s">
        <v>2293</v>
      </c>
      <c r="I1135">
        <v>31413</v>
      </c>
      <c r="J1135" t="s">
        <v>24</v>
      </c>
    </row>
    <row r="1136" spans="3:10">
      <c r="C1136" t="s">
        <v>1105</v>
      </c>
      <c r="D1136">
        <v>704</v>
      </c>
      <c r="E1136" t="s">
        <v>29</v>
      </c>
      <c r="H1136" t="s">
        <v>2294</v>
      </c>
      <c r="I1136">
        <v>31105</v>
      </c>
      <c r="J1136" t="s">
        <v>24</v>
      </c>
    </row>
    <row r="1137" spans="3:10">
      <c r="C1137" t="s">
        <v>1106</v>
      </c>
      <c r="D1137">
        <v>705</v>
      </c>
      <c r="E1137" t="s">
        <v>29</v>
      </c>
      <c r="H1137" t="s">
        <v>2295</v>
      </c>
      <c r="I1137">
        <v>31607</v>
      </c>
      <c r="J1137" t="s">
        <v>24</v>
      </c>
    </row>
    <row r="1138" spans="3:10">
      <c r="C1138" t="s">
        <v>1107</v>
      </c>
      <c r="D1138">
        <v>706</v>
      </c>
      <c r="E1138" t="s">
        <v>29</v>
      </c>
      <c r="H1138" t="s">
        <v>2296</v>
      </c>
      <c r="I1138">
        <v>31636</v>
      </c>
      <c r="J1138" t="s">
        <v>24</v>
      </c>
    </row>
    <row r="1139" spans="3:10">
      <c r="C1139" t="s">
        <v>1108</v>
      </c>
      <c r="D1139">
        <v>707</v>
      </c>
      <c r="E1139" t="s">
        <v>29</v>
      </c>
      <c r="H1139" t="s">
        <v>1825</v>
      </c>
      <c r="I1139">
        <v>31404</v>
      </c>
      <c r="J1139" t="s">
        <v>24</v>
      </c>
    </row>
    <row r="1140" spans="3:10">
      <c r="C1140" t="s">
        <v>1109</v>
      </c>
      <c r="D1140">
        <v>708</v>
      </c>
      <c r="E1140" t="s">
        <v>29</v>
      </c>
      <c r="H1140" t="s">
        <v>2297</v>
      </c>
      <c r="I1140">
        <v>31149</v>
      </c>
      <c r="J1140" t="s">
        <v>24</v>
      </c>
    </row>
    <row r="1141" spans="3:10">
      <c r="C1141" t="s">
        <v>71</v>
      </c>
      <c r="D1141">
        <v>709</v>
      </c>
      <c r="E1141" t="s">
        <v>29</v>
      </c>
      <c r="H1141" t="s">
        <v>2298</v>
      </c>
      <c r="I1141">
        <v>31313</v>
      </c>
      <c r="J1141" t="s">
        <v>24</v>
      </c>
    </row>
    <row r="1142" spans="3:10">
      <c r="C1142" t="s">
        <v>1110</v>
      </c>
      <c r="D1142">
        <v>710</v>
      </c>
      <c r="E1142" t="s">
        <v>29</v>
      </c>
      <c r="H1142" t="s">
        <v>2299</v>
      </c>
      <c r="I1142">
        <v>31632</v>
      </c>
      <c r="J1142" t="s">
        <v>24</v>
      </c>
    </row>
    <row r="1143" spans="3:10">
      <c r="C1143" t="s">
        <v>1111</v>
      </c>
      <c r="D1143">
        <v>711</v>
      </c>
      <c r="E1143" t="s">
        <v>29</v>
      </c>
      <c r="H1143" t="s">
        <v>2300</v>
      </c>
      <c r="I1143">
        <v>31156</v>
      </c>
      <c r="J1143" t="s">
        <v>24</v>
      </c>
    </row>
    <row r="1144" spans="3:10">
      <c r="C1144" t="s">
        <v>1112</v>
      </c>
      <c r="D1144">
        <v>712</v>
      </c>
      <c r="E1144" t="s">
        <v>29</v>
      </c>
      <c r="H1144" t="s">
        <v>2301</v>
      </c>
      <c r="I1144">
        <v>31314</v>
      </c>
      <c r="J1144" t="s">
        <v>24</v>
      </c>
    </row>
    <row r="1145" spans="3:10">
      <c r="C1145" t="s">
        <v>1113</v>
      </c>
      <c r="D1145">
        <v>713</v>
      </c>
      <c r="E1145" t="s">
        <v>29</v>
      </c>
      <c r="H1145" t="s">
        <v>2302</v>
      </c>
      <c r="I1145">
        <v>31302</v>
      </c>
      <c r="J1145" t="s">
        <v>24</v>
      </c>
    </row>
    <row r="1146" spans="3:10">
      <c r="C1146" t="s">
        <v>1114</v>
      </c>
      <c r="D1146">
        <v>718</v>
      </c>
      <c r="E1146" t="s">
        <v>29</v>
      </c>
      <c r="H1146" t="s">
        <v>1678</v>
      </c>
      <c r="I1146">
        <v>31223</v>
      </c>
      <c r="J1146" t="s">
        <v>24</v>
      </c>
    </row>
    <row r="1147" spans="3:10">
      <c r="C1147" t="s">
        <v>200</v>
      </c>
      <c r="D1147">
        <v>719</v>
      </c>
      <c r="E1147" t="s">
        <v>29</v>
      </c>
      <c r="H1147" t="s">
        <v>1979</v>
      </c>
      <c r="I1147">
        <v>31142</v>
      </c>
      <c r="J1147" t="s">
        <v>24</v>
      </c>
    </row>
    <row r="1148" spans="3:10">
      <c r="C1148" t="s">
        <v>1115</v>
      </c>
      <c r="D1148">
        <v>1672</v>
      </c>
      <c r="E1148" t="s">
        <v>29</v>
      </c>
      <c r="H1148" t="s">
        <v>1833</v>
      </c>
      <c r="I1148">
        <v>31315</v>
      </c>
      <c r="J1148" t="s">
        <v>24</v>
      </c>
    </row>
    <row r="1149" spans="3:10">
      <c r="C1149" t="s">
        <v>1116</v>
      </c>
      <c r="D1149">
        <v>720</v>
      </c>
      <c r="E1149" t="s">
        <v>29</v>
      </c>
      <c r="H1149" t="s">
        <v>2303</v>
      </c>
      <c r="I1149">
        <v>31218</v>
      </c>
      <c r="J1149" t="s">
        <v>24</v>
      </c>
    </row>
    <row r="1150" spans="3:10">
      <c r="C1150" t="s">
        <v>1117</v>
      </c>
      <c r="D1150">
        <v>721</v>
      </c>
      <c r="E1150" t="s">
        <v>29</v>
      </c>
      <c r="H1150" t="s">
        <v>1718</v>
      </c>
      <c r="I1150">
        <v>31617</v>
      </c>
      <c r="J1150" t="s">
        <v>24</v>
      </c>
    </row>
    <row r="1151" spans="3:10">
      <c r="C1151" t="s">
        <v>29</v>
      </c>
      <c r="D1151">
        <v>1644</v>
      </c>
      <c r="E1151" t="s">
        <v>29</v>
      </c>
      <c r="H1151" t="s">
        <v>2304</v>
      </c>
      <c r="I1151">
        <v>31624</v>
      </c>
      <c r="J1151" t="s">
        <v>24</v>
      </c>
    </row>
    <row r="1152" spans="3:10">
      <c r="C1152" t="s">
        <v>1118</v>
      </c>
      <c r="D1152">
        <v>722</v>
      </c>
      <c r="E1152" t="s">
        <v>29</v>
      </c>
      <c r="H1152" t="s">
        <v>2305</v>
      </c>
      <c r="I1152">
        <v>31237</v>
      </c>
      <c r="J1152" t="s">
        <v>24</v>
      </c>
    </row>
    <row r="1153" spans="3:10">
      <c r="C1153" t="s">
        <v>1119</v>
      </c>
      <c r="D1153">
        <v>714</v>
      </c>
      <c r="E1153" t="s">
        <v>29</v>
      </c>
      <c r="H1153" t="s">
        <v>2306</v>
      </c>
      <c r="I1153">
        <v>31309</v>
      </c>
      <c r="J1153" t="s">
        <v>24</v>
      </c>
    </row>
    <row r="1154" spans="3:10">
      <c r="C1154" t="s">
        <v>1120</v>
      </c>
      <c r="D1154">
        <v>715</v>
      </c>
      <c r="E1154" t="s">
        <v>29</v>
      </c>
      <c r="H1154" t="s">
        <v>2307</v>
      </c>
      <c r="I1154">
        <v>31603</v>
      </c>
      <c r="J1154" t="s">
        <v>24</v>
      </c>
    </row>
    <row r="1155" spans="3:10">
      <c r="C1155" t="s">
        <v>1121</v>
      </c>
      <c r="D1155">
        <v>716</v>
      </c>
      <c r="E1155" t="s">
        <v>29</v>
      </c>
      <c r="H1155" t="s">
        <v>2308</v>
      </c>
      <c r="I1155">
        <v>31146</v>
      </c>
      <c r="J1155" t="s">
        <v>24</v>
      </c>
    </row>
    <row r="1156" spans="3:10">
      <c r="C1156" t="s">
        <v>1122</v>
      </c>
      <c r="D1156">
        <v>717</v>
      </c>
      <c r="E1156" t="s">
        <v>29</v>
      </c>
      <c r="H1156" t="s">
        <v>2309</v>
      </c>
      <c r="I1156">
        <v>31224</v>
      </c>
      <c r="J1156" t="s">
        <v>24</v>
      </c>
    </row>
    <row r="1157" spans="3:10">
      <c r="C1157" t="s">
        <v>1123</v>
      </c>
      <c r="D1157">
        <v>723</v>
      </c>
      <c r="E1157" t="s">
        <v>29</v>
      </c>
      <c r="H1157" t="s">
        <v>1729</v>
      </c>
      <c r="I1157">
        <v>31508</v>
      </c>
      <c r="J1157" t="s">
        <v>24</v>
      </c>
    </row>
    <row r="1158" spans="3:10">
      <c r="C1158" t="s">
        <v>1124</v>
      </c>
      <c r="D1158">
        <v>724</v>
      </c>
      <c r="E1158" t="s">
        <v>29</v>
      </c>
      <c r="H1158" t="s">
        <v>2310</v>
      </c>
      <c r="I1158">
        <v>31611</v>
      </c>
      <c r="J1158" t="s">
        <v>24</v>
      </c>
    </row>
    <row r="1159" spans="3:10">
      <c r="C1159" t="s">
        <v>1125</v>
      </c>
      <c r="D1159">
        <v>725</v>
      </c>
      <c r="E1159" t="s">
        <v>29</v>
      </c>
      <c r="H1159" t="s">
        <v>2311</v>
      </c>
      <c r="I1159">
        <v>31147</v>
      </c>
      <c r="J1159" t="s">
        <v>24</v>
      </c>
    </row>
    <row r="1160" spans="3:10">
      <c r="C1160" t="s">
        <v>1126</v>
      </c>
      <c r="D1160">
        <v>726</v>
      </c>
      <c r="E1160" t="s">
        <v>29</v>
      </c>
      <c r="H1160" t="s">
        <v>2312</v>
      </c>
      <c r="I1160">
        <v>31403</v>
      </c>
      <c r="J1160" t="s">
        <v>24</v>
      </c>
    </row>
    <row r="1161" spans="3:10">
      <c r="C1161" t="s">
        <v>1127</v>
      </c>
      <c r="D1161">
        <v>727</v>
      </c>
      <c r="E1161" t="s">
        <v>29</v>
      </c>
      <c r="H1161" t="s">
        <v>2313</v>
      </c>
      <c r="I1161">
        <v>31625</v>
      </c>
      <c r="J1161" t="s">
        <v>24</v>
      </c>
    </row>
    <row r="1162" spans="3:10">
      <c r="C1162" t="s">
        <v>1128</v>
      </c>
      <c r="D1162">
        <v>728</v>
      </c>
      <c r="E1162" t="s">
        <v>29</v>
      </c>
      <c r="H1162" t="s">
        <v>2314</v>
      </c>
      <c r="I1162">
        <v>31140</v>
      </c>
      <c r="J1162" t="s">
        <v>24</v>
      </c>
    </row>
    <row r="1163" spans="3:10">
      <c r="C1163" t="s">
        <v>1129</v>
      </c>
      <c r="D1163">
        <v>729</v>
      </c>
      <c r="E1163" t="s">
        <v>29</v>
      </c>
      <c r="H1163" t="s">
        <v>2315</v>
      </c>
      <c r="I1163">
        <v>31202</v>
      </c>
      <c r="J1163" t="s">
        <v>24</v>
      </c>
    </row>
    <row r="1164" spans="3:10">
      <c r="C1164" t="s">
        <v>43</v>
      </c>
      <c r="D1164">
        <v>4599</v>
      </c>
      <c r="E1164" t="s">
        <v>29</v>
      </c>
      <c r="H1164" t="s">
        <v>2316</v>
      </c>
      <c r="I1164">
        <v>31203</v>
      </c>
      <c r="J1164" t="s">
        <v>24</v>
      </c>
    </row>
    <row r="1165" spans="3:10">
      <c r="C1165" t="s">
        <v>1130</v>
      </c>
      <c r="D1165">
        <v>700</v>
      </c>
      <c r="E1165" t="s">
        <v>29</v>
      </c>
      <c r="H1165" t="s">
        <v>2317</v>
      </c>
      <c r="I1165">
        <v>31112</v>
      </c>
      <c r="J1165" t="s">
        <v>24</v>
      </c>
    </row>
    <row r="1166" spans="3:10">
      <c r="C1166" t="s">
        <v>1131</v>
      </c>
      <c r="D1166">
        <v>730</v>
      </c>
      <c r="E1166" t="s">
        <v>29</v>
      </c>
      <c r="H1166" t="s">
        <v>2318</v>
      </c>
      <c r="I1166">
        <v>31605</v>
      </c>
      <c r="J1166" t="s">
        <v>24</v>
      </c>
    </row>
    <row r="1167" spans="3:10">
      <c r="C1167" t="s">
        <v>1132</v>
      </c>
      <c r="D1167">
        <v>731</v>
      </c>
      <c r="E1167" t="s">
        <v>29</v>
      </c>
      <c r="H1167" t="s">
        <v>1805</v>
      </c>
      <c r="I1167">
        <v>31613</v>
      </c>
      <c r="J1167" t="s">
        <v>24</v>
      </c>
    </row>
    <row r="1168" spans="3:10">
      <c r="C1168" t="s">
        <v>306</v>
      </c>
      <c r="D1168">
        <v>732</v>
      </c>
      <c r="E1168" t="s">
        <v>29</v>
      </c>
      <c r="H1168" t="s">
        <v>1858</v>
      </c>
      <c r="I1168">
        <v>31415</v>
      </c>
      <c r="J1168" t="s">
        <v>24</v>
      </c>
    </row>
    <row r="1169" spans="3:10">
      <c r="C1169" t="s">
        <v>1133</v>
      </c>
      <c r="D1169">
        <v>733</v>
      </c>
      <c r="E1169" t="s">
        <v>29</v>
      </c>
      <c r="H1169" t="s">
        <v>2319</v>
      </c>
      <c r="I1169">
        <v>31414</v>
      </c>
      <c r="J1169" t="s">
        <v>24</v>
      </c>
    </row>
    <row r="1170" spans="3:10">
      <c r="C1170" t="s">
        <v>1134</v>
      </c>
      <c r="D1170">
        <v>734</v>
      </c>
      <c r="E1170" t="s">
        <v>29</v>
      </c>
      <c r="H1170" t="s">
        <v>2320</v>
      </c>
      <c r="I1170">
        <v>31406</v>
      </c>
      <c r="J1170" t="s">
        <v>24</v>
      </c>
    </row>
    <row r="1171" spans="3:10">
      <c r="C1171" t="s">
        <v>1135</v>
      </c>
      <c r="D1171">
        <v>735</v>
      </c>
      <c r="E1171" t="s">
        <v>29</v>
      </c>
      <c r="H1171" t="s">
        <v>2321</v>
      </c>
      <c r="I1171">
        <v>31627</v>
      </c>
      <c r="J1171" t="s">
        <v>24</v>
      </c>
    </row>
    <row r="1172" spans="3:10">
      <c r="C1172" t="s">
        <v>1136</v>
      </c>
      <c r="D1172">
        <v>736</v>
      </c>
      <c r="E1172" t="s">
        <v>29</v>
      </c>
      <c r="H1172" t="s">
        <v>2322</v>
      </c>
      <c r="I1172">
        <v>31615</v>
      </c>
      <c r="J1172" t="s">
        <v>24</v>
      </c>
    </row>
    <row r="1173" spans="3:10">
      <c r="C1173" t="s">
        <v>1137</v>
      </c>
      <c r="D1173">
        <v>737</v>
      </c>
      <c r="E1173" t="s">
        <v>29</v>
      </c>
      <c r="H1173" t="s">
        <v>2323</v>
      </c>
      <c r="I1173">
        <v>31235</v>
      </c>
      <c r="J1173" t="s">
        <v>24</v>
      </c>
    </row>
    <row r="1174" spans="3:10">
      <c r="C1174" t="s">
        <v>1138</v>
      </c>
      <c r="D1174">
        <v>738</v>
      </c>
      <c r="E1174" t="s">
        <v>29</v>
      </c>
      <c r="H1174" t="s">
        <v>2324</v>
      </c>
      <c r="I1174">
        <v>31622</v>
      </c>
      <c r="J1174" t="s">
        <v>24</v>
      </c>
    </row>
    <row r="1175" spans="3:10">
      <c r="C1175" t="s">
        <v>151</v>
      </c>
      <c r="D1175">
        <v>739</v>
      </c>
      <c r="E1175" t="s">
        <v>29</v>
      </c>
      <c r="H1175" t="s">
        <v>418</v>
      </c>
      <c r="I1175">
        <v>31630</v>
      </c>
      <c r="J1175" t="s">
        <v>24</v>
      </c>
    </row>
    <row r="1176" spans="3:10">
      <c r="C1176" t="s">
        <v>1139</v>
      </c>
      <c r="D1176">
        <v>740</v>
      </c>
      <c r="E1176" t="s">
        <v>29</v>
      </c>
      <c r="H1176" t="s">
        <v>2325</v>
      </c>
      <c r="I1176">
        <v>31241</v>
      </c>
      <c r="J1176" t="s">
        <v>24</v>
      </c>
    </row>
    <row r="1177" spans="3:10">
      <c r="C1177" t="s">
        <v>1140</v>
      </c>
      <c r="D1177">
        <v>741</v>
      </c>
      <c r="E1177" t="s">
        <v>29</v>
      </c>
      <c r="H1177" t="s">
        <v>851</v>
      </c>
      <c r="I1177">
        <v>31401</v>
      </c>
      <c r="J1177" t="s">
        <v>24</v>
      </c>
    </row>
    <row r="1178" spans="3:10">
      <c r="C1178" t="s">
        <v>1141</v>
      </c>
      <c r="D1178">
        <v>742</v>
      </c>
      <c r="E1178" t="s">
        <v>29</v>
      </c>
      <c r="H1178" t="s">
        <v>2326</v>
      </c>
      <c r="I1178">
        <v>31635</v>
      </c>
      <c r="J1178" t="s">
        <v>24</v>
      </c>
    </row>
    <row r="1179" spans="3:10">
      <c r="C1179" t="s">
        <v>1142</v>
      </c>
      <c r="D1179">
        <v>743</v>
      </c>
      <c r="E1179" t="s">
        <v>29</v>
      </c>
      <c r="H1179" t="s">
        <v>2327</v>
      </c>
      <c r="I1179">
        <v>31217</v>
      </c>
      <c r="J1179" t="s">
        <v>24</v>
      </c>
    </row>
    <row r="1180" spans="3:10">
      <c r="C1180" t="s">
        <v>1143</v>
      </c>
      <c r="D1180">
        <v>745</v>
      </c>
      <c r="E1180" t="s">
        <v>29</v>
      </c>
      <c r="H1180" t="s">
        <v>2328</v>
      </c>
      <c r="I1180">
        <v>31417</v>
      </c>
      <c r="J1180" t="s">
        <v>24</v>
      </c>
    </row>
    <row r="1181" spans="3:10">
      <c r="C1181" t="s">
        <v>1144</v>
      </c>
      <c r="D1181">
        <v>746</v>
      </c>
      <c r="E1181" t="s">
        <v>29</v>
      </c>
      <c r="H1181" t="s">
        <v>853</v>
      </c>
      <c r="I1181">
        <v>31114</v>
      </c>
      <c r="J1181" t="s">
        <v>24</v>
      </c>
    </row>
    <row r="1182" spans="3:10">
      <c r="C1182" t="s">
        <v>1145</v>
      </c>
      <c r="D1182">
        <v>747</v>
      </c>
      <c r="E1182" t="s">
        <v>29</v>
      </c>
      <c r="H1182" t="s">
        <v>854</v>
      </c>
      <c r="I1182">
        <v>31230</v>
      </c>
      <c r="J1182" t="s">
        <v>24</v>
      </c>
    </row>
    <row r="1183" spans="3:10">
      <c r="C1183" t="s">
        <v>1146</v>
      </c>
      <c r="D1183">
        <v>744</v>
      </c>
      <c r="E1183" t="s">
        <v>29</v>
      </c>
      <c r="H1183" t="s">
        <v>2329</v>
      </c>
      <c r="I1183">
        <v>31115</v>
      </c>
      <c r="J1183" t="s">
        <v>24</v>
      </c>
    </row>
    <row r="1184" spans="3:10">
      <c r="C1184" t="s">
        <v>1147</v>
      </c>
      <c r="D1184">
        <v>748</v>
      </c>
      <c r="E1184" t="s">
        <v>29</v>
      </c>
      <c r="H1184" t="s">
        <v>856</v>
      </c>
      <c r="I1184">
        <v>31163</v>
      </c>
      <c r="J1184" t="s">
        <v>24</v>
      </c>
    </row>
    <row r="1185" spans="3:10">
      <c r="C1185" t="s">
        <v>1148</v>
      </c>
      <c r="D1185">
        <v>362</v>
      </c>
      <c r="E1185" t="s">
        <v>30</v>
      </c>
      <c r="H1185" t="s">
        <v>2330</v>
      </c>
      <c r="I1185">
        <v>31408</v>
      </c>
      <c r="J1185" t="s">
        <v>24</v>
      </c>
    </row>
    <row r="1186" spans="3:10">
      <c r="C1186" t="s">
        <v>1641</v>
      </c>
      <c r="D1186">
        <v>369</v>
      </c>
      <c r="E1186" t="s">
        <v>30</v>
      </c>
      <c r="H1186" t="s">
        <v>2331</v>
      </c>
      <c r="I1186">
        <v>31137</v>
      </c>
      <c r="J1186" t="s">
        <v>24</v>
      </c>
    </row>
    <row r="1187" spans="3:10">
      <c r="C1187" t="s">
        <v>1149</v>
      </c>
      <c r="D1187">
        <v>390</v>
      </c>
      <c r="E1187" t="s">
        <v>30</v>
      </c>
      <c r="H1187" t="s">
        <v>2332</v>
      </c>
      <c r="I1187">
        <v>31206</v>
      </c>
      <c r="J1187" t="s">
        <v>24</v>
      </c>
    </row>
    <row r="1188" spans="3:10">
      <c r="C1188" t="s">
        <v>1150</v>
      </c>
      <c r="D1188">
        <v>391</v>
      </c>
      <c r="E1188" t="s">
        <v>30</v>
      </c>
      <c r="H1188" t="s">
        <v>2333</v>
      </c>
      <c r="I1188">
        <v>31618</v>
      </c>
      <c r="J1188" t="s">
        <v>24</v>
      </c>
    </row>
    <row r="1189" spans="3:10">
      <c r="C1189" t="s">
        <v>1151</v>
      </c>
      <c r="D1189">
        <v>363</v>
      </c>
      <c r="E1189" t="s">
        <v>30</v>
      </c>
      <c r="H1189" t="s">
        <v>2334</v>
      </c>
      <c r="I1189">
        <v>31402</v>
      </c>
      <c r="J1189" t="s">
        <v>24</v>
      </c>
    </row>
    <row r="1190" spans="3:10">
      <c r="C1190" t="s">
        <v>1152</v>
      </c>
      <c r="D1190">
        <v>392</v>
      </c>
      <c r="E1190" t="s">
        <v>30</v>
      </c>
      <c r="H1190" t="s">
        <v>2335</v>
      </c>
      <c r="I1190">
        <v>31132</v>
      </c>
      <c r="J1190" t="s">
        <v>24</v>
      </c>
    </row>
    <row r="1191" spans="3:10">
      <c r="C1191" t="s">
        <v>1153</v>
      </c>
      <c r="D1191">
        <v>396</v>
      </c>
      <c r="E1191" t="s">
        <v>30</v>
      </c>
      <c r="H1191" t="s">
        <v>859</v>
      </c>
      <c r="I1191">
        <v>31130</v>
      </c>
      <c r="J1191" t="s">
        <v>24</v>
      </c>
    </row>
    <row r="1192" spans="3:10">
      <c r="C1192" t="s">
        <v>1154</v>
      </c>
      <c r="D1192">
        <v>393</v>
      </c>
      <c r="E1192" t="s">
        <v>30</v>
      </c>
      <c r="H1192" t="s">
        <v>2336</v>
      </c>
      <c r="I1192">
        <v>31514</v>
      </c>
      <c r="J1192" t="s">
        <v>24</v>
      </c>
    </row>
    <row r="1193" spans="3:10">
      <c r="C1193" t="s">
        <v>1155</v>
      </c>
      <c r="D1193">
        <v>394</v>
      </c>
      <c r="E1193" t="s">
        <v>30</v>
      </c>
      <c r="H1193" t="s">
        <v>860</v>
      </c>
      <c r="I1193">
        <v>31111</v>
      </c>
      <c r="J1193" t="s">
        <v>24</v>
      </c>
    </row>
    <row r="1194" spans="3:10">
      <c r="C1194" t="s">
        <v>1156</v>
      </c>
      <c r="D1194">
        <v>395</v>
      </c>
      <c r="E1194" t="s">
        <v>30</v>
      </c>
      <c r="H1194" t="s">
        <v>2337</v>
      </c>
      <c r="I1194">
        <v>31143</v>
      </c>
      <c r="J1194" t="s">
        <v>24</v>
      </c>
    </row>
    <row r="1195" spans="3:10">
      <c r="C1195" t="s">
        <v>1157</v>
      </c>
      <c r="D1195">
        <v>364</v>
      </c>
      <c r="E1195" t="s">
        <v>30</v>
      </c>
      <c r="H1195" t="s">
        <v>861</v>
      </c>
      <c r="I1195">
        <v>31213</v>
      </c>
      <c r="J1195" t="s">
        <v>24</v>
      </c>
    </row>
    <row r="1196" spans="3:10">
      <c r="C1196" t="s">
        <v>515</v>
      </c>
      <c r="D1196">
        <v>366</v>
      </c>
      <c r="E1196" t="s">
        <v>30</v>
      </c>
      <c r="H1196" t="s">
        <v>2338</v>
      </c>
      <c r="I1196">
        <v>31154</v>
      </c>
      <c r="J1196" t="s">
        <v>24</v>
      </c>
    </row>
    <row r="1197" spans="3:10">
      <c r="C1197" t="s">
        <v>1158</v>
      </c>
      <c r="D1197">
        <v>370</v>
      </c>
      <c r="E1197" t="s">
        <v>30</v>
      </c>
      <c r="H1197" t="s">
        <v>862</v>
      </c>
      <c r="I1197">
        <v>31311</v>
      </c>
      <c r="J1197" t="s">
        <v>24</v>
      </c>
    </row>
    <row r="1198" spans="3:10">
      <c r="C1198" t="s">
        <v>1159</v>
      </c>
      <c r="D1198">
        <v>397</v>
      </c>
      <c r="E1198" t="s">
        <v>30</v>
      </c>
      <c r="H1198" t="s">
        <v>863</v>
      </c>
      <c r="I1198">
        <v>31310</v>
      </c>
      <c r="J1198" t="s">
        <v>24</v>
      </c>
    </row>
    <row r="1199" spans="3:10">
      <c r="C1199" t="s">
        <v>1160</v>
      </c>
      <c r="D1199">
        <v>371</v>
      </c>
      <c r="E1199" t="s">
        <v>30</v>
      </c>
      <c r="H1199" t="s">
        <v>24</v>
      </c>
      <c r="I1199">
        <v>31101</v>
      </c>
      <c r="J1199" t="s">
        <v>24</v>
      </c>
    </row>
    <row r="1200" spans="3:10">
      <c r="C1200" t="s">
        <v>1161</v>
      </c>
      <c r="D1200">
        <v>398</v>
      </c>
      <c r="E1200" t="s">
        <v>30</v>
      </c>
      <c r="H1200" t="s">
        <v>864</v>
      </c>
      <c r="I1200">
        <v>31100</v>
      </c>
      <c r="J1200" t="s">
        <v>24</v>
      </c>
    </row>
    <row r="1201" spans="3:10">
      <c r="C1201" t="s">
        <v>1162</v>
      </c>
      <c r="D1201">
        <v>399</v>
      </c>
      <c r="E1201" t="s">
        <v>30</v>
      </c>
      <c r="H1201" t="s">
        <v>865</v>
      </c>
      <c r="I1201">
        <v>31238</v>
      </c>
      <c r="J1201" t="s">
        <v>24</v>
      </c>
    </row>
    <row r="1202" spans="3:10">
      <c r="C1202" t="s">
        <v>1163</v>
      </c>
      <c r="D1202">
        <v>372</v>
      </c>
      <c r="E1202" t="s">
        <v>30</v>
      </c>
      <c r="H1202" t="s">
        <v>74</v>
      </c>
      <c r="I1202">
        <v>31409</v>
      </c>
      <c r="J1202" t="s">
        <v>24</v>
      </c>
    </row>
    <row r="1203" spans="3:10">
      <c r="C1203" t="s">
        <v>1164</v>
      </c>
      <c r="D1203">
        <v>373</v>
      </c>
      <c r="E1203" t="s">
        <v>30</v>
      </c>
      <c r="H1203" t="s">
        <v>2339</v>
      </c>
      <c r="I1203">
        <v>31102</v>
      </c>
      <c r="J1203" t="s">
        <v>24</v>
      </c>
    </row>
    <row r="1204" spans="3:10">
      <c r="C1204" t="s">
        <v>1165</v>
      </c>
      <c r="D1204">
        <v>400</v>
      </c>
      <c r="E1204" t="s">
        <v>30</v>
      </c>
      <c r="H1204" t="s">
        <v>2340</v>
      </c>
      <c r="I1204">
        <v>31151</v>
      </c>
      <c r="J1204" t="s">
        <v>24</v>
      </c>
    </row>
    <row r="1205" spans="3:10">
      <c r="C1205" t="s">
        <v>1166</v>
      </c>
      <c r="D1205">
        <v>374</v>
      </c>
      <c r="E1205" t="s">
        <v>30</v>
      </c>
      <c r="H1205" t="s">
        <v>867</v>
      </c>
      <c r="I1205">
        <v>31633</v>
      </c>
      <c r="J1205" t="s">
        <v>24</v>
      </c>
    </row>
    <row r="1206" spans="3:10">
      <c r="C1206" t="s">
        <v>1167</v>
      </c>
      <c r="D1206">
        <v>409</v>
      </c>
      <c r="E1206" t="s">
        <v>30</v>
      </c>
      <c r="H1206" t="s">
        <v>2341</v>
      </c>
      <c r="I1206">
        <v>31119</v>
      </c>
      <c r="J1206" t="s">
        <v>24</v>
      </c>
    </row>
    <row r="1207" spans="3:10">
      <c r="C1207" t="s">
        <v>1168</v>
      </c>
      <c r="D1207">
        <v>410</v>
      </c>
      <c r="E1207" t="s">
        <v>30</v>
      </c>
      <c r="H1207" t="s">
        <v>2342</v>
      </c>
      <c r="I1207">
        <v>31138</v>
      </c>
      <c r="J1207" t="s">
        <v>24</v>
      </c>
    </row>
    <row r="1208" spans="3:10">
      <c r="C1208" t="s">
        <v>1169</v>
      </c>
      <c r="D1208">
        <v>411</v>
      </c>
      <c r="E1208" t="s">
        <v>30</v>
      </c>
      <c r="H1208" t="s">
        <v>868</v>
      </c>
      <c r="I1208">
        <v>31304</v>
      </c>
      <c r="J1208" t="s">
        <v>24</v>
      </c>
    </row>
    <row r="1209" spans="3:10">
      <c r="C1209" t="s">
        <v>1170</v>
      </c>
      <c r="D1209">
        <v>413</v>
      </c>
      <c r="E1209" t="s">
        <v>30</v>
      </c>
      <c r="H1209" t="s">
        <v>869</v>
      </c>
      <c r="I1209">
        <v>31144</v>
      </c>
      <c r="J1209" t="s">
        <v>24</v>
      </c>
    </row>
    <row r="1210" spans="3:10">
      <c r="C1210" t="s">
        <v>1171</v>
      </c>
      <c r="D1210">
        <v>412</v>
      </c>
      <c r="E1210" t="s">
        <v>30</v>
      </c>
      <c r="H1210" t="s">
        <v>870</v>
      </c>
      <c r="I1210">
        <v>31212</v>
      </c>
      <c r="J1210" t="s">
        <v>24</v>
      </c>
    </row>
    <row r="1211" spans="3:10">
      <c r="C1211" t="s">
        <v>1172</v>
      </c>
      <c r="D1211">
        <v>414</v>
      </c>
      <c r="E1211" t="s">
        <v>30</v>
      </c>
      <c r="H1211" t="s">
        <v>2343</v>
      </c>
      <c r="I1211">
        <v>31117</v>
      </c>
      <c r="J1211" t="s">
        <v>24</v>
      </c>
    </row>
    <row r="1212" spans="3:10">
      <c r="C1212" t="s">
        <v>1173</v>
      </c>
      <c r="D1212">
        <v>415</v>
      </c>
      <c r="E1212" t="s">
        <v>30</v>
      </c>
      <c r="H1212" t="s">
        <v>871</v>
      </c>
      <c r="I1212">
        <v>31407</v>
      </c>
      <c r="J1212" t="s">
        <v>24</v>
      </c>
    </row>
    <row r="1213" spans="3:10">
      <c r="C1213" t="s">
        <v>1174</v>
      </c>
      <c r="D1213">
        <v>376</v>
      </c>
      <c r="E1213" t="s">
        <v>30</v>
      </c>
      <c r="H1213" t="s">
        <v>2344</v>
      </c>
      <c r="I1213">
        <v>31608</v>
      </c>
      <c r="J1213" t="s">
        <v>24</v>
      </c>
    </row>
    <row r="1214" spans="3:10">
      <c r="C1214" t="s">
        <v>1175</v>
      </c>
      <c r="D1214">
        <v>416</v>
      </c>
      <c r="E1214" t="s">
        <v>30</v>
      </c>
      <c r="H1214" t="s">
        <v>2345</v>
      </c>
      <c r="I1214">
        <v>31507</v>
      </c>
      <c r="J1214" t="s">
        <v>24</v>
      </c>
    </row>
    <row r="1215" spans="3:10">
      <c r="C1215" t="s">
        <v>1176</v>
      </c>
      <c r="D1215">
        <v>377</v>
      </c>
      <c r="E1215" t="s">
        <v>30</v>
      </c>
      <c r="H1215" t="s">
        <v>872</v>
      </c>
      <c r="I1215">
        <v>31214</v>
      </c>
      <c r="J1215" t="s">
        <v>24</v>
      </c>
    </row>
    <row r="1216" spans="3:10">
      <c r="C1216" t="s">
        <v>1177</v>
      </c>
      <c r="D1216">
        <v>417</v>
      </c>
      <c r="E1216" t="s">
        <v>30</v>
      </c>
      <c r="H1216" t="s">
        <v>873</v>
      </c>
      <c r="I1216">
        <v>31239</v>
      </c>
      <c r="J1216" t="s">
        <v>24</v>
      </c>
    </row>
    <row r="1217" spans="3:10">
      <c r="C1217" t="s">
        <v>1178</v>
      </c>
      <c r="D1217">
        <v>378</v>
      </c>
      <c r="E1217" t="s">
        <v>30</v>
      </c>
      <c r="H1217" t="s">
        <v>2346</v>
      </c>
      <c r="I1217">
        <v>31316</v>
      </c>
      <c r="J1217" t="s">
        <v>24</v>
      </c>
    </row>
    <row r="1218" spans="3:10">
      <c r="C1218" t="s">
        <v>1179</v>
      </c>
      <c r="D1218">
        <v>379</v>
      </c>
      <c r="E1218" t="s">
        <v>30</v>
      </c>
      <c r="H1218" t="s">
        <v>2347</v>
      </c>
      <c r="I1218">
        <v>31159</v>
      </c>
      <c r="J1218" t="s">
        <v>24</v>
      </c>
    </row>
    <row r="1219" spans="3:10">
      <c r="C1219" t="s">
        <v>1180</v>
      </c>
      <c r="D1219">
        <v>418</v>
      </c>
      <c r="E1219" t="s">
        <v>30</v>
      </c>
      <c r="H1219" t="s">
        <v>2348</v>
      </c>
      <c r="I1219">
        <v>31236</v>
      </c>
      <c r="J1219" t="s">
        <v>24</v>
      </c>
    </row>
    <row r="1220" spans="3:10">
      <c r="C1220" t="s">
        <v>1181</v>
      </c>
      <c r="D1220">
        <v>380</v>
      </c>
      <c r="E1220" t="s">
        <v>30</v>
      </c>
      <c r="H1220" t="s">
        <v>2349</v>
      </c>
      <c r="I1220">
        <v>31124</v>
      </c>
      <c r="J1220" t="s">
        <v>24</v>
      </c>
    </row>
    <row r="1221" spans="3:10">
      <c r="C1221" t="s">
        <v>1182</v>
      </c>
      <c r="D1221">
        <v>419</v>
      </c>
      <c r="E1221" t="s">
        <v>30</v>
      </c>
      <c r="H1221" t="s">
        <v>2350</v>
      </c>
      <c r="I1221">
        <v>31157</v>
      </c>
      <c r="J1221" t="s">
        <v>24</v>
      </c>
    </row>
    <row r="1222" spans="3:10">
      <c r="C1222" t="s">
        <v>1183</v>
      </c>
      <c r="D1222">
        <v>381</v>
      </c>
      <c r="E1222" t="s">
        <v>30</v>
      </c>
      <c r="H1222" t="s">
        <v>2351</v>
      </c>
      <c r="I1222">
        <v>31110</v>
      </c>
      <c r="J1222" t="s">
        <v>24</v>
      </c>
    </row>
    <row r="1223" spans="3:10">
      <c r="C1223" t="s">
        <v>1184</v>
      </c>
      <c r="D1223">
        <v>420</v>
      </c>
      <c r="E1223" t="s">
        <v>30</v>
      </c>
      <c r="H1223" t="s">
        <v>2352</v>
      </c>
      <c r="I1223">
        <v>31612</v>
      </c>
      <c r="J1223" t="s">
        <v>24</v>
      </c>
    </row>
    <row r="1224" spans="3:10">
      <c r="C1224" t="s">
        <v>1185</v>
      </c>
      <c r="D1224">
        <v>421</v>
      </c>
      <c r="E1224" t="s">
        <v>30</v>
      </c>
      <c r="H1224" t="s">
        <v>2353</v>
      </c>
      <c r="I1224">
        <v>31609</v>
      </c>
      <c r="J1224" t="s">
        <v>24</v>
      </c>
    </row>
    <row r="1225" spans="3:10">
      <c r="C1225" t="s">
        <v>1186</v>
      </c>
      <c r="D1225">
        <v>422</v>
      </c>
      <c r="E1225" t="s">
        <v>30</v>
      </c>
      <c r="H1225" t="s">
        <v>2354</v>
      </c>
      <c r="I1225">
        <v>31116</v>
      </c>
      <c r="J1225" t="s">
        <v>24</v>
      </c>
    </row>
    <row r="1226" spans="3:10">
      <c r="C1226" t="s">
        <v>30</v>
      </c>
      <c r="D1226">
        <v>423</v>
      </c>
      <c r="E1226" t="s">
        <v>30</v>
      </c>
      <c r="H1226" t="s">
        <v>2355</v>
      </c>
      <c r="I1226">
        <v>31308</v>
      </c>
      <c r="J1226" t="s">
        <v>24</v>
      </c>
    </row>
    <row r="1227" spans="3:10">
      <c r="C1227" t="s">
        <v>1187</v>
      </c>
      <c r="D1227">
        <v>1808</v>
      </c>
      <c r="E1227" t="s">
        <v>30</v>
      </c>
      <c r="H1227" t="s">
        <v>2356</v>
      </c>
      <c r="I1227">
        <v>31211</v>
      </c>
      <c r="J1227" t="s">
        <v>24</v>
      </c>
    </row>
    <row r="1228" spans="3:10">
      <c r="C1228" t="s">
        <v>1188</v>
      </c>
      <c r="D1228">
        <v>375</v>
      </c>
      <c r="E1228" t="s">
        <v>30</v>
      </c>
      <c r="H1228" t="s">
        <v>2357</v>
      </c>
      <c r="I1228">
        <v>31204</v>
      </c>
      <c r="J1228" t="s">
        <v>24</v>
      </c>
    </row>
    <row r="1229" spans="3:10">
      <c r="C1229" t="s">
        <v>1189</v>
      </c>
      <c r="D1229">
        <v>365</v>
      </c>
      <c r="E1229" t="s">
        <v>30</v>
      </c>
      <c r="H1229" t="s">
        <v>2358</v>
      </c>
      <c r="I1229">
        <v>31123</v>
      </c>
      <c r="J1229" t="s">
        <v>24</v>
      </c>
    </row>
    <row r="1230" spans="3:10">
      <c r="C1230" t="s">
        <v>1190</v>
      </c>
      <c r="D1230">
        <v>401</v>
      </c>
      <c r="E1230" t="s">
        <v>30</v>
      </c>
      <c r="H1230" t="s">
        <v>1330</v>
      </c>
      <c r="I1230">
        <v>31405</v>
      </c>
      <c r="J1230" t="s">
        <v>24</v>
      </c>
    </row>
    <row r="1231" spans="3:10">
      <c r="C1231" t="s">
        <v>1191</v>
      </c>
      <c r="D1231">
        <v>402</v>
      </c>
      <c r="E1231" t="s">
        <v>30</v>
      </c>
      <c r="H1231" t="s">
        <v>1886</v>
      </c>
      <c r="I1231">
        <v>31232</v>
      </c>
      <c r="J1231" t="s">
        <v>24</v>
      </c>
    </row>
    <row r="1232" spans="3:10">
      <c r="C1232" t="s">
        <v>1192</v>
      </c>
      <c r="D1232">
        <v>403</v>
      </c>
      <c r="E1232" t="s">
        <v>30</v>
      </c>
      <c r="H1232" t="s">
        <v>481</v>
      </c>
      <c r="I1232">
        <v>31155</v>
      </c>
      <c r="J1232" t="s">
        <v>24</v>
      </c>
    </row>
    <row r="1233" spans="3:10">
      <c r="C1233" t="s">
        <v>1193</v>
      </c>
      <c r="D1233">
        <v>404</v>
      </c>
      <c r="E1233" t="s">
        <v>30</v>
      </c>
      <c r="H1233" t="s">
        <v>2359</v>
      </c>
      <c r="I1233">
        <v>31148</v>
      </c>
      <c r="J1233" t="s">
        <v>24</v>
      </c>
    </row>
    <row r="1234" spans="3:10">
      <c r="C1234" t="s">
        <v>1194</v>
      </c>
      <c r="D1234">
        <v>405</v>
      </c>
      <c r="E1234" t="s">
        <v>30</v>
      </c>
      <c r="H1234" t="s">
        <v>2360</v>
      </c>
      <c r="I1234">
        <v>31127</v>
      </c>
      <c r="J1234" t="s">
        <v>24</v>
      </c>
    </row>
    <row r="1235" spans="3:10">
      <c r="C1235" t="s">
        <v>1195</v>
      </c>
      <c r="D1235">
        <v>406</v>
      </c>
      <c r="E1235" t="s">
        <v>30</v>
      </c>
      <c r="H1235" t="s">
        <v>880</v>
      </c>
      <c r="I1235">
        <v>31219</v>
      </c>
      <c r="J1235" t="s">
        <v>24</v>
      </c>
    </row>
    <row r="1236" spans="3:10">
      <c r="C1236" t="s">
        <v>1196</v>
      </c>
      <c r="D1236">
        <v>407</v>
      </c>
      <c r="E1236" t="s">
        <v>30</v>
      </c>
      <c r="H1236" t="s">
        <v>2361</v>
      </c>
      <c r="I1236">
        <v>31303</v>
      </c>
      <c r="J1236" t="s">
        <v>24</v>
      </c>
    </row>
    <row r="1237" spans="3:10">
      <c r="C1237" t="s">
        <v>1197</v>
      </c>
      <c r="D1237">
        <v>408</v>
      </c>
      <c r="E1237" t="s">
        <v>30</v>
      </c>
      <c r="H1237" t="s">
        <v>881</v>
      </c>
      <c r="I1237">
        <v>31626</v>
      </c>
      <c r="J1237" t="s">
        <v>24</v>
      </c>
    </row>
    <row r="1238" spans="3:10">
      <c r="C1238" t="s">
        <v>1198</v>
      </c>
      <c r="D1238">
        <v>424</v>
      </c>
      <c r="E1238" t="s">
        <v>30</v>
      </c>
      <c r="H1238" t="s">
        <v>882</v>
      </c>
      <c r="I1238">
        <v>31321</v>
      </c>
      <c r="J1238" t="s">
        <v>24</v>
      </c>
    </row>
    <row r="1239" spans="3:10">
      <c r="C1239" t="s">
        <v>1199</v>
      </c>
      <c r="D1239">
        <v>425</v>
      </c>
      <c r="E1239" t="s">
        <v>30</v>
      </c>
      <c r="H1239" t="s">
        <v>2362</v>
      </c>
      <c r="I1239">
        <v>31141</v>
      </c>
      <c r="J1239" t="s">
        <v>24</v>
      </c>
    </row>
    <row r="1240" spans="3:10">
      <c r="C1240" t="s">
        <v>1200</v>
      </c>
      <c r="D1240">
        <v>426</v>
      </c>
      <c r="E1240" t="s">
        <v>30</v>
      </c>
      <c r="H1240" t="s">
        <v>883</v>
      </c>
      <c r="I1240">
        <v>31215</v>
      </c>
      <c r="J1240" t="s">
        <v>24</v>
      </c>
    </row>
    <row r="1241" spans="3:10">
      <c r="C1241" t="s">
        <v>1201</v>
      </c>
      <c r="D1241">
        <v>427</v>
      </c>
      <c r="E1241" t="s">
        <v>30</v>
      </c>
      <c r="H1241" t="s">
        <v>2363</v>
      </c>
      <c r="I1241">
        <v>31228</v>
      </c>
      <c r="J1241" t="s">
        <v>24</v>
      </c>
    </row>
    <row r="1242" spans="3:10">
      <c r="C1242" t="s">
        <v>1202</v>
      </c>
      <c r="D1242">
        <v>382</v>
      </c>
      <c r="E1242" t="s">
        <v>30</v>
      </c>
      <c r="H1242" t="s">
        <v>2364</v>
      </c>
      <c r="I1242">
        <v>31150</v>
      </c>
      <c r="J1242" t="s">
        <v>24</v>
      </c>
    </row>
    <row r="1243" spans="3:10">
      <c r="C1243" t="s">
        <v>1203</v>
      </c>
      <c r="D1243">
        <v>428</v>
      </c>
      <c r="E1243" t="s">
        <v>30</v>
      </c>
      <c r="H1243" t="s">
        <v>2365</v>
      </c>
      <c r="I1243">
        <v>31506</v>
      </c>
      <c r="J1243" t="s">
        <v>24</v>
      </c>
    </row>
    <row r="1244" spans="3:10">
      <c r="C1244" t="s">
        <v>1204</v>
      </c>
      <c r="D1244">
        <v>429</v>
      </c>
      <c r="E1244" t="s">
        <v>30</v>
      </c>
      <c r="H1244" t="s">
        <v>884</v>
      </c>
      <c r="I1244">
        <v>31247</v>
      </c>
      <c r="J1244" t="s">
        <v>24</v>
      </c>
    </row>
    <row r="1245" spans="3:10">
      <c r="C1245" t="s">
        <v>1205</v>
      </c>
      <c r="D1245">
        <v>430</v>
      </c>
      <c r="E1245" t="s">
        <v>30</v>
      </c>
      <c r="H1245" t="s">
        <v>2366</v>
      </c>
      <c r="I1245">
        <v>31631</v>
      </c>
      <c r="J1245" t="s">
        <v>24</v>
      </c>
    </row>
    <row r="1246" spans="3:10">
      <c r="C1246" t="s">
        <v>1206</v>
      </c>
      <c r="D1246">
        <v>431</v>
      </c>
      <c r="E1246" t="s">
        <v>30</v>
      </c>
      <c r="H1246" t="s">
        <v>885</v>
      </c>
      <c r="I1246">
        <v>31233</v>
      </c>
      <c r="J1246" t="s">
        <v>24</v>
      </c>
    </row>
    <row r="1247" spans="3:10">
      <c r="C1247" t="s">
        <v>1207</v>
      </c>
      <c r="D1247">
        <v>432</v>
      </c>
      <c r="E1247" t="s">
        <v>30</v>
      </c>
      <c r="H1247" t="s">
        <v>2367</v>
      </c>
      <c r="I1247">
        <v>31136</v>
      </c>
      <c r="J1247" t="s">
        <v>24</v>
      </c>
    </row>
    <row r="1248" spans="3:10">
      <c r="C1248" t="s">
        <v>1208</v>
      </c>
      <c r="D1248">
        <v>433</v>
      </c>
      <c r="E1248" t="s">
        <v>30</v>
      </c>
      <c r="H1248" t="s">
        <v>2368</v>
      </c>
      <c r="I1248">
        <v>31504</v>
      </c>
      <c r="J1248" t="s">
        <v>24</v>
      </c>
    </row>
    <row r="1249" spans="3:10">
      <c r="C1249" t="s">
        <v>43</v>
      </c>
      <c r="D1249">
        <v>6599</v>
      </c>
      <c r="E1249" t="s">
        <v>30</v>
      </c>
      <c r="H1249" t="s">
        <v>886</v>
      </c>
      <c r="I1249">
        <v>31501</v>
      </c>
      <c r="J1249" t="s">
        <v>24</v>
      </c>
    </row>
    <row r="1250" spans="3:10">
      <c r="C1250" t="s">
        <v>1209</v>
      </c>
      <c r="D1250">
        <v>434</v>
      </c>
      <c r="E1250" t="s">
        <v>30</v>
      </c>
      <c r="H1250" t="s">
        <v>2369</v>
      </c>
      <c r="I1250">
        <v>31210</v>
      </c>
      <c r="J1250" t="s">
        <v>24</v>
      </c>
    </row>
    <row r="1251" spans="3:10">
      <c r="C1251" t="s">
        <v>1210</v>
      </c>
      <c r="D1251">
        <v>383</v>
      </c>
      <c r="E1251" t="s">
        <v>30</v>
      </c>
      <c r="H1251" t="s">
        <v>2370</v>
      </c>
      <c r="I1251">
        <v>31153</v>
      </c>
      <c r="J1251" t="s">
        <v>24</v>
      </c>
    </row>
    <row r="1252" spans="3:10">
      <c r="C1252" t="s">
        <v>245</v>
      </c>
      <c r="D1252">
        <v>384</v>
      </c>
      <c r="E1252" t="s">
        <v>30</v>
      </c>
      <c r="H1252" t="s">
        <v>2371</v>
      </c>
      <c r="I1252">
        <v>31616</v>
      </c>
      <c r="J1252" t="s">
        <v>24</v>
      </c>
    </row>
    <row r="1253" spans="3:10">
      <c r="C1253" t="s">
        <v>1211</v>
      </c>
      <c r="D1253">
        <v>385</v>
      </c>
      <c r="E1253" t="s">
        <v>30</v>
      </c>
      <c r="H1253" t="s">
        <v>889</v>
      </c>
      <c r="I1253">
        <v>31221</v>
      </c>
      <c r="J1253" t="s">
        <v>24</v>
      </c>
    </row>
    <row r="1254" spans="3:10">
      <c r="C1254" t="s">
        <v>1212</v>
      </c>
      <c r="D1254">
        <v>386</v>
      </c>
      <c r="E1254" t="s">
        <v>30</v>
      </c>
      <c r="H1254" t="s">
        <v>2372</v>
      </c>
      <c r="I1254">
        <v>31606</v>
      </c>
      <c r="J1254" t="s">
        <v>24</v>
      </c>
    </row>
    <row r="1255" spans="3:10">
      <c r="C1255" t="s">
        <v>1213</v>
      </c>
      <c r="D1255">
        <v>435</v>
      </c>
      <c r="E1255" t="s">
        <v>30</v>
      </c>
      <c r="H1255" t="s">
        <v>2373</v>
      </c>
      <c r="I1255">
        <v>31604</v>
      </c>
      <c r="J1255" t="s">
        <v>24</v>
      </c>
    </row>
    <row r="1256" spans="3:10">
      <c r="C1256" t="s">
        <v>1214</v>
      </c>
      <c r="D1256">
        <v>436</v>
      </c>
      <c r="E1256" t="s">
        <v>30</v>
      </c>
      <c r="H1256" t="s">
        <v>2374</v>
      </c>
      <c r="I1256">
        <v>31240</v>
      </c>
      <c r="J1256" t="s">
        <v>24</v>
      </c>
    </row>
    <row r="1257" spans="3:10">
      <c r="C1257" t="s">
        <v>1215</v>
      </c>
      <c r="D1257">
        <v>437</v>
      </c>
      <c r="E1257" t="s">
        <v>30</v>
      </c>
      <c r="H1257" t="s">
        <v>2375</v>
      </c>
      <c r="I1257">
        <v>31502</v>
      </c>
      <c r="J1257" t="s">
        <v>24</v>
      </c>
    </row>
    <row r="1258" spans="3:10">
      <c r="C1258" t="s">
        <v>1216</v>
      </c>
      <c r="D1258">
        <v>438</v>
      </c>
      <c r="E1258" t="s">
        <v>30</v>
      </c>
      <c r="H1258" t="s">
        <v>892</v>
      </c>
      <c r="I1258">
        <v>31201</v>
      </c>
      <c r="J1258" t="s">
        <v>24</v>
      </c>
    </row>
    <row r="1259" spans="3:10">
      <c r="C1259" t="s">
        <v>1217</v>
      </c>
      <c r="D1259">
        <v>439</v>
      </c>
      <c r="E1259" t="s">
        <v>30</v>
      </c>
      <c r="H1259" t="s">
        <v>2376</v>
      </c>
      <c r="I1259">
        <v>31411</v>
      </c>
      <c r="J1259" t="s">
        <v>24</v>
      </c>
    </row>
    <row r="1260" spans="3:10">
      <c r="C1260" t="s">
        <v>1218</v>
      </c>
      <c r="D1260">
        <v>440</v>
      </c>
      <c r="E1260" t="s">
        <v>30</v>
      </c>
      <c r="H1260" t="s">
        <v>1474</v>
      </c>
      <c r="I1260">
        <v>31207</v>
      </c>
      <c r="J1260" t="s">
        <v>24</v>
      </c>
    </row>
    <row r="1261" spans="3:10">
      <c r="C1261" t="s">
        <v>1219</v>
      </c>
      <c r="D1261">
        <v>387</v>
      </c>
      <c r="E1261" t="s">
        <v>30</v>
      </c>
      <c r="H1261" t="s">
        <v>2377</v>
      </c>
      <c r="I1261">
        <v>31416</v>
      </c>
      <c r="J1261" t="s">
        <v>24</v>
      </c>
    </row>
    <row r="1262" spans="3:10">
      <c r="C1262" t="s">
        <v>1220</v>
      </c>
      <c r="D1262">
        <v>388</v>
      </c>
      <c r="E1262" t="s">
        <v>30</v>
      </c>
      <c r="H1262" t="s">
        <v>894</v>
      </c>
      <c r="I1262">
        <v>31510</v>
      </c>
      <c r="J1262" t="s">
        <v>24</v>
      </c>
    </row>
    <row r="1263" spans="3:10">
      <c r="C1263" t="s">
        <v>1221</v>
      </c>
      <c r="D1263">
        <v>389</v>
      </c>
      <c r="E1263" t="s">
        <v>30</v>
      </c>
      <c r="H1263" t="s">
        <v>895</v>
      </c>
      <c r="I1263">
        <v>31637</v>
      </c>
      <c r="J1263" t="s">
        <v>24</v>
      </c>
    </row>
    <row r="1264" spans="3:10">
      <c r="C1264" t="s">
        <v>1222</v>
      </c>
      <c r="D1264">
        <v>441</v>
      </c>
      <c r="E1264" t="s">
        <v>30</v>
      </c>
      <c r="H1264" t="s">
        <v>2378</v>
      </c>
      <c r="I1264">
        <v>31629</v>
      </c>
      <c r="J1264" t="s">
        <v>24</v>
      </c>
    </row>
    <row r="1265" spans="3:10">
      <c r="C1265" t="s">
        <v>1223</v>
      </c>
      <c r="D1265">
        <v>442</v>
      </c>
      <c r="E1265" t="s">
        <v>30</v>
      </c>
      <c r="H1265" t="s">
        <v>898</v>
      </c>
      <c r="I1265">
        <v>31511</v>
      </c>
      <c r="J1265" t="s">
        <v>24</v>
      </c>
    </row>
    <row r="1266" spans="3:10">
      <c r="C1266" t="s">
        <v>932</v>
      </c>
      <c r="D1266">
        <v>443</v>
      </c>
      <c r="E1266" t="s">
        <v>30</v>
      </c>
      <c r="H1266" t="s">
        <v>2379</v>
      </c>
      <c r="I1266">
        <v>31619</v>
      </c>
      <c r="J1266" t="s">
        <v>24</v>
      </c>
    </row>
    <row r="1267" spans="3:10">
      <c r="C1267" t="s">
        <v>1224</v>
      </c>
      <c r="D1267">
        <v>444</v>
      </c>
      <c r="E1267" t="s">
        <v>31</v>
      </c>
      <c r="H1267" t="s">
        <v>899</v>
      </c>
      <c r="I1267">
        <v>31226</v>
      </c>
      <c r="J1267" t="s">
        <v>24</v>
      </c>
    </row>
    <row r="1268" spans="3:10">
      <c r="C1268" t="s">
        <v>1225</v>
      </c>
      <c r="D1268">
        <v>445</v>
      </c>
      <c r="E1268" t="s">
        <v>31</v>
      </c>
      <c r="H1268" t="s">
        <v>2380</v>
      </c>
      <c r="I1268">
        <v>31128</v>
      </c>
      <c r="J1268" t="s">
        <v>24</v>
      </c>
    </row>
    <row r="1269" spans="3:10">
      <c r="C1269" t="s">
        <v>1226</v>
      </c>
      <c r="D1269">
        <v>477</v>
      </c>
      <c r="E1269" t="s">
        <v>31</v>
      </c>
      <c r="H1269" t="s">
        <v>2381</v>
      </c>
      <c r="I1269">
        <v>31225</v>
      </c>
      <c r="J1269" t="s">
        <v>24</v>
      </c>
    </row>
    <row r="1270" spans="3:10">
      <c r="C1270" t="s">
        <v>1227</v>
      </c>
      <c r="D1270">
        <v>446</v>
      </c>
      <c r="E1270" t="s">
        <v>31</v>
      </c>
      <c r="H1270" t="s">
        <v>901</v>
      </c>
      <c r="I1270">
        <v>31231</v>
      </c>
      <c r="J1270" t="s">
        <v>24</v>
      </c>
    </row>
    <row r="1271" spans="3:10">
      <c r="C1271" t="s">
        <v>1228</v>
      </c>
      <c r="D1271">
        <v>447</v>
      </c>
      <c r="E1271" t="s">
        <v>31</v>
      </c>
      <c r="H1271" t="s">
        <v>902</v>
      </c>
      <c r="I1271">
        <v>31209</v>
      </c>
      <c r="J1271" t="s">
        <v>24</v>
      </c>
    </row>
    <row r="1272" spans="3:10">
      <c r="C1272" t="s">
        <v>1229</v>
      </c>
      <c r="D1272">
        <v>478</v>
      </c>
      <c r="E1272" t="s">
        <v>31</v>
      </c>
      <c r="H1272" t="s">
        <v>2382</v>
      </c>
      <c r="I1272">
        <v>31161</v>
      </c>
      <c r="J1272" t="s">
        <v>24</v>
      </c>
    </row>
    <row r="1273" spans="3:10">
      <c r="C1273" t="s">
        <v>1230</v>
      </c>
      <c r="D1273">
        <v>479</v>
      </c>
      <c r="E1273" t="s">
        <v>31</v>
      </c>
      <c r="H1273" t="s">
        <v>903</v>
      </c>
      <c r="I1273">
        <v>31216</v>
      </c>
      <c r="J1273" t="s">
        <v>24</v>
      </c>
    </row>
    <row r="1274" spans="3:10">
      <c r="C1274" t="s">
        <v>1231</v>
      </c>
      <c r="D1274">
        <v>480</v>
      </c>
      <c r="E1274" t="s">
        <v>31</v>
      </c>
      <c r="H1274" t="s">
        <v>904</v>
      </c>
      <c r="I1274">
        <v>31160</v>
      </c>
      <c r="J1274" t="s">
        <v>24</v>
      </c>
    </row>
    <row r="1275" spans="3:10">
      <c r="C1275" t="s">
        <v>1232</v>
      </c>
      <c r="D1275">
        <v>448</v>
      </c>
      <c r="E1275" t="s">
        <v>31</v>
      </c>
      <c r="H1275" t="s">
        <v>906</v>
      </c>
      <c r="I1275">
        <v>31513</v>
      </c>
      <c r="J1275" t="s">
        <v>24</v>
      </c>
    </row>
    <row r="1276" spans="3:10">
      <c r="C1276" t="s">
        <v>1233</v>
      </c>
      <c r="D1276">
        <v>481</v>
      </c>
      <c r="E1276" t="s">
        <v>31</v>
      </c>
      <c r="H1276" t="s">
        <v>907</v>
      </c>
      <c r="I1276">
        <v>31503</v>
      </c>
      <c r="J1276" t="s">
        <v>24</v>
      </c>
    </row>
    <row r="1277" spans="3:10">
      <c r="C1277" t="s">
        <v>1234</v>
      </c>
      <c r="D1277">
        <v>482</v>
      </c>
      <c r="E1277" t="s">
        <v>31</v>
      </c>
      <c r="H1277" t="s">
        <v>908</v>
      </c>
      <c r="I1277">
        <v>31246</v>
      </c>
      <c r="J1277" t="s">
        <v>24</v>
      </c>
    </row>
    <row r="1278" spans="3:10">
      <c r="C1278" t="s">
        <v>1235</v>
      </c>
      <c r="D1278">
        <v>449</v>
      </c>
      <c r="E1278" t="s">
        <v>31</v>
      </c>
      <c r="H1278" t="s">
        <v>2383</v>
      </c>
      <c r="I1278">
        <v>31121</v>
      </c>
      <c r="J1278" t="s">
        <v>24</v>
      </c>
    </row>
    <row r="1279" spans="3:10">
      <c r="C1279" t="s">
        <v>1236</v>
      </c>
      <c r="D1279">
        <v>450</v>
      </c>
      <c r="E1279" t="s">
        <v>31</v>
      </c>
      <c r="H1279" t="s">
        <v>2384</v>
      </c>
      <c r="I1279">
        <v>31122</v>
      </c>
      <c r="J1279" t="s">
        <v>24</v>
      </c>
    </row>
    <row r="1280" spans="3:10">
      <c r="C1280" t="s">
        <v>522</v>
      </c>
      <c r="D1280">
        <v>451</v>
      </c>
      <c r="E1280" t="s">
        <v>31</v>
      </c>
      <c r="H1280" t="s">
        <v>2385</v>
      </c>
      <c r="I1280">
        <v>31601</v>
      </c>
      <c r="J1280" t="s">
        <v>24</v>
      </c>
    </row>
    <row r="1281" spans="3:10">
      <c r="C1281" t="s">
        <v>1237</v>
      </c>
      <c r="D1281">
        <v>483</v>
      </c>
      <c r="E1281" t="s">
        <v>31</v>
      </c>
      <c r="H1281" t="s">
        <v>2386</v>
      </c>
      <c r="I1281">
        <v>31129</v>
      </c>
      <c r="J1281" t="s">
        <v>24</v>
      </c>
    </row>
    <row r="1282" spans="3:10">
      <c r="C1282" t="s">
        <v>1238</v>
      </c>
      <c r="D1282">
        <v>484</v>
      </c>
      <c r="E1282" t="s">
        <v>31</v>
      </c>
      <c r="H1282" t="s">
        <v>912</v>
      </c>
      <c r="I1282">
        <v>31634</v>
      </c>
      <c r="J1282" t="s">
        <v>24</v>
      </c>
    </row>
    <row r="1283" spans="3:10">
      <c r="C1283" t="s">
        <v>1239</v>
      </c>
      <c r="D1283">
        <v>485</v>
      </c>
      <c r="E1283" t="s">
        <v>31</v>
      </c>
      <c r="H1283" t="s">
        <v>2387</v>
      </c>
      <c r="I1283">
        <v>31610</v>
      </c>
      <c r="J1283" t="s">
        <v>24</v>
      </c>
    </row>
    <row r="1284" spans="3:10">
      <c r="C1284" t="s">
        <v>1240</v>
      </c>
      <c r="D1284">
        <v>453</v>
      </c>
      <c r="E1284" t="s">
        <v>31</v>
      </c>
      <c r="H1284" t="s">
        <v>2388</v>
      </c>
      <c r="I1284">
        <v>31125</v>
      </c>
      <c r="J1284" t="s">
        <v>24</v>
      </c>
    </row>
    <row r="1285" spans="3:10">
      <c r="C1285" t="s">
        <v>1241</v>
      </c>
      <c r="D1285">
        <v>487</v>
      </c>
      <c r="E1285" t="s">
        <v>31</v>
      </c>
      <c r="H1285" t="s">
        <v>2389</v>
      </c>
      <c r="I1285">
        <v>31139</v>
      </c>
      <c r="J1285" t="s">
        <v>24</v>
      </c>
    </row>
    <row r="1286" spans="3:10">
      <c r="C1286" t="s">
        <v>1242</v>
      </c>
      <c r="D1286">
        <v>488</v>
      </c>
      <c r="E1286" t="s">
        <v>31</v>
      </c>
      <c r="H1286" t="s">
        <v>2390</v>
      </c>
      <c r="I1286">
        <v>31412</v>
      </c>
      <c r="J1286" t="s">
        <v>24</v>
      </c>
    </row>
    <row r="1287" spans="3:10">
      <c r="C1287" t="s">
        <v>1243</v>
      </c>
      <c r="D1287">
        <v>457</v>
      </c>
      <c r="E1287" t="s">
        <v>31</v>
      </c>
      <c r="H1287" t="s">
        <v>2391</v>
      </c>
      <c r="I1287">
        <v>31107</v>
      </c>
      <c r="J1287" t="s">
        <v>24</v>
      </c>
    </row>
    <row r="1288" spans="3:10">
      <c r="C1288" t="s">
        <v>1244</v>
      </c>
      <c r="D1288">
        <v>459</v>
      </c>
      <c r="E1288" t="s">
        <v>31</v>
      </c>
      <c r="H1288" t="s">
        <v>2392</v>
      </c>
      <c r="I1288">
        <v>31118</v>
      </c>
      <c r="J1288" t="s">
        <v>24</v>
      </c>
    </row>
    <row r="1289" spans="3:10">
      <c r="C1289" t="s">
        <v>1245</v>
      </c>
      <c r="D1289">
        <v>460</v>
      </c>
      <c r="E1289" t="s">
        <v>31</v>
      </c>
      <c r="H1289" t="s">
        <v>2393</v>
      </c>
      <c r="I1289">
        <v>31103</v>
      </c>
      <c r="J1289" t="s">
        <v>24</v>
      </c>
    </row>
    <row r="1290" spans="3:10">
      <c r="C1290" t="s">
        <v>31</v>
      </c>
      <c r="D1290">
        <v>1670</v>
      </c>
      <c r="E1290" t="s">
        <v>31</v>
      </c>
      <c r="H1290" t="s">
        <v>2394</v>
      </c>
      <c r="I1290">
        <v>31245</v>
      </c>
      <c r="J1290" t="s">
        <v>24</v>
      </c>
    </row>
    <row r="1291" spans="3:10">
      <c r="C1291" t="s">
        <v>1246</v>
      </c>
      <c r="D1291">
        <v>1801</v>
      </c>
      <c r="E1291" t="s">
        <v>31</v>
      </c>
      <c r="H1291" t="s">
        <v>2395</v>
      </c>
      <c r="I1291">
        <v>31305</v>
      </c>
      <c r="J1291" t="s">
        <v>24</v>
      </c>
    </row>
    <row r="1292" spans="3:10">
      <c r="C1292" t="s">
        <v>1247</v>
      </c>
      <c r="D1292">
        <v>452</v>
      </c>
      <c r="E1292" t="s">
        <v>31</v>
      </c>
      <c r="H1292" t="s">
        <v>2396</v>
      </c>
      <c r="I1292">
        <v>31120</v>
      </c>
      <c r="J1292" t="s">
        <v>24</v>
      </c>
    </row>
    <row r="1293" spans="3:10">
      <c r="C1293" t="s">
        <v>1248</v>
      </c>
      <c r="D1293">
        <v>454</v>
      </c>
      <c r="E1293" t="s">
        <v>31</v>
      </c>
      <c r="H1293" t="s">
        <v>2397</v>
      </c>
      <c r="I1293">
        <v>31243</v>
      </c>
      <c r="J1293" t="s">
        <v>24</v>
      </c>
    </row>
    <row r="1294" spans="3:10">
      <c r="C1294" t="s">
        <v>1249</v>
      </c>
      <c r="D1294">
        <v>455</v>
      </c>
      <c r="E1294" t="s">
        <v>31</v>
      </c>
      <c r="H1294" t="s">
        <v>2398</v>
      </c>
      <c r="I1294">
        <v>31208</v>
      </c>
      <c r="J1294" t="s">
        <v>24</v>
      </c>
    </row>
    <row r="1295" spans="3:10">
      <c r="C1295" t="s">
        <v>1250</v>
      </c>
      <c r="D1295">
        <v>456</v>
      </c>
      <c r="E1295" t="s">
        <v>31</v>
      </c>
      <c r="H1295" t="s">
        <v>917</v>
      </c>
      <c r="I1295">
        <v>31106</v>
      </c>
      <c r="J1295" t="s">
        <v>24</v>
      </c>
    </row>
    <row r="1296" spans="3:10">
      <c r="C1296" t="s">
        <v>1251</v>
      </c>
      <c r="D1296">
        <v>458</v>
      </c>
      <c r="E1296" t="s">
        <v>31</v>
      </c>
      <c r="H1296" t="s">
        <v>2399</v>
      </c>
      <c r="I1296">
        <v>31307</v>
      </c>
      <c r="J1296" t="s">
        <v>24</v>
      </c>
    </row>
    <row r="1297" spans="3:10">
      <c r="C1297" t="s">
        <v>1252</v>
      </c>
      <c r="D1297">
        <v>465</v>
      </c>
      <c r="E1297" t="s">
        <v>31</v>
      </c>
      <c r="H1297" t="s">
        <v>2400</v>
      </c>
      <c r="I1297">
        <v>31620</v>
      </c>
      <c r="J1297" t="s">
        <v>24</v>
      </c>
    </row>
    <row r="1298" spans="3:10">
      <c r="C1298" t="s">
        <v>1253</v>
      </c>
      <c r="D1298">
        <v>467</v>
      </c>
      <c r="E1298" t="s">
        <v>31</v>
      </c>
      <c r="H1298" t="s">
        <v>918</v>
      </c>
      <c r="I1298">
        <v>31113</v>
      </c>
      <c r="J1298" t="s">
        <v>24</v>
      </c>
    </row>
    <row r="1299" spans="3:10">
      <c r="C1299" t="s">
        <v>1254</v>
      </c>
      <c r="D1299">
        <v>468</v>
      </c>
      <c r="E1299" t="s">
        <v>31</v>
      </c>
      <c r="H1299" t="s">
        <v>2401</v>
      </c>
      <c r="I1299">
        <v>31126</v>
      </c>
      <c r="J1299" t="s">
        <v>24</v>
      </c>
    </row>
    <row r="1300" spans="3:10">
      <c r="C1300" t="s">
        <v>1255</v>
      </c>
      <c r="D1300">
        <v>471</v>
      </c>
      <c r="E1300" t="s">
        <v>31</v>
      </c>
      <c r="H1300" t="s">
        <v>2402</v>
      </c>
      <c r="I1300">
        <v>31234</v>
      </c>
      <c r="J1300" t="s">
        <v>24</v>
      </c>
    </row>
    <row r="1301" spans="3:10">
      <c r="C1301" t="s">
        <v>1256</v>
      </c>
      <c r="D1301">
        <v>476</v>
      </c>
      <c r="E1301" t="s">
        <v>31</v>
      </c>
      <c r="H1301" t="s">
        <v>919</v>
      </c>
      <c r="I1301">
        <v>31628</v>
      </c>
      <c r="J1301" t="s">
        <v>24</v>
      </c>
    </row>
    <row r="1302" spans="3:10">
      <c r="C1302" t="s">
        <v>1257</v>
      </c>
      <c r="D1302">
        <v>486</v>
      </c>
      <c r="E1302" t="s">
        <v>31</v>
      </c>
      <c r="H1302" t="s">
        <v>920</v>
      </c>
      <c r="I1302">
        <v>31301</v>
      </c>
      <c r="J1302" t="s">
        <v>24</v>
      </c>
    </row>
    <row r="1303" spans="3:10">
      <c r="C1303" t="s">
        <v>1258</v>
      </c>
      <c r="D1303">
        <v>505</v>
      </c>
      <c r="E1303" t="s">
        <v>31</v>
      </c>
      <c r="H1303" t="s">
        <v>2403</v>
      </c>
      <c r="I1303">
        <v>31220</v>
      </c>
      <c r="J1303" t="s">
        <v>24</v>
      </c>
    </row>
    <row r="1304" spans="3:10">
      <c r="C1304" t="s">
        <v>1259</v>
      </c>
      <c r="D1304">
        <v>508</v>
      </c>
      <c r="E1304" t="s">
        <v>31</v>
      </c>
      <c r="H1304" t="s">
        <v>2404</v>
      </c>
      <c r="I1304">
        <v>31134</v>
      </c>
      <c r="J1304" t="s">
        <v>24</v>
      </c>
    </row>
    <row r="1305" spans="3:10">
      <c r="C1305" t="s">
        <v>1260</v>
      </c>
      <c r="D1305">
        <v>490</v>
      </c>
      <c r="E1305" t="s">
        <v>31</v>
      </c>
      <c r="H1305" t="s">
        <v>2405</v>
      </c>
      <c r="I1305">
        <v>31108</v>
      </c>
      <c r="J1305" t="s">
        <v>24</v>
      </c>
    </row>
    <row r="1306" spans="3:10">
      <c r="C1306" t="s">
        <v>1261</v>
      </c>
      <c r="D1306">
        <v>491</v>
      </c>
      <c r="E1306" t="s">
        <v>31</v>
      </c>
      <c r="H1306" t="s">
        <v>923</v>
      </c>
      <c r="I1306">
        <v>31602</v>
      </c>
      <c r="J1306" t="s">
        <v>24</v>
      </c>
    </row>
    <row r="1307" spans="3:10">
      <c r="C1307" t="s">
        <v>1262</v>
      </c>
      <c r="D1307">
        <v>492</v>
      </c>
      <c r="E1307" t="s">
        <v>31</v>
      </c>
      <c r="H1307" t="s">
        <v>2406</v>
      </c>
      <c r="I1307">
        <v>31410</v>
      </c>
      <c r="J1307" t="s">
        <v>24</v>
      </c>
    </row>
    <row r="1308" spans="3:10">
      <c r="C1308" t="s">
        <v>1263</v>
      </c>
      <c r="D1308">
        <v>461</v>
      </c>
      <c r="E1308" t="s">
        <v>31</v>
      </c>
      <c r="H1308" t="s">
        <v>2407</v>
      </c>
      <c r="I1308">
        <v>31133</v>
      </c>
      <c r="J1308" t="s">
        <v>24</v>
      </c>
    </row>
    <row r="1309" spans="3:10">
      <c r="C1309" t="s">
        <v>1264</v>
      </c>
      <c r="D1309">
        <v>493</v>
      </c>
      <c r="E1309" t="s">
        <v>31</v>
      </c>
      <c r="H1309" t="s">
        <v>924</v>
      </c>
      <c r="I1309">
        <v>31512</v>
      </c>
      <c r="J1309" t="s">
        <v>24</v>
      </c>
    </row>
    <row r="1310" spans="3:10">
      <c r="C1310" t="s">
        <v>1265</v>
      </c>
      <c r="D1310">
        <v>489</v>
      </c>
      <c r="E1310" t="s">
        <v>31</v>
      </c>
      <c r="H1310" t="s">
        <v>2408</v>
      </c>
      <c r="I1310">
        <v>31109</v>
      </c>
      <c r="J1310" t="s">
        <v>24</v>
      </c>
    </row>
    <row r="1311" spans="3:10">
      <c r="C1311" t="s">
        <v>1266</v>
      </c>
      <c r="D1311">
        <v>494</v>
      </c>
      <c r="E1311" t="s">
        <v>31</v>
      </c>
      <c r="H1311" t="s">
        <v>925</v>
      </c>
      <c r="I1311">
        <v>31312</v>
      </c>
      <c r="J1311" t="s">
        <v>24</v>
      </c>
    </row>
    <row r="1312" spans="3:10">
      <c r="C1312" t="s">
        <v>1267</v>
      </c>
      <c r="D1312">
        <v>495</v>
      </c>
      <c r="E1312" t="s">
        <v>31</v>
      </c>
      <c r="H1312" t="s">
        <v>2409</v>
      </c>
      <c r="I1312">
        <v>31509</v>
      </c>
      <c r="J1312" t="s">
        <v>24</v>
      </c>
    </row>
    <row r="1313" spans="3:10">
      <c r="C1313" t="s">
        <v>1268</v>
      </c>
      <c r="D1313">
        <v>496</v>
      </c>
      <c r="E1313" t="s">
        <v>31</v>
      </c>
      <c r="H1313" t="s">
        <v>926</v>
      </c>
      <c r="I1313">
        <v>31227</v>
      </c>
      <c r="J1313" t="s">
        <v>24</v>
      </c>
    </row>
    <row r="1314" spans="3:10">
      <c r="C1314" t="s">
        <v>1269</v>
      </c>
      <c r="D1314">
        <v>462</v>
      </c>
      <c r="E1314" t="s">
        <v>31</v>
      </c>
      <c r="H1314" t="s">
        <v>2410</v>
      </c>
      <c r="I1314">
        <v>31152</v>
      </c>
      <c r="J1314" t="s">
        <v>24</v>
      </c>
    </row>
    <row r="1315" spans="3:10">
      <c r="C1315" t="s">
        <v>1270</v>
      </c>
      <c r="D1315">
        <v>463</v>
      </c>
      <c r="E1315" t="s">
        <v>31</v>
      </c>
      <c r="H1315" t="s">
        <v>2411</v>
      </c>
      <c r="I1315">
        <v>31131</v>
      </c>
      <c r="J1315" t="s">
        <v>24</v>
      </c>
    </row>
    <row r="1316" spans="3:10">
      <c r="C1316" t="s">
        <v>43</v>
      </c>
      <c r="D1316">
        <v>6099</v>
      </c>
      <c r="E1316" t="s">
        <v>31</v>
      </c>
      <c r="H1316" t="s">
        <v>929</v>
      </c>
      <c r="I1316">
        <v>31306</v>
      </c>
      <c r="J1316" t="s">
        <v>24</v>
      </c>
    </row>
    <row r="1317" spans="3:10">
      <c r="C1317" t="s">
        <v>628</v>
      </c>
      <c r="D1317">
        <v>464</v>
      </c>
      <c r="E1317" t="s">
        <v>31</v>
      </c>
      <c r="H1317" t="s">
        <v>930</v>
      </c>
      <c r="I1317">
        <v>31145</v>
      </c>
      <c r="J1317" t="s">
        <v>24</v>
      </c>
    </row>
    <row r="1318" spans="3:10">
      <c r="C1318" t="s">
        <v>1271</v>
      </c>
      <c r="D1318">
        <v>497</v>
      </c>
      <c r="E1318" t="s">
        <v>31</v>
      </c>
      <c r="H1318" t="s">
        <v>931</v>
      </c>
      <c r="I1318">
        <v>31222</v>
      </c>
      <c r="J1318" t="s">
        <v>24</v>
      </c>
    </row>
    <row r="1319" spans="3:10">
      <c r="C1319" t="s">
        <v>1272</v>
      </c>
      <c r="D1319">
        <v>498</v>
      </c>
      <c r="E1319" t="s">
        <v>31</v>
      </c>
      <c r="H1319" t="s">
        <v>2412</v>
      </c>
      <c r="I1319">
        <v>31621</v>
      </c>
      <c r="J1319" t="s">
        <v>24</v>
      </c>
    </row>
    <row r="1320" spans="3:10">
      <c r="C1320" t="s">
        <v>1273</v>
      </c>
      <c r="D1320">
        <v>466</v>
      </c>
      <c r="E1320" t="s">
        <v>31</v>
      </c>
      <c r="H1320" t="s">
        <v>2413</v>
      </c>
      <c r="I1320">
        <v>31135</v>
      </c>
      <c r="J1320" t="s">
        <v>24</v>
      </c>
    </row>
    <row r="1321" spans="3:10">
      <c r="C1321" t="s">
        <v>1274</v>
      </c>
      <c r="D1321">
        <v>500</v>
      </c>
      <c r="E1321" t="s">
        <v>31</v>
      </c>
      <c r="H1321" t="s">
        <v>932</v>
      </c>
      <c r="I1321">
        <v>31614</v>
      </c>
      <c r="J1321" t="s">
        <v>24</v>
      </c>
    </row>
    <row r="1322" spans="3:10">
      <c r="C1322" t="s">
        <v>1275</v>
      </c>
      <c r="D1322">
        <v>501</v>
      </c>
      <c r="E1322" t="s">
        <v>31</v>
      </c>
      <c r="H1322" t="s">
        <v>2414</v>
      </c>
      <c r="I1322">
        <v>64303</v>
      </c>
      <c r="J1322" t="s">
        <v>25</v>
      </c>
    </row>
    <row r="1323" spans="3:10">
      <c r="C1323" t="s">
        <v>1276</v>
      </c>
      <c r="D1323">
        <v>499</v>
      </c>
      <c r="E1323" t="s">
        <v>31</v>
      </c>
      <c r="H1323" t="s">
        <v>2415</v>
      </c>
      <c r="I1323">
        <v>64505</v>
      </c>
      <c r="J1323" t="s">
        <v>25</v>
      </c>
    </row>
    <row r="1324" spans="3:10">
      <c r="C1324" t="s">
        <v>1277</v>
      </c>
      <c r="D1324">
        <v>502</v>
      </c>
      <c r="E1324" t="s">
        <v>31</v>
      </c>
      <c r="H1324" t="s">
        <v>2416</v>
      </c>
      <c r="I1324">
        <v>64713</v>
      </c>
      <c r="J1324" t="s">
        <v>25</v>
      </c>
    </row>
    <row r="1325" spans="3:10">
      <c r="C1325" t="s">
        <v>151</v>
      </c>
      <c r="D1325">
        <v>503</v>
      </c>
      <c r="E1325" t="s">
        <v>31</v>
      </c>
      <c r="H1325" t="s">
        <v>2297</v>
      </c>
      <c r="I1325">
        <v>64414</v>
      </c>
      <c r="J1325" t="s">
        <v>25</v>
      </c>
    </row>
    <row r="1326" spans="3:10">
      <c r="C1326" t="s">
        <v>1278</v>
      </c>
      <c r="D1326">
        <v>504</v>
      </c>
      <c r="E1326" t="s">
        <v>31</v>
      </c>
      <c r="H1326" t="s">
        <v>2417</v>
      </c>
      <c r="I1326">
        <v>64115</v>
      </c>
      <c r="J1326" t="s">
        <v>25</v>
      </c>
    </row>
    <row r="1327" spans="3:10">
      <c r="C1327" t="s">
        <v>1279</v>
      </c>
      <c r="D1327">
        <v>469</v>
      </c>
      <c r="E1327" t="s">
        <v>31</v>
      </c>
      <c r="H1327" t="s">
        <v>2418</v>
      </c>
      <c r="I1327">
        <v>64304</v>
      </c>
      <c r="J1327" t="s">
        <v>25</v>
      </c>
    </row>
    <row r="1328" spans="3:10">
      <c r="C1328" t="s">
        <v>1280</v>
      </c>
      <c r="D1328">
        <v>506</v>
      </c>
      <c r="E1328" t="s">
        <v>31</v>
      </c>
      <c r="H1328" t="s">
        <v>2419</v>
      </c>
      <c r="I1328">
        <v>64417</v>
      </c>
      <c r="J1328" t="s">
        <v>25</v>
      </c>
    </row>
    <row r="1329" spans="3:10">
      <c r="C1329" t="s">
        <v>1281</v>
      </c>
      <c r="D1329">
        <v>470</v>
      </c>
      <c r="E1329" t="s">
        <v>31</v>
      </c>
      <c r="H1329" t="s">
        <v>1925</v>
      </c>
      <c r="I1329">
        <v>64203</v>
      </c>
      <c r="J1329" t="s">
        <v>25</v>
      </c>
    </row>
    <row r="1330" spans="3:10">
      <c r="C1330" t="s">
        <v>1282</v>
      </c>
      <c r="D1330">
        <v>472</v>
      </c>
      <c r="E1330" t="s">
        <v>31</v>
      </c>
      <c r="H1330" t="s">
        <v>2420</v>
      </c>
      <c r="I1330">
        <v>64606</v>
      </c>
      <c r="J1330" t="s">
        <v>25</v>
      </c>
    </row>
    <row r="1331" spans="3:10">
      <c r="C1331" t="s">
        <v>1283</v>
      </c>
      <c r="D1331">
        <v>507</v>
      </c>
      <c r="E1331" t="s">
        <v>31</v>
      </c>
      <c r="H1331" t="s">
        <v>2421</v>
      </c>
      <c r="I1331">
        <v>64703</v>
      </c>
      <c r="J1331" t="s">
        <v>25</v>
      </c>
    </row>
    <row r="1332" spans="3:10">
      <c r="C1332" t="s">
        <v>1284</v>
      </c>
      <c r="D1332">
        <v>473</v>
      </c>
      <c r="E1332" t="s">
        <v>31</v>
      </c>
      <c r="H1332" t="s">
        <v>2422</v>
      </c>
      <c r="I1332">
        <v>64307</v>
      </c>
      <c r="J1332" t="s">
        <v>25</v>
      </c>
    </row>
    <row r="1333" spans="3:10">
      <c r="C1333" t="s">
        <v>1285</v>
      </c>
      <c r="D1333">
        <v>474</v>
      </c>
      <c r="E1333" t="s">
        <v>31</v>
      </c>
      <c r="H1333" t="s">
        <v>2423</v>
      </c>
      <c r="I1333">
        <v>64701</v>
      </c>
      <c r="J1333" t="s">
        <v>25</v>
      </c>
    </row>
    <row r="1334" spans="3:10">
      <c r="C1334" t="s">
        <v>636</v>
      </c>
      <c r="D1334">
        <v>475</v>
      </c>
      <c r="E1334" t="s">
        <v>31</v>
      </c>
      <c r="H1334" t="s">
        <v>2424</v>
      </c>
      <c r="I1334">
        <v>64403</v>
      </c>
      <c r="J1334" t="s">
        <v>25</v>
      </c>
    </row>
    <row r="1335" spans="3:10">
      <c r="C1335" t="s">
        <v>32</v>
      </c>
      <c r="D1335">
        <v>1639</v>
      </c>
      <c r="E1335" t="s">
        <v>32</v>
      </c>
      <c r="H1335" t="s">
        <v>2425</v>
      </c>
      <c r="I1335">
        <v>64205</v>
      </c>
      <c r="J1335" t="s">
        <v>25</v>
      </c>
    </row>
    <row r="1336" spans="3:10">
      <c r="C1336" t="s">
        <v>1286</v>
      </c>
      <c r="D1336">
        <v>1806</v>
      </c>
      <c r="E1336" t="s">
        <v>32</v>
      </c>
      <c r="H1336" t="s">
        <v>2426</v>
      </c>
      <c r="I1336">
        <v>64305</v>
      </c>
      <c r="J1336" t="s">
        <v>25</v>
      </c>
    </row>
    <row r="1337" spans="3:10">
      <c r="C1337" t="s">
        <v>1287</v>
      </c>
      <c r="D1337">
        <v>749</v>
      </c>
      <c r="E1337" t="s">
        <v>32</v>
      </c>
      <c r="H1337" t="s">
        <v>2427</v>
      </c>
      <c r="I1337">
        <v>64612</v>
      </c>
      <c r="J1337" t="s">
        <v>25</v>
      </c>
    </row>
    <row r="1338" spans="3:10">
      <c r="C1338" t="s">
        <v>1288</v>
      </c>
      <c r="D1338">
        <v>750</v>
      </c>
      <c r="E1338" t="s">
        <v>32</v>
      </c>
      <c r="H1338" t="s">
        <v>2100</v>
      </c>
      <c r="I1338">
        <v>64609</v>
      </c>
      <c r="J1338" t="s">
        <v>25</v>
      </c>
    </row>
    <row r="1339" spans="3:10">
      <c r="C1339" t="s">
        <v>1289</v>
      </c>
      <c r="D1339">
        <v>751</v>
      </c>
      <c r="E1339" t="s">
        <v>32</v>
      </c>
      <c r="H1339" t="s">
        <v>2428</v>
      </c>
      <c r="I1339">
        <v>64710</v>
      </c>
      <c r="J1339" t="s">
        <v>25</v>
      </c>
    </row>
    <row r="1340" spans="3:10">
      <c r="C1340" t="s">
        <v>1290</v>
      </c>
      <c r="D1340">
        <v>752</v>
      </c>
      <c r="E1340" t="s">
        <v>32</v>
      </c>
      <c r="H1340" t="s">
        <v>2429</v>
      </c>
      <c r="I1340">
        <v>64309</v>
      </c>
      <c r="J1340" t="s">
        <v>25</v>
      </c>
    </row>
    <row r="1341" spans="3:10">
      <c r="C1341" t="s">
        <v>1291</v>
      </c>
      <c r="D1341">
        <v>753</v>
      </c>
      <c r="E1341" t="s">
        <v>32</v>
      </c>
      <c r="H1341" t="s">
        <v>2021</v>
      </c>
      <c r="I1341">
        <v>64415</v>
      </c>
      <c r="J1341" t="s">
        <v>25</v>
      </c>
    </row>
    <row r="1342" spans="3:10">
      <c r="C1342" t="s">
        <v>1292</v>
      </c>
      <c r="D1342">
        <v>754</v>
      </c>
      <c r="E1342" t="s">
        <v>32</v>
      </c>
      <c r="H1342" t="s">
        <v>2430</v>
      </c>
      <c r="I1342">
        <v>64608</v>
      </c>
      <c r="J1342" t="s">
        <v>25</v>
      </c>
    </row>
    <row r="1343" spans="3:10">
      <c r="C1343" t="s">
        <v>1293</v>
      </c>
      <c r="D1343">
        <v>755</v>
      </c>
      <c r="E1343" t="s">
        <v>32</v>
      </c>
      <c r="H1343" t="s">
        <v>2431</v>
      </c>
      <c r="I1343">
        <v>64207</v>
      </c>
      <c r="J1343" t="s">
        <v>25</v>
      </c>
    </row>
    <row r="1344" spans="3:10">
      <c r="C1344" t="s">
        <v>1294</v>
      </c>
      <c r="D1344">
        <v>756</v>
      </c>
      <c r="E1344" t="s">
        <v>32</v>
      </c>
      <c r="H1344" t="s">
        <v>2432</v>
      </c>
      <c r="I1344">
        <v>64708</v>
      </c>
      <c r="J1344" t="s">
        <v>25</v>
      </c>
    </row>
    <row r="1345" spans="3:10">
      <c r="C1345" t="s">
        <v>1295</v>
      </c>
      <c r="D1345">
        <v>758</v>
      </c>
      <c r="E1345" t="s">
        <v>32</v>
      </c>
      <c r="H1345" t="s">
        <v>933</v>
      </c>
      <c r="I1345">
        <v>64310</v>
      </c>
      <c r="J1345" t="s">
        <v>25</v>
      </c>
    </row>
    <row r="1346" spans="3:10">
      <c r="C1346" t="s">
        <v>1296</v>
      </c>
      <c r="D1346">
        <v>760</v>
      </c>
      <c r="E1346" t="s">
        <v>32</v>
      </c>
      <c r="H1346" t="s">
        <v>934</v>
      </c>
      <c r="I1346">
        <v>64413</v>
      </c>
      <c r="J1346" t="s">
        <v>25</v>
      </c>
    </row>
    <row r="1347" spans="3:10">
      <c r="C1347" t="s">
        <v>43</v>
      </c>
      <c r="D1347">
        <v>4099</v>
      </c>
      <c r="E1347" t="s">
        <v>32</v>
      </c>
      <c r="H1347" t="s">
        <v>420</v>
      </c>
      <c r="I1347">
        <v>64405</v>
      </c>
      <c r="J1347" t="s">
        <v>25</v>
      </c>
    </row>
    <row r="1348" spans="3:10">
      <c r="C1348" t="s">
        <v>1297</v>
      </c>
      <c r="D1348">
        <v>757</v>
      </c>
      <c r="E1348" t="s">
        <v>32</v>
      </c>
      <c r="H1348" t="s">
        <v>936</v>
      </c>
      <c r="I1348">
        <v>64313</v>
      </c>
      <c r="J1348" t="s">
        <v>25</v>
      </c>
    </row>
    <row r="1349" spans="3:10">
      <c r="C1349" t="s">
        <v>1298</v>
      </c>
      <c r="D1349">
        <v>759</v>
      </c>
      <c r="E1349" t="s">
        <v>32</v>
      </c>
      <c r="H1349" t="s">
        <v>938</v>
      </c>
      <c r="I1349">
        <v>64401</v>
      </c>
      <c r="J1349" t="s">
        <v>25</v>
      </c>
    </row>
    <row r="1350" spans="3:10">
      <c r="C1350" t="s">
        <v>1299</v>
      </c>
      <c r="D1350">
        <v>1445</v>
      </c>
      <c r="E1350" t="s">
        <v>33</v>
      </c>
      <c r="H1350" t="s">
        <v>182</v>
      </c>
      <c r="I1350">
        <v>64408</v>
      </c>
      <c r="J1350" t="s">
        <v>25</v>
      </c>
    </row>
    <row r="1351" spans="3:10">
      <c r="C1351" t="s">
        <v>1300</v>
      </c>
      <c r="D1351">
        <v>1634</v>
      </c>
      <c r="E1351" t="s">
        <v>33</v>
      </c>
      <c r="H1351" t="s">
        <v>939</v>
      </c>
      <c r="I1351">
        <v>64110</v>
      </c>
      <c r="J1351" t="s">
        <v>25</v>
      </c>
    </row>
    <row r="1352" spans="3:10">
      <c r="C1352" t="s">
        <v>1301</v>
      </c>
      <c r="D1352">
        <v>1461</v>
      </c>
      <c r="E1352" t="s">
        <v>33</v>
      </c>
      <c r="H1352" t="s">
        <v>940</v>
      </c>
      <c r="I1352">
        <v>64416</v>
      </c>
      <c r="J1352" t="s">
        <v>25</v>
      </c>
    </row>
    <row r="1353" spans="3:10">
      <c r="C1353" t="s">
        <v>1302</v>
      </c>
      <c r="D1353">
        <v>1462</v>
      </c>
      <c r="E1353" t="s">
        <v>33</v>
      </c>
      <c r="H1353" t="s">
        <v>2433</v>
      </c>
      <c r="I1353">
        <v>64204</v>
      </c>
      <c r="J1353" t="s">
        <v>25</v>
      </c>
    </row>
    <row r="1354" spans="3:10">
      <c r="C1354" t="s">
        <v>1303</v>
      </c>
      <c r="D1354">
        <v>1520</v>
      </c>
      <c r="E1354" t="s">
        <v>33</v>
      </c>
      <c r="H1354" t="s">
        <v>2434</v>
      </c>
      <c r="I1354">
        <v>64402</v>
      </c>
      <c r="J1354" t="s">
        <v>25</v>
      </c>
    </row>
    <row r="1355" spans="3:10">
      <c r="C1355" t="s">
        <v>1304</v>
      </c>
      <c r="D1355">
        <v>1463</v>
      </c>
      <c r="E1355" t="s">
        <v>33</v>
      </c>
      <c r="H1355" t="s">
        <v>942</v>
      </c>
      <c r="I1355">
        <v>64217</v>
      </c>
      <c r="J1355" t="s">
        <v>25</v>
      </c>
    </row>
    <row r="1356" spans="3:10">
      <c r="C1356" t="s">
        <v>1305</v>
      </c>
      <c r="D1356">
        <v>1464</v>
      </c>
      <c r="E1356" t="s">
        <v>33</v>
      </c>
      <c r="H1356" t="s">
        <v>25</v>
      </c>
      <c r="I1356">
        <v>64501</v>
      </c>
      <c r="J1356" t="s">
        <v>25</v>
      </c>
    </row>
    <row r="1357" spans="3:10">
      <c r="C1357" t="s">
        <v>1306</v>
      </c>
      <c r="D1357">
        <v>1465</v>
      </c>
      <c r="E1357" t="s">
        <v>33</v>
      </c>
      <c r="H1357" t="s">
        <v>2435</v>
      </c>
      <c r="I1357">
        <v>64100</v>
      </c>
      <c r="J1357" t="s">
        <v>25</v>
      </c>
    </row>
    <row r="1358" spans="3:10">
      <c r="C1358" t="s">
        <v>1307</v>
      </c>
      <c r="D1358">
        <v>1466</v>
      </c>
      <c r="E1358" t="s">
        <v>33</v>
      </c>
      <c r="H1358" t="s">
        <v>2436</v>
      </c>
      <c r="I1358">
        <v>64409</v>
      </c>
      <c r="J1358" t="s">
        <v>25</v>
      </c>
    </row>
    <row r="1359" spans="3:10">
      <c r="C1359" t="s">
        <v>1308</v>
      </c>
      <c r="D1359">
        <v>1446</v>
      </c>
      <c r="E1359" t="s">
        <v>33</v>
      </c>
      <c r="H1359" t="s">
        <v>943</v>
      </c>
      <c r="I1359">
        <v>64111</v>
      </c>
      <c r="J1359" t="s">
        <v>25</v>
      </c>
    </row>
    <row r="1360" spans="3:10">
      <c r="C1360" t="s">
        <v>1309</v>
      </c>
      <c r="D1360">
        <v>1467</v>
      </c>
      <c r="E1360" t="s">
        <v>33</v>
      </c>
      <c r="H1360" t="s">
        <v>2437</v>
      </c>
      <c r="I1360">
        <v>64702</v>
      </c>
      <c r="J1360" t="s">
        <v>25</v>
      </c>
    </row>
    <row r="1361" spans="3:10">
      <c r="C1361" t="s">
        <v>1310</v>
      </c>
      <c r="D1361">
        <v>1468</v>
      </c>
      <c r="E1361" t="s">
        <v>33</v>
      </c>
      <c r="H1361" t="s">
        <v>2438</v>
      </c>
      <c r="I1361">
        <v>64213</v>
      </c>
      <c r="J1361" t="s">
        <v>25</v>
      </c>
    </row>
    <row r="1362" spans="3:10">
      <c r="C1362" t="s">
        <v>1311</v>
      </c>
      <c r="D1362">
        <v>1469</v>
      </c>
      <c r="E1362" t="s">
        <v>33</v>
      </c>
      <c r="H1362" t="s">
        <v>2439</v>
      </c>
      <c r="I1362">
        <v>64114</v>
      </c>
      <c r="J1362" t="s">
        <v>25</v>
      </c>
    </row>
    <row r="1363" spans="3:10">
      <c r="C1363" t="s">
        <v>1312</v>
      </c>
      <c r="D1363">
        <v>1470</v>
      </c>
      <c r="E1363" t="s">
        <v>33</v>
      </c>
      <c r="H1363" t="s">
        <v>2440</v>
      </c>
      <c r="I1363">
        <v>64210</v>
      </c>
      <c r="J1363" t="s">
        <v>25</v>
      </c>
    </row>
    <row r="1364" spans="3:10">
      <c r="C1364" t="s">
        <v>1313</v>
      </c>
      <c r="D1364">
        <v>1471</v>
      </c>
      <c r="E1364" t="s">
        <v>33</v>
      </c>
      <c r="H1364" t="s">
        <v>948</v>
      </c>
      <c r="I1364">
        <v>64201</v>
      </c>
      <c r="J1364" t="s">
        <v>25</v>
      </c>
    </row>
    <row r="1365" spans="3:10">
      <c r="C1365" t="s">
        <v>1314</v>
      </c>
      <c r="D1365">
        <v>1472</v>
      </c>
      <c r="E1365" t="s">
        <v>33</v>
      </c>
      <c r="H1365" t="s">
        <v>2441</v>
      </c>
      <c r="I1365">
        <v>64706</v>
      </c>
      <c r="J1365" t="s">
        <v>25</v>
      </c>
    </row>
    <row r="1366" spans="3:10">
      <c r="C1366" t="s">
        <v>1315</v>
      </c>
      <c r="D1366">
        <v>1473</v>
      </c>
      <c r="E1366" t="s">
        <v>33</v>
      </c>
      <c r="H1366" t="s">
        <v>200</v>
      </c>
      <c r="I1366">
        <v>64611</v>
      </c>
      <c r="J1366" t="s">
        <v>25</v>
      </c>
    </row>
    <row r="1367" spans="3:10">
      <c r="C1367" t="s">
        <v>1316</v>
      </c>
      <c r="D1367">
        <v>1474</v>
      </c>
      <c r="E1367" t="s">
        <v>33</v>
      </c>
      <c r="H1367" t="s">
        <v>2442</v>
      </c>
      <c r="I1367">
        <v>64711</v>
      </c>
      <c r="J1367" t="s">
        <v>25</v>
      </c>
    </row>
    <row r="1368" spans="3:10">
      <c r="C1368" t="s">
        <v>1317</v>
      </c>
      <c r="D1368">
        <v>1447</v>
      </c>
      <c r="E1368" t="s">
        <v>33</v>
      </c>
      <c r="H1368" t="s">
        <v>2443</v>
      </c>
      <c r="I1368">
        <v>64406</v>
      </c>
      <c r="J1368" t="s">
        <v>25</v>
      </c>
    </row>
    <row r="1369" spans="3:10">
      <c r="C1369" t="s">
        <v>1318</v>
      </c>
      <c r="D1369">
        <v>1475</v>
      </c>
      <c r="E1369" t="s">
        <v>33</v>
      </c>
      <c r="H1369" t="s">
        <v>2444</v>
      </c>
      <c r="I1369">
        <v>64209</v>
      </c>
      <c r="J1369" t="s">
        <v>25</v>
      </c>
    </row>
    <row r="1370" spans="3:10">
      <c r="C1370" t="s">
        <v>939</v>
      </c>
      <c r="D1370">
        <v>1476</v>
      </c>
      <c r="E1370" t="s">
        <v>33</v>
      </c>
      <c r="H1370" t="s">
        <v>2445</v>
      </c>
      <c r="I1370">
        <v>64506</v>
      </c>
      <c r="J1370" t="s">
        <v>25</v>
      </c>
    </row>
    <row r="1371" spans="3:10">
      <c r="C1371" t="s">
        <v>1319</v>
      </c>
      <c r="D1371">
        <v>1448</v>
      </c>
      <c r="E1371" t="s">
        <v>33</v>
      </c>
      <c r="H1371" t="s">
        <v>2446</v>
      </c>
      <c r="I1371">
        <v>64411</v>
      </c>
      <c r="J1371" t="s">
        <v>25</v>
      </c>
    </row>
    <row r="1372" spans="3:10">
      <c r="C1372" t="s">
        <v>1320</v>
      </c>
      <c r="D1372">
        <v>1477</v>
      </c>
      <c r="E1372" t="s">
        <v>33</v>
      </c>
      <c r="H1372" t="s">
        <v>949</v>
      </c>
      <c r="I1372">
        <v>64301</v>
      </c>
      <c r="J1372" t="s">
        <v>25</v>
      </c>
    </row>
    <row r="1373" spans="3:10">
      <c r="C1373" t="s">
        <v>1321</v>
      </c>
      <c r="D1373">
        <v>1478</v>
      </c>
      <c r="E1373" t="s">
        <v>33</v>
      </c>
      <c r="H1373" t="s">
        <v>2447</v>
      </c>
      <c r="I1373">
        <v>64211</v>
      </c>
      <c r="J1373" t="s">
        <v>25</v>
      </c>
    </row>
    <row r="1374" spans="3:10">
      <c r="C1374" t="s">
        <v>1322</v>
      </c>
      <c r="D1374">
        <v>1479</v>
      </c>
      <c r="E1374" t="s">
        <v>33</v>
      </c>
      <c r="H1374" t="s">
        <v>952</v>
      </c>
      <c r="I1374">
        <v>64202</v>
      </c>
      <c r="J1374" t="s">
        <v>25</v>
      </c>
    </row>
    <row r="1375" spans="3:10">
      <c r="C1375" t="s">
        <v>1323</v>
      </c>
      <c r="D1375">
        <v>1480</v>
      </c>
      <c r="E1375" t="s">
        <v>33</v>
      </c>
      <c r="H1375" t="s">
        <v>354</v>
      </c>
      <c r="I1375">
        <v>64704</v>
      </c>
      <c r="J1375" t="s">
        <v>25</v>
      </c>
    </row>
    <row r="1376" spans="3:10">
      <c r="C1376" t="s">
        <v>1324</v>
      </c>
      <c r="D1376">
        <v>1481</v>
      </c>
      <c r="E1376" t="s">
        <v>33</v>
      </c>
      <c r="H1376" t="s">
        <v>953</v>
      </c>
      <c r="I1376">
        <v>64607</v>
      </c>
      <c r="J1376" t="s">
        <v>25</v>
      </c>
    </row>
    <row r="1377" spans="3:10">
      <c r="C1377" t="s">
        <v>1325</v>
      </c>
      <c r="D1377">
        <v>1482</v>
      </c>
      <c r="E1377" t="s">
        <v>33</v>
      </c>
      <c r="H1377" t="s">
        <v>2448</v>
      </c>
      <c r="I1377">
        <v>64216</v>
      </c>
      <c r="J1377" t="s">
        <v>25</v>
      </c>
    </row>
    <row r="1378" spans="3:10">
      <c r="C1378" t="s">
        <v>1326</v>
      </c>
      <c r="D1378">
        <v>1483</v>
      </c>
      <c r="E1378" t="s">
        <v>33</v>
      </c>
      <c r="H1378" t="s">
        <v>2449</v>
      </c>
      <c r="I1378">
        <v>64208</v>
      </c>
      <c r="J1378" t="s">
        <v>25</v>
      </c>
    </row>
    <row r="1379" spans="3:10">
      <c r="C1379" t="s">
        <v>1327</v>
      </c>
      <c r="D1379">
        <v>1449</v>
      </c>
      <c r="E1379" t="s">
        <v>33</v>
      </c>
      <c r="H1379" t="s">
        <v>2450</v>
      </c>
      <c r="I1379">
        <v>64613</v>
      </c>
      <c r="J1379" t="s">
        <v>25</v>
      </c>
    </row>
    <row r="1380" spans="3:10">
      <c r="C1380" t="s">
        <v>1328</v>
      </c>
      <c r="D1380">
        <v>1484</v>
      </c>
      <c r="E1380" t="s">
        <v>33</v>
      </c>
      <c r="H1380" t="s">
        <v>956</v>
      </c>
      <c r="I1380">
        <v>64102</v>
      </c>
      <c r="J1380" t="s">
        <v>25</v>
      </c>
    </row>
    <row r="1381" spans="3:10">
      <c r="C1381" t="s">
        <v>1329</v>
      </c>
      <c r="D1381">
        <v>1485</v>
      </c>
      <c r="E1381" t="s">
        <v>33</v>
      </c>
      <c r="H1381" t="s">
        <v>2451</v>
      </c>
      <c r="I1381">
        <v>64412</v>
      </c>
      <c r="J1381" t="s">
        <v>25</v>
      </c>
    </row>
    <row r="1382" spans="3:10">
      <c r="C1382" t="s">
        <v>1330</v>
      </c>
      <c r="D1382">
        <v>1450</v>
      </c>
      <c r="E1382" t="s">
        <v>33</v>
      </c>
      <c r="H1382" t="s">
        <v>958</v>
      </c>
      <c r="I1382">
        <v>64108</v>
      </c>
      <c r="J1382" t="s">
        <v>25</v>
      </c>
    </row>
    <row r="1383" spans="3:10">
      <c r="C1383" t="s">
        <v>1331</v>
      </c>
      <c r="D1383">
        <v>1486</v>
      </c>
      <c r="E1383" t="s">
        <v>33</v>
      </c>
      <c r="H1383" t="s">
        <v>959</v>
      </c>
      <c r="I1383">
        <v>64212</v>
      </c>
      <c r="J1383" t="s">
        <v>25</v>
      </c>
    </row>
    <row r="1384" spans="3:10">
      <c r="C1384" t="s">
        <v>1332</v>
      </c>
      <c r="D1384">
        <v>1487</v>
      </c>
      <c r="E1384" t="s">
        <v>33</v>
      </c>
      <c r="H1384" t="s">
        <v>2452</v>
      </c>
      <c r="I1384">
        <v>64214</v>
      </c>
      <c r="J1384" t="s">
        <v>25</v>
      </c>
    </row>
    <row r="1385" spans="3:10">
      <c r="C1385" t="s">
        <v>1333</v>
      </c>
      <c r="D1385">
        <v>1488</v>
      </c>
      <c r="E1385" t="s">
        <v>33</v>
      </c>
      <c r="H1385" t="s">
        <v>2453</v>
      </c>
      <c r="I1385">
        <v>64712</v>
      </c>
      <c r="J1385" t="s">
        <v>25</v>
      </c>
    </row>
    <row r="1386" spans="3:10">
      <c r="C1386" t="s">
        <v>1334</v>
      </c>
      <c r="D1386">
        <v>1489</v>
      </c>
      <c r="E1386" t="s">
        <v>33</v>
      </c>
      <c r="H1386" t="s">
        <v>960</v>
      </c>
      <c r="I1386">
        <v>64407</v>
      </c>
      <c r="J1386" t="s">
        <v>25</v>
      </c>
    </row>
    <row r="1387" spans="3:10">
      <c r="C1387" t="s">
        <v>1335</v>
      </c>
      <c r="D1387">
        <v>1490</v>
      </c>
      <c r="E1387" t="s">
        <v>33</v>
      </c>
      <c r="H1387" t="s">
        <v>961</v>
      </c>
      <c r="I1387">
        <v>64302</v>
      </c>
      <c r="J1387" t="s">
        <v>25</v>
      </c>
    </row>
    <row r="1388" spans="3:10">
      <c r="C1388" t="s">
        <v>1336</v>
      </c>
      <c r="D1388">
        <v>1491</v>
      </c>
      <c r="E1388" t="s">
        <v>33</v>
      </c>
      <c r="H1388" t="s">
        <v>962</v>
      </c>
      <c r="I1388">
        <v>64601</v>
      </c>
      <c r="J1388" t="s">
        <v>25</v>
      </c>
    </row>
    <row r="1389" spans="3:10">
      <c r="C1389" t="s">
        <v>1337</v>
      </c>
      <c r="D1389">
        <v>1492</v>
      </c>
      <c r="E1389" t="s">
        <v>33</v>
      </c>
      <c r="H1389" t="s">
        <v>2454</v>
      </c>
      <c r="I1389">
        <v>64109</v>
      </c>
      <c r="J1389" t="s">
        <v>25</v>
      </c>
    </row>
    <row r="1390" spans="3:10">
      <c r="C1390" t="s">
        <v>1338</v>
      </c>
      <c r="D1390">
        <v>1493</v>
      </c>
      <c r="E1390" t="s">
        <v>33</v>
      </c>
      <c r="H1390" t="s">
        <v>965</v>
      </c>
      <c r="I1390">
        <v>64504</v>
      </c>
      <c r="J1390" t="s">
        <v>25</v>
      </c>
    </row>
    <row r="1391" spans="3:10">
      <c r="C1391" t="s">
        <v>1339</v>
      </c>
      <c r="D1391">
        <v>1451</v>
      </c>
      <c r="E1391" t="s">
        <v>33</v>
      </c>
      <c r="H1391" t="s">
        <v>2455</v>
      </c>
      <c r="I1391">
        <v>64503</v>
      </c>
      <c r="J1391" t="s">
        <v>25</v>
      </c>
    </row>
    <row r="1392" spans="3:10">
      <c r="C1392" t="s">
        <v>1340</v>
      </c>
      <c r="D1392">
        <v>1452</v>
      </c>
      <c r="E1392" t="s">
        <v>33</v>
      </c>
      <c r="H1392" t="s">
        <v>2456</v>
      </c>
      <c r="I1392">
        <v>64311</v>
      </c>
      <c r="J1392" t="s">
        <v>25</v>
      </c>
    </row>
    <row r="1393" spans="3:10">
      <c r="C1393" t="s">
        <v>1341</v>
      </c>
      <c r="D1393">
        <v>1453</v>
      </c>
      <c r="E1393" t="s">
        <v>33</v>
      </c>
      <c r="H1393" t="s">
        <v>2457</v>
      </c>
      <c r="I1393">
        <v>64705</v>
      </c>
      <c r="J1393" t="s">
        <v>25</v>
      </c>
    </row>
    <row r="1394" spans="3:10">
      <c r="C1394" t="s">
        <v>1342</v>
      </c>
      <c r="D1394">
        <v>1494</v>
      </c>
      <c r="E1394" t="s">
        <v>33</v>
      </c>
      <c r="H1394" t="s">
        <v>969</v>
      </c>
      <c r="I1394">
        <v>64306</v>
      </c>
      <c r="J1394" t="s">
        <v>25</v>
      </c>
    </row>
    <row r="1395" spans="3:10">
      <c r="C1395" t="s">
        <v>33</v>
      </c>
      <c r="D1395">
        <v>1495</v>
      </c>
      <c r="E1395" t="s">
        <v>33</v>
      </c>
      <c r="H1395" t="s">
        <v>970</v>
      </c>
      <c r="I1395">
        <v>64105</v>
      </c>
      <c r="J1395" t="s">
        <v>25</v>
      </c>
    </row>
    <row r="1396" spans="3:10">
      <c r="C1396" t="s">
        <v>1343</v>
      </c>
      <c r="D1396">
        <v>1803</v>
      </c>
      <c r="E1396" t="s">
        <v>33</v>
      </c>
      <c r="H1396" t="s">
        <v>2458</v>
      </c>
      <c r="I1396">
        <v>64404</v>
      </c>
      <c r="J1396" t="s">
        <v>25</v>
      </c>
    </row>
    <row r="1397" spans="3:10">
      <c r="C1397" t="s">
        <v>1344</v>
      </c>
      <c r="D1397">
        <v>1496</v>
      </c>
      <c r="E1397" t="s">
        <v>33</v>
      </c>
      <c r="H1397" t="s">
        <v>971</v>
      </c>
      <c r="I1397">
        <v>64104</v>
      </c>
      <c r="J1397" t="s">
        <v>25</v>
      </c>
    </row>
    <row r="1398" spans="3:10">
      <c r="C1398" t="s">
        <v>1345</v>
      </c>
      <c r="D1398">
        <v>1497</v>
      </c>
      <c r="E1398" t="s">
        <v>33</v>
      </c>
      <c r="H1398" t="s">
        <v>972</v>
      </c>
      <c r="I1398">
        <v>64507</v>
      </c>
      <c r="J1398" t="s">
        <v>25</v>
      </c>
    </row>
    <row r="1399" spans="3:10">
      <c r="C1399" t="s">
        <v>1346</v>
      </c>
      <c r="D1399">
        <v>1514</v>
      </c>
      <c r="E1399" t="s">
        <v>33</v>
      </c>
      <c r="H1399" t="s">
        <v>973</v>
      </c>
      <c r="I1399">
        <v>64107</v>
      </c>
      <c r="J1399" t="s">
        <v>25</v>
      </c>
    </row>
    <row r="1400" spans="3:10">
      <c r="C1400" t="s">
        <v>1347</v>
      </c>
      <c r="D1400">
        <v>1498</v>
      </c>
      <c r="E1400" t="s">
        <v>33</v>
      </c>
      <c r="H1400" t="s">
        <v>974</v>
      </c>
      <c r="I1400">
        <v>64101</v>
      </c>
      <c r="J1400" t="s">
        <v>25</v>
      </c>
    </row>
    <row r="1401" spans="3:10">
      <c r="C1401" t="s">
        <v>1348</v>
      </c>
      <c r="D1401">
        <v>1499</v>
      </c>
      <c r="E1401" t="s">
        <v>33</v>
      </c>
      <c r="H1401" t="s">
        <v>2459</v>
      </c>
      <c r="I1401">
        <v>64707</v>
      </c>
      <c r="J1401" t="s">
        <v>25</v>
      </c>
    </row>
    <row r="1402" spans="3:10">
      <c r="C1402" t="s">
        <v>1349</v>
      </c>
      <c r="D1402">
        <v>1500</v>
      </c>
      <c r="E1402" t="s">
        <v>33</v>
      </c>
      <c r="H1402" t="s">
        <v>975</v>
      </c>
      <c r="I1402">
        <v>64116</v>
      </c>
      <c r="J1402" t="s">
        <v>25</v>
      </c>
    </row>
    <row r="1403" spans="3:10">
      <c r="C1403" t="s">
        <v>1350</v>
      </c>
      <c r="D1403">
        <v>1454</v>
      </c>
      <c r="E1403" t="s">
        <v>33</v>
      </c>
      <c r="H1403" t="s">
        <v>976</v>
      </c>
      <c r="I1403">
        <v>64112</v>
      </c>
      <c r="J1403" t="s">
        <v>25</v>
      </c>
    </row>
    <row r="1404" spans="3:10">
      <c r="C1404" t="s">
        <v>1351</v>
      </c>
      <c r="D1404">
        <v>1501</v>
      </c>
      <c r="E1404" t="s">
        <v>33</v>
      </c>
      <c r="H1404" t="s">
        <v>977</v>
      </c>
      <c r="I1404">
        <v>64106</v>
      </c>
      <c r="J1404" t="s">
        <v>25</v>
      </c>
    </row>
    <row r="1405" spans="3:10">
      <c r="C1405" t="s">
        <v>1352</v>
      </c>
      <c r="D1405">
        <v>1502</v>
      </c>
      <c r="E1405" t="s">
        <v>33</v>
      </c>
      <c r="H1405" t="s">
        <v>2460</v>
      </c>
      <c r="I1405">
        <v>64308</v>
      </c>
      <c r="J1405" t="s">
        <v>25</v>
      </c>
    </row>
    <row r="1406" spans="3:10">
      <c r="C1406" t="s">
        <v>1353</v>
      </c>
      <c r="D1406">
        <v>1503</v>
      </c>
      <c r="E1406" t="s">
        <v>33</v>
      </c>
      <c r="H1406" t="s">
        <v>2461</v>
      </c>
      <c r="I1406">
        <v>64605</v>
      </c>
      <c r="J1406" t="s">
        <v>25</v>
      </c>
    </row>
    <row r="1407" spans="3:10">
      <c r="C1407" t="s">
        <v>617</v>
      </c>
      <c r="D1407">
        <v>1504</v>
      </c>
      <c r="E1407" t="s">
        <v>33</v>
      </c>
      <c r="H1407" t="s">
        <v>2462</v>
      </c>
      <c r="I1407">
        <v>64603</v>
      </c>
      <c r="J1407" t="s">
        <v>25</v>
      </c>
    </row>
    <row r="1408" spans="3:10">
      <c r="C1408" t="s">
        <v>1354</v>
      </c>
      <c r="D1408">
        <v>1508</v>
      </c>
      <c r="E1408" t="s">
        <v>33</v>
      </c>
      <c r="H1408" t="s">
        <v>2463</v>
      </c>
      <c r="I1408">
        <v>64206</v>
      </c>
      <c r="J1408" t="s">
        <v>25</v>
      </c>
    </row>
    <row r="1409" spans="3:10">
      <c r="C1409" t="s">
        <v>1355</v>
      </c>
      <c r="D1409">
        <v>1505</v>
      </c>
      <c r="E1409" t="s">
        <v>33</v>
      </c>
      <c r="H1409" t="s">
        <v>978</v>
      </c>
      <c r="I1409">
        <v>64312</v>
      </c>
      <c r="J1409" t="s">
        <v>25</v>
      </c>
    </row>
    <row r="1410" spans="3:10">
      <c r="C1410" t="s">
        <v>1356</v>
      </c>
      <c r="D1410">
        <v>1506</v>
      </c>
      <c r="E1410" t="s">
        <v>33</v>
      </c>
      <c r="H1410" t="s">
        <v>2464</v>
      </c>
      <c r="I1410">
        <v>64709</v>
      </c>
      <c r="J1410" t="s">
        <v>25</v>
      </c>
    </row>
    <row r="1411" spans="3:10">
      <c r="C1411" t="s">
        <v>1357</v>
      </c>
      <c r="D1411">
        <v>1507</v>
      </c>
      <c r="E1411" t="s">
        <v>33</v>
      </c>
      <c r="H1411" t="s">
        <v>2465</v>
      </c>
      <c r="I1411">
        <v>64604</v>
      </c>
      <c r="J1411" t="s">
        <v>25</v>
      </c>
    </row>
    <row r="1412" spans="3:10">
      <c r="C1412" t="s">
        <v>1358</v>
      </c>
      <c r="D1412">
        <v>1509</v>
      </c>
      <c r="E1412" t="s">
        <v>33</v>
      </c>
      <c r="H1412" t="s">
        <v>2466</v>
      </c>
      <c r="I1412">
        <v>64610</v>
      </c>
      <c r="J1412" t="s">
        <v>25</v>
      </c>
    </row>
    <row r="1413" spans="3:10">
      <c r="C1413" t="s">
        <v>1359</v>
      </c>
      <c r="D1413">
        <v>1510</v>
      </c>
      <c r="E1413" t="s">
        <v>33</v>
      </c>
      <c r="H1413" t="s">
        <v>2467</v>
      </c>
      <c r="I1413">
        <v>64215</v>
      </c>
      <c r="J1413" t="s">
        <v>25</v>
      </c>
    </row>
    <row r="1414" spans="3:10">
      <c r="C1414" t="s">
        <v>1360</v>
      </c>
      <c r="D1414">
        <v>1511</v>
      </c>
      <c r="E1414" t="s">
        <v>33</v>
      </c>
      <c r="H1414" t="s">
        <v>979</v>
      </c>
      <c r="I1414">
        <v>64410</v>
      </c>
      <c r="J1414" t="s">
        <v>25</v>
      </c>
    </row>
    <row r="1415" spans="3:10">
      <c r="C1415" t="s">
        <v>1361</v>
      </c>
      <c r="D1415">
        <v>1512</v>
      </c>
      <c r="E1415" t="s">
        <v>33</v>
      </c>
      <c r="H1415" t="s">
        <v>981</v>
      </c>
      <c r="I1415">
        <v>64602</v>
      </c>
      <c r="J1415" t="s">
        <v>25</v>
      </c>
    </row>
    <row r="1416" spans="3:10">
      <c r="C1416" t="s">
        <v>1362</v>
      </c>
      <c r="D1416">
        <v>1513</v>
      </c>
      <c r="E1416" t="s">
        <v>33</v>
      </c>
      <c r="H1416" t="s">
        <v>2468</v>
      </c>
      <c r="I1416">
        <v>64113</v>
      </c>
      <c r="J1416" t="s">
        <v>25</v>
      </c>
    </row>
    <row r="1417" spans="3:10">
      <c r="C1417" t="s">
        <v>1363</v>
      </c>
      <c r="D1417">
        <v>1455</v>
      </c>
      <c r="E1417" t="s">
        <v>33</v>
      </c>
      <c r="H1417" t="s">
        <v>983</v>
      </c>
      <c r="I1417">
        <v>64103</v>
      </c>
      <c r="J1417" t="s">
        <v>25</v>
      </c>
    </row>
    <row r="1418" spans="3:10">
      <c r="C1418" t="s">
        <v>43</v>
      </c>
      <c r="D1418">
        <v>3599</v>
      </c>
      <c r="E1418" t="s">
        <v>33</v>
      </c>
      <c r="H1418" t="s">
        <v>984</v>
      </c>
      <c r="I1418">
        <v>64502</v>
      </c>
      <c r="J1418" t="s">
        <v>25</v>
      </c>
    </row>
    <row r="1419" spans="3:10">
      <c r="C1419" t="s">
        <v>1364</v>
      </c>
      <c r="D1419">
        <v>1456</v>
      </c>
      <c r="E1419" t="s">
        <v>33</v>
      </c>
      <c r="H1419" t="s">
        <v>2469</v>
      </c>
      <c r="I1419">
        <v>73104</v>
      </c>
      <c r="J1419" t="s">
        <v>26</v>
      </c>
    </row>
    <row r="1420" spans="3:10">
      <c r="C1420" t="s">
        <v>1365</v>
      </c>
      <c r="D1420">
        <v>1457</v>
      </c>
      <c r="E1420" t="s">
        <v>33</v>
      </c>
      <c r="H1420" t="s">
        <v>2470</v>
      </c>
      <c r="I1420">
        <v>73112</v>
      </c>
      <c r="J1420" t="s">
        <v>26</v>
      </c>
    </row>
    <row r="1421" spans="3:10">
      <c r="C1421" t="s">
        <v>1366</v>
      </c>
      <c r="D1421">
        <v>1515</v>
      </c>
      <c r="E1421" t="s">
        <v>33</v>
      </c>
      <c r="H1421" t="s">
        <v>2471</v>
      </c>
      <c r="I1421">
        <v>73210</v>
      </c>
      <c r="J1421" t="s">
        <v>26</v>
      </c>
    </row>
    <row r="1422" spans="3:10">
      <c r="C1422" t="s">
        <v>1367</v>
      </c>
      <c r="D1422">
        <v>1516</v>
      </c>
      <c r="E1422" t="s">
        <v>33</v>
      </c>
      <c r="H1422" t="s">
        <v>2472</v>
      </c>
      <c r="I1422">
        <v>73213</v>
      </c>
      <c r="J1422" t="s">
        <v>26</v>
      </c>
    </row>
    <row r="1423" spans="3:10">
      <c r="C1423" t="s">
        <v>1368</v>
      </c>
      <c r="D1423">
        <v>1517</v>
      </c>
      <c r="E1423" t="s">
        <v>33</v>
      </c>
      <c r="H1423" t="s">
        <v>2473</v>
      </c>
      <c r="I1423">
        <v>73113</v>
      </c>
      <c r="J1423" t="s">
        <v>26</v>
      </c>
    </row>
    <row r="1424" spans="3:10">
      <c r="C1424" t="s">
        <v>1369</v>
      </c>
      <c r="D1424">
        <v>1518</v>
      </c>
      <c r="E1424" t="s">
        <v>33</v>
      </c>
      <c r="H1424" t="s">
        <v>2474</v>
      </c>
      <c r="I1424">
        <v>73208</v>
      </c>
      <c r="J1424" t="s">
        <v>26</v>
      </c>
    </row>
    <row r="1425" spans="3:10">
      <c r="C1425" t="s">
        <v>1140</v>
      </c>
      <c r="D1425">
        <v>1519</v>
      </c>
      <c r="E1425" t="s">
        <v>33</v>
      </c>
      <c r="H1425" t="s">
        <v>2261</v>
      </c>
      <c r="I1425">
        <v>73212</v>
      </c>
      <c r="J1425" t="s">
        <v>26</v>
      </c>
    </row>
    <row r="1426" spans="3:10">
      <c r="C1426" t="s">
        <v>1092</v>
      </c>
      <c r="D1426">
        <v>1458</v>
      </c>
      <c r="E1426" t="s">
        <v>33</v>
      </c>
      <c r="H1426" t="s">
        <v>2475</v>
      </c>
      <c r="I1426">
        <v>73214</v>
      </c>
      <c r="J1426" t="s">
        <v>26</v>
      </c>
    </row>
    <row r="1427" spans="3:10">
      <c r="C1427" t="s">
        <v>1143</v>
      </c>
      <c r="D1427">
        <v>1521</v>
      </c>
      <c r="E1427" t="s">
        <v>33</v>
      </c>
      <c r="H1427" t="s">
        <v>986</v>
      </c>
      <c r="I1427">
        <v>73205</v>
      </c>
      <c r="J1427" t="s">
        <v>26</v>
      </c>
    </row>
    <row r="1428" spans="3:10">
      <c r="C1428" t="s">
        <v>1370</v>
      </c>
      <c r="D1428">
        <v>1459</v>
      </c>
      <c r="E1428" t="s">
        <v>33</v>
      </c>
      <c r="H1428" t="s">
        <v>2476</v>
      </c>
      <c r="I1428">
        <v>73109</v>
      </c>
      <c r="J1428" t="s">
        <v>26</v>
      </c>
    </row>
    <row r="1429" spans="3:10">
      <c r="C1429" t="s">
        <v>1371</v>
      </c>
      <c r="D1429">
        <v>1522</v>
      </c>
      <c r="E1429" t="s">
        <v>33</v>
      </c>
      <c r="H1429" t="s">
        <v>26</v>
      </c>
      <c r="I1429">
        <v>73101</v>
      </c>
      <c r="J1429" t="s">
        <v>26</v>
      </c>
    </row>
    <row r="1430" spans="3:10">
      <c r="C1430" t="s">
        <v>411</v>
      </c>
      <c r="D1430">
        <v>1460</v>
      </c>
      <c r="E1430" t="s">
        <v>33</v>
      </c>
      <c r="H1430" t="s">
        <v>2477</v>
      </c>
      <c r="I1430">
        <v>73100</v>
      </c>
      <c r="J1430" t="s">
        <v>26</v>
      </c>
    </row>
    <row r="1431" spans="3:10">
      <c r="C1431" t="s">
        <v>1372</v>
      </c>
      <c r="D1431">
        <v>761</v>
      </c>
      <c r="E1431" t="s">
        <v>34</v>
      </c>
      <c r="H1431" t="s">
        <v>78</v>
      </c>
      <c r="I1431">
        <v>73209</v>
      </c>
      <c r="J1431" t="s">
        <v>26</v>
      </c>
    </row>
    <row r="1432" spans="3:10">
      <c r="C1432" t="s">
        <v>1373</v>
      </c>
      <c r="D1432">
        <v>1622</v>
      </c>
      <c r="E1432" t="s">
        <v>34</v>
      </c>
      <c r="H1432" t="s">
        <v>199</v>
      </c>
      <c r="I1432">
        <v>73207</v>
      </c>
      <c r="J1432" t="s">
        <v>26</v>
      </c>
    </row>
    <row r="1433" spans="3:10">
      <c r="C1433" t="s">
        <v>1374</v>
      </c>
      <c r="D1433">
        <v>1628</v>
      </c>
      <c r="E1433" t="s">
        <v>34</v>
      </c>
      <c r="H1433" t="s">
        <v>2478</v>
      </c>
      <c r="I1433">
        <v>73102</v>
      </c>
      <c r="J1433" t="s">
        <v>26</v>
      </c>
    </row>
    <row r="1434" spans="3:10">
      <c r="C1434" t="s">
        <v>1375</v>
      </c>
      <c r="D1434">
        <v>1677</v>
      </c>
      <c r="E1434" t="s">
        <v>34</v>
      </c>
      <c r="H1434" t="s">
        <v>2479</v>
      </c>
      <c r="I1434">
        <v>73206</v>
      </c>
      <c r="J1434" t="s">
        <v>26</v>
      </c>
    </row>
    <row r="1435" spans="3:10">
      <c r="C1435" t="s">
        <v>1376</v>
      </c>
      <c r="D1435">
        <v>1629</v>
      </c>
      <c r="E1435" t="s">
        <v>34</v>
      </c>
      <c r="H1435" t="s">
        <v>993</v>
      </c>
      <c r="I1435">
        <v>73201</v>
      </c>
      <c r="J1435" t="s">
        <v>26</v>
      </c>
    </row>
    <row r="1436" spans="3:10">
      <c r="C1436" t="s">
        <v>1377</v>
      </c>
      <c r="D1436">
        <v>1624</v>
      </c>
      <c r="E1436" t="s">
        <v>34</v>
      </c>
      <c r="H1436" t="s">
        <v>2480</v>
      </c>
      <c r="I1436">
        <v>73115</v>
      </c>
      <c r="J1436" t="s">
        <v>26</v>
      </c>
    </row>
    <row r="1437" spans="3:10">
      <c r="C1437" t="s">
        <v>1378</v>
      </c>
      <c r="D1437">
        <v>1602</v>
      </c>
      <c r="E1437" t="s">
        <v>34</v>
      </c>
      <c r="H1437" t="s">
        <v>994</v>
      </c>
      <c r="I1437">
        <v>73108</v>
      </c>
      <c r="J1437" t="s">
        <v>26</v>
      </c>
    </row>
    <row r="1438" spans="3:10">
      <c r="C1438" t="s">
        <v>1379</v>
      </c>
      <c r="D1438">
        <v>1601</v>
      </c>
      <c r="E1438" t="s">
        <v>34</v>
      </c>
      <c r="H1438" t="s">
        <v>366</v>
      </c>
      <c r="I1438">
        <v>73107</v>
      </c>
      <c r="J1438" t="s">
        <v>26</v>
      </c>
    </row>
    <row r="1439" spans="3:10">
      <c r="C1439" t="s">
        <v>1380</v>
      </c>
      <c r="D1439">
        <v>815</v>
      </c>
      <c r="E1439" t="s">
        <v>34</v>
      </c>
      <c r="H1439" t="s">
        <v>2481</v>
      </c>
      <c r="I1439">
        <v>73211</v>
      </c>
      <c r="J1439" t="s">
        <v>26</v>
      </c>
    </row>
    <row r="1440" spans="3:10">
      <c r="C1440" t="s">
        <v>1381</v>
      </c>
      <c r="D1440">
        <v>816</v>
      </c>
      <c r="E1440" t="s">
        <v>34</v>
      </c>
      <c r="H1440" t="s">
        <v>1476</v>
      </c>
      <c r="I1440">
        <v>73111</v>
      </c>
      <c r="J1440" t="s">
        <v>26</v>
      </c>
    </row>
    <row r="1441" spans="3:10">
      <c r="C1441" t="s">
        <v>855</v>
      </c>
      <c r="D1441">
        <v>817</v>
      </c>
      <c r="E1441" t="s">
        <v>34</v>
      </c>
      <c r="H1441" t="s">
        <v>997</v>
      </c>
      <c r="I1441">
        <v>73103</v>
      </c>
      <c r="J1441" t="s">
        <v>26</v>
      </c>
    </row>
    <row r="1442" spans="3:10">
      <c r="C1442" t="s">
        <v>1382</v>
      </c>
      <c r="D1442">
        <v>762</v>
      </c>
      <c r="E1442" t="s">
        <v>34</v>
      </c>
      <c r="H1442" t="s">
        <v>998</v>
      </c>
      <c r="I1442">
        <v>73106</v>
      </c>
      <c r="J1442" t="s">
        <v>26</v>
      </c>
    </row>
    <row r="1443" spans="3:10">
      <c r="C1443" t="s">
        <v>1383</v>
      </c>
      <c r="D1443">
        <v>818</v>
      </c>
      <c r="E1443" t="s">
        <v>34</v>
      </c>
      <c r="H1443" t="s">
        <v>1000</v>
      </c>
      <c r="I1443">
        <v>73202</v>
      </c>
      <c r="J1443" t="s">
        <v>26</v>
      </c>
    </row>
    <row r="1444" spans="3:10">
      <c r="C1444" t="s">
        <v>1384</v>
      </c>
      <c r="D1444">
        <v>819</v>
      </c>
      <c r="E1444" t="s">
        <v>34</v>
      </c>
      <c r="H1444" t="s">
        <v>1001</v>
      </c>
      <c r="I1444">
        <v>73203</v>
      </c>
      <c r="J1444" t="s">
        <v>26</v>
      </c>
    </row>
    <row r="1445" spans="3:10">
      <c r="C1445" t="s">
        <v>1385</v>
      </c>
      <c r="D1445">
        <v>820</v>
      </c>
      <c r="E1445" t="s">
        <v>34</v>
      </c>
      <c r="H1445" t="s">
        <v>1003</v>
      </c>
      <c r="I1445">
        <v>73105</v>
      </c>
      <c r="J1445" t="s">
        <v>26</v>
      </c>
    </row>
    <row r="1446" spans="3:10">
      <c r="C1446" t="s">
        <v>1386</v>
      </c>
      <c r="D1446">
        <v>821</v>
      </c>
      <c r="E1446" t="s">
        <v>34</v>
      </c>
      <c r="H1446" t="s">
        <v>2482</v>
      </c>
      <c r="I1446">
        <v>73204</v>
      </c>
      <c r="J1446" t="s">
        <v>26</v>
      </c>
    </row>
    <row r="1447" spans="3:10">
      <c r="C1447" t="s">
        <v>1387</v>
      </c>
      <c r="D1447">
        <v>822</v>
      </c>
      <c r="E1447" t="s">
        <v>34</v>
      </c>
      <c r="H1447" t="s">
        <v>2483</v>
      </c>
      <c r="I1447">
        <v>73114</v>
      </c>
      <c r="J1447" t="s">
        <v>26</v>
      </c>
    </row>
    <row r="1448" spans="3:10">
      <c r="C1448" t="s">
        <v>1388</v>
      </c>
      <c r="D1448">
        <v>1706</v>
      </c>
      <c r="E1448" t="s">
        <v>34</v>
      </c>
      <c r="H1448" t="s">
        <v>1007</v>
      </c>
      <c r="I1448">
        <v>73110</v>
      </c>
      <c r="J1448" t="s">
        <v>26</v>
      </c>
    </row>
    <row r="1449" spans="3:10">
      <c r="C1449" t="s">
        <v>1389</v>
      </c>
      <c r="D1449">
        <v>1599</v>
      </c>
      <c r="E1449" t="s">
        <v>34</v>
      </c>
      <c r="H1449" t="s">
        <v>2484</v>
      </c>
      <c r="I1449">
        <v>73116</v>
      </c>
      <c r="J1449" t="s">
        <v>26</v>
      </c>
    </row>
    <row r="1450" spans="3:10">
      <c r="C1450" t="s">
        <v>1390</v>
      </c>
      <c r="D1450">
        <v>823</v>
      </c>
      <c r="E1450" t="s">
        <v>34</v>
      </c>
      <c r="H1450" t="s">
        <v>1704</v>
      </c>
      <c r="I1450">
        <v>57203</v>
      </c>
      <c r="J1450" t="s">
        <v>27</v>
      </c>
    </row>
    <row r="1451" spans="3:10">
      <c r="C1451" t="s">
        <v>1391</v>
      </c>
      <c r="D1451">
        <v>824</v>
      </c>
      <c r="E1451" t="s">
        <v>34</v>
      </c>
      <c r="H1451" t="s">
        <v>2485</v>
      </c>
      <c r="I1451">
        <v>57201</v>
      </c>
      <c r="J1451" t="s">
        <v>27</v>
      </c>
    </row>
    <row r="1452" spans="3:10">
      <c r="C1452" t="s">
        <v>1392</v>
      </c>
      <c r="D1452">
        <v>825</v>
      </c>
      <c r="E1452" t="s">
        <v>34</v>
      </c>
      <c r="H1452" t="s">
        <v>1857</v>
      </c>
      <c r="I1452">
        <v>57202</v>
      </c>
      <c r="J1452" t="s">
        <v>27</v>
      </c>
    </row>
    <row r="1453" spans="3:10">
      <c r="C1453" t="s">
        <v>1393</v>
      </c>
      <c r="D1453">
        <v>827</v>
      </c>
      <c r="E1453" t="s">
        <v>34</v>
      </c>
      <c r="H1453" t="s">
        <v>1009</v>
      </c>
      <c r="I1453">
        <v>57103</v>
      </c>
      <c r="J1453" t="s">
        <v>27</v>
      </c>
    </row>
    <row r="1454" spans="3:10">
      <c r="C1454" t="s">
        <v>1394</v>
      </c>
      <c r="D1454">
        <v>828</v>
      </c>
      <c r="E1454" t="s">
        <v>34</v>
      </c>
      <c r="H1454" t="s">
        <v>181</v>
      </c>
      <c r="I1454">
        <v>57305</v>
      </c>
      <c r="J1454" t="s">
        <v>27</v>
      </c>
    </row>
    <row r="1455" spans="3:10">
      <c r="C1455" t="s">
        <v>184</v>
      </c>
      <c r="D1455">
        <v>763</v>
      </c>
      <c r="E1455" t="s">
        <v>34</v>
      </c>
      <c r="H1455" t="s">
        <v>1010</v>
      </c>
      <c r="I1455">
        <v>57306</v>
      </c>
      <c r="J1455" t="s">
        <v>27</v>
      </c>
    </row>
    <row r="1456" spans="3:10">
      <c r="C1456" t="s">
        <v>1395</v>
      </c>
      <c r="D1456">
        <v>829</v>
      </c>
      <c r="E1456" t="s">
        <v>34</v>
      </c>
      <c r="H1456" t="s">
        <v>1011</v>
      </c>
      <c r="I1456">
        <v>57307</v>
      </c>
      <c r="J1456" t="s">
        <v>27</v>
      </c>
    </row>
    <row r="1457" spans="3:10">
      <c r="C1457" t="s">
        <v>1396</v>
      </c>
      <c r="D1457">
        <v>830</v>
      </c>
      <c r="E1457" t="s">
        <v>34</v>
      </c>
      <c r="H1457" t="s">
        <v>2486</v>
      </c>
      <c r="I1457">
        <v>57409</v>
      </c>
      <c r="J1457" t="s">
        <v>27</v>
      </c>
    </row>
    <row r="1458" spans="3:10">
      <c r="C1458" t="s">
        <v>1397</v>
      </c>
      <c r="D1458">
        <v>831</v>
      </c>
      <c r="E1458" t="s">
        <v>34</v>
      </c>
      <c r="H1458" t="s">
        <v>2487</v>
      </c>
      <c r="I1458">
        <v>57405</v>
      </c>
      <c r="J1458" t="s">
        <v>27</v>
      </c>
    </row>
    <row r="1459" spans="3:10">
      <c r="C1459" t="s">
        <v>1398</v>
      </c>
      <c r="D1459">
        <v>832</v>
      </c>
      <c r="E1459" t="s">
        <v>34</v>
      </c>
      <c r="H1459" t="s">
        <v>1012</v>
      </c>
      <c r="I1459">
        <v>57104</v>
      </c>
      <c r="J1459" t="s">
        <v>27</v>
      </c>
    </row>
    <row r="1460" spans="3:10">
      <c r="C1460" t="s">
        <v>1399</v>
      </c>
      <c r="D1460">
        <v>833</v>
      </c>
      <c r="E1460" t="s">
        <v>34</v>
      </c>
      <c r="H1460" t="s">
        <v>1013</v>
      </c>
      <c r="I1460">
        <v>57412</v>
      </c>
      <c r="J1460" t="s">
        <v>27</v>
      </c>
    </row>
    <row r="1461" spans="3:10">
      <c r="C1461" t="s">
        <v>1400</v>
      </c>
      <c r="D1461">
        <v>835</v>
      </c>
      <c r="E1461" t="s">
        <v>34</v>
      </c>
      <c r="H1461" t="s">
        <v>1014</v>
      </c>
      <c r="I1461">
        <v>57206</v>
      </c>
      <c r="J1461" t="s">
        <v>27</v>
      </c>
    </row>
    <row r="1462" spans="3:10">
      <c r="C1462" t="s">
        <v>1401</v>
      </c>
      <c r="D1462">
        <v>836</v>
      </c>
      <c r="E1462" t="s">
        <v>34</v>
      </c>
      <c r="H1462" t="s">
        <v>2488</v>
      </c>
      <c r="I1462">
        <v>57107</v>
      </c>
      <c r="J1462" t="s">
        <v>27</v>
      </c>
    </row>
    <row r="1463" spans="3:10">
      <c r="C1463" t="s">
        <v>1402</v>
      </c>
      <c r="D1463">
        <v>837</v>
      </c>
      <c r="E1463" t="s">
        <v>34</v>
      </c>
      <c r="H1463" t="s">
        <v>2489</v>
      </c>
      <c r="I1463">
        <v>57100</v>
      </c>
      <c r="J1463" t="s">
        <v>27</v>
      </c>
    </row>
    <row r="1464" spans="3:10">
      <c r="C1464" t="s">
        <v>1403</v>
      </c>
      <c r="D1464">
        <v>838</v>
      </c>
      <c r="E1464" t="s">
        <v>34</v>
      </c>
      <c r="H1464" t="s">
        <v>2490</v>
      </c>
      <c r="I1464">
        <v>57301</v>
      </c>
      <c r="J1464" t="s">
        <v>27</v>
      </c>
    </row>
    <row r="1465" spans="3:10">
      <c r="C1465" t="s">
        <v>1404</v>
      </c>
      <c r="D1465">
        <v>834</v>
      </c>
      <c r="E1465" t="s">
        <v>34</v>
      </c>
      <c r="H1465" t="s">
        <v>1021</v>
      </c>
      <c r="I1465">
        <v>57408</v>
      </c>
      <c r="J1465" t="s">
        <v>27</v>
      </c>
    </row>
    <row r="1466" spans="3:10">
      <c r="C1466" t="s">
        <v>1405</v>
      </c>
      <c r="D1466">
        <v>764</v>
      </c>
      <c r="E1466" t="s">
        <v>34</v>
      </c>
      <c r="H1466" t="s">
        <v>2491</v>
      </c>
      <c r="I1466">
        <v>57404</v>
      </c>
      <c r="J1466" t="s">
        <v>27</v>
      </c>
    </row>
    <row r="1467" spans="3:10">
      <c r="C1467" t="s">
        <v>1406</v>
      </c>
      <c r="D1467">
        <v>839</v>
      </c>
      <c r="E1467" t="s">
        <v>34</v>
      </c>
      <c r="H1467" t="s">
        <v>1990</v>
      </c>
      <c r="I1467">
        <v>57204</v>
      </c>
      <c r="J1467" t="s">
        <v>27</v>
      </c>
    </row>
    <row r="1468" spans="3:10">
      <c r="C1468" t="s">
        <v>1407</v>
      </c>
      <c r="D1468">
        <v>1607</v>
      </c>
      <c r="E1468" t="s">
        <v>34</v>
      </c>
      <c r="H1468" t="s">
        <v>1022</v>
      </c>
      <c r="I1468">
        <v>57304</v>
      </c>
      <c r="J1468" t="s">
        <v>27</v>
      </c>
    </row>
    <row r="1469" spans="3:10">
      <c r="C1469" t="s">
        <v>1408</v>
      </c>
      <c r="D1469">
        <v>765</v>
      </c>
      <c r="E1469" t="s">
        <v>34</v>
      </c>
      <c r="H1469" t="s">
        <v>1023</v>
      </c>
      <c r="I1469">
        <v>57101</v>
      </c>
      <c r="J1469" t="s">
        <v>27</v>
      </c>
    </row>
    <row r="1470" spans="3:10">
      <c r="C1470" t="s">
        <v>1409</v>
      </c>
      <c r="D1470">
        <v>840</v>
      </c>
      <c r="E1470" t="s">
        <v>34</v>
      </c>
      <c r="H1470" t="s">
        <v>1024</v>
      </c>
      <c r="I1470">
        <v>57302</v>
      </c>
      <c r="J1470" t="s">
        <v>27</v>
      </c>
    </row>
    <row r="1471" spans="3:10">
      <c r="C1471" t="s">
        <v>1410</v>
      </c>
      <c r="D1471">
        <v>1604</v>
      </c>
      <c r="E1471" t="s">
        <v>34</v>
      </c>
      <c r="H1471" t="s">
        <v>2492</v>
      </c>
      <c r="I1471">
        <v>57105</v>
      </c>
      <c r="J1471" t="s">
        <v>27</v>
      </c>
    </row>
    <row r="1472" spans="3:10">
      <c r="C1472" t="s">
        <v>1411</v>
      </c>
      <c r="D1472">
        <v>841</v>
      </c>
      <c r="E1472" t="s">
        <v>34</v>
      </c>
      <c r="H1472" t="s">
        <v>2493</v>
      </c>
      <c r="I1472">
        <v>57407</v>
      </c>
      <c r="J1472" t="s">
        <v>27</v>
      </c>
    </row>
    <row r="1473" spans="3:10">
      <c r="C1473" t="s">
        <v>1412</v>
      </c>
      <c r="D1473">
        <v>842</v>
      </c>
      <c r="E1473" t="s">
        <v>34</v>
      </c>
      <c r="H1473" t="s">
        <v>1025</v>
      </c>
      <c r="I1473">
        <v>57309</v>
      </c>
      <c r="J1473" t="s">
        <v>27</v>
      </c>
    </row>
    <row r="1474" spans="3:10">
      <c r="C1474" t="s">
        <v>1413</v>
      </c>
      <c r="D1474">
        <v>843</v>
      </c>
      <c r="E1474" t="s">
        <v>34</v>
      </c>
      <c r="H1474" t="s">
        <v>1026</v>
      </c>
      <c r="I1474">
        <v>57207</v>
      </c>
      <c r="J1474" t="s">
        <v>27</v>
      </c>
    </row>
    <row r="1475" spans="3:10">
      <c r="C1475" t="s">
        <v>1414</v>
      </c>
      <c r="D1475">
        <v>844</v>
      </c>
      <c r="E1475" t="s">
        <v>34</v>
      </c>
      <c r="H1475" t="s">
        <v>1027</v>
      </c>
      <c r="I1475">
        <v>57310</v>
      </c>
      <c r="J1475" t="s">
        <v>27</v>
      </c>
    </row>
    <row r="1476" spans="3:10">
      <c r="C1476" t="s">
        <v>1415</v>
      </c>
      <c r="D1476">
        <v>845</v>
      </c>
      <c r="E1476" t="s">
        <v>34</v>
      </c>
      <c r="H1476" t="s">
        <v>2494</v>
      </c>
      <c r="I1476">
        <v>57411</v>
      </c>
      <c r="J1476" t="s">
        <v>27</v>
      </c>
    </row>
    <row r="1477" spans="3:10">
      <c r="C1477" t="s">
        <v>1416</v>
      </c>
      <c r="D1477">
        <v>766</v>
      </c>
      <c r="E1477" t="s">
        <v>34</v>
      </c>
      <c r="H1477" t="s">
        <v>2495</v>
      </c>
      <c r="I1477">
        <v>57208</v>
      </c>
      <c r="J1477" t="s">
        <v>27</v>
      </c>
    </row>
    <row r="1478" spans="3:10">
      <c r="C1478" t="s">
        <v>1417</v>
      </c>
      <c r="D1478">
        <v>846</v>
      </c>
      <c r="E1478" t="s">
        <v>34</v>
      </c>
      <c r="H1478" t="s">
        <v>1029</v>
      </c>
      <c r="I1478">
        <v>57303</v>
      </c>
      <c r="J1478" t="s">
        <v>27</v>
      </c>
    </row>
    <row r="1479" spans="3:10">
      <c r="C1479" t="s">
        <v>1418</v>
      </c>
      <c r="D1479">
        <v>767</v>
      </c>
      <c r="E1479" t="s">
        <v>34</v>
      </c>
      <c r="H1479" t="s">
        <v>1030</v>
      </c>
      <c r="I1479">
        <v>57402</v>
      </c>
      <c r="J1479" t="s">
        <v>27</v>
      </c>
    </row>
    <row r="1480" spans="3:10">
      <c r="C1480" t="s">
        <v>1419</v>
      </c>
      <c r="D1480">
        <v>768</v>
      </c>
      <c r="E1480" t="s">
        <v>34</v>
      </c>
      <c r="H1480" t="s">
        <v>1003</v>
      </c>
      <c r="I1480">
        <v>57403</v>
      </c>
      <c r="J1480" t="s">
        <v>27</v>
      </c>
    </row>
    <row r="1481" spans="3:10">
      <c r="C1481" t="s">
        <v>1420</v>
      </c>
      <c r="D1481">
        <v>847</v>
      </c>
      <c r="E1481" t="s">
        <v>34</v>
      </c>
      <c r="H1481" t="s">
        <v>1031</v>
      </c>
      <c r="I1481">
        <v>57401</v>
      </c>
      <c r="J1481" t="s">
        <v>27</v>
      </c>
    </row>
    <row r="1482" spans="3:10">
      <c r="C1482" t="s">
        <v>1421</v>
      </c>
      <c r="D1482">
        <v>769</v>
      </c>
      <c r="E1482" t="s">
        <v>34</v>
      </c>
      <c r="H1482" t="s">
        <v>1032</v>
      </c>
      <c r="I1482">
        <v>57205</v>
      </c>
      <c r="J1482" t="s">
        <v>27</v>
      </c>
    </row>
    <row r="1483" spans="3:10">
      <c r="C1483" t="s">
        <v>1422</v>
      </c>
      <c r="D1483">
        <v>848</v>
      </c>
      <c r="E1483" t="s">
        <v>34</v>
      </c>
      <c r="H1483" t="s">
        <v>2496</v>
      </c>
      <c r="I1483">
        <v>57413</v>
      </c>
      <c r="J1483" t="s">
        <v>27</v>
      </c>
    </row>
    <row r="1484" spans="3:10">
      <c r="C1484" t="s">
        <v>1423</v>
      </c>
      <c r="D1484">
        <v>849</v>
      </c>
      <c r="E1484" t="s">
        <v>34</v>
      </c>
      <c r="H1484" t="s">
        <v>2497</v>
      </c>
      <c r="I1484">
        <v>57406</v>
      </c>
      <c r="J1484" t="s">
        <v>27</v>
      </c>
    </row>
    <row r="1485" spans="3:10">
      <c r="C1485" t="s">
        <v>1424</v>
      </c>
      <c r="D1485">
        <v>850</v>
      </c>
      <c r="E1485" t="s">
        <v>34</v>
      </c>
      <c r="H1485" t="s">
        <v>2498</v>
      </c>
      <c r="I1485">
        <v>57308</v>
      </c>
      <c r="J1485" t="s">
        <v>27</v>
      </c>
    </row>
    <row r="1486" spans="3:10">
      <c r="C1486" t="s">
        <v>1425</v>
      </c>
      <c r="D1486">
        <v>851</v>
      </c>
      <c r="E1486" t="s">
        <v>34</v>
      </c>
      <c r="H1486" t="s">
        <v>2499</v>
      </c>
      <c r="I1486">
        <v>57410</v>
      </c>
      <c r="J1486" t="s">
        <v>27</v>
      </c>
    </row>
    <row r="1487" spans="3:10">
      <c r="C1487" t="s">
        <v>1426</v>
      </c>
      <c r="D1487">
        <v>1600</v>
      </c>
      <c r="E1487" t="s">
        <v>34</v>
      </c>
      <c r="H1487" t="s">
        <v>2500</v>
      </c>
      <c r="I1487">
        <v>57106</v>
      </c>
      <c r="J1487" t="s">
        <v>27</v>
      </c>
    </row>
    <row r="1488" spans="3:10">
      <c r="C1488" t="s">
        <v>1427</v>
      </c>
      <c r="D1488">
        <v>852</v>
      </c>
      <c r="E1488" t="s">
        <v>34</v>
      </c>
      <c r="H1488" t="s">
        <v>2501</v>
      </c>
      <c r="I1488">
        <v>57108</v>
      </c>
      <c r="J1488" t="s">
        <v>27</v>
      </c>
    </row>
    <row r="1489" spans="3:10">
      <c r="C1489" t="s">
        <v>1428</v>
      </c>
      <c r="D1489">
        <v>770</v>
      </c>
      <c r="E1489" t="s">
        <v>34</v>
      </c>
      <c r="H1489" t="s">
        <v>1033</v>
      </c>
      <c r="I1489">
        <v>57102</v>
      </c>
      <c r="J1489" t="s">
        <v>27</v>
      </c>
    </row>
    <row r="1490" spans="3:10">
      <c r="C1490" t="s">
        <v>1429</v>
      </c>
      <c r="D1490">
        <v>771</v>
      </c>
      <c r="E1490" t="s">
        <v>34</v>
      </c>
      <c r="H1490" t="s">
        <v>1034</v>
      </c>
      <c r="I1490">
        <v>53104</v>
      </c>
      <c r="J1490" t="s">
        <v>28</v>
      </c>
    </row>
    <row r="1491" spans="3:10">
      <c r="C1491" t="s">
        <v>1430</v>
      </c>
      <c r="D1491">
        <v>853</v>
      </c>
      <c r="E1491" t="s">
        <v>34</v>
      </c>
      <c r="H1491" t="s">
        <v>2502</v>
      </c>
      <c r="I1491">
        <v>51103</v>
      </c>
      <c r="J1491" t="s">
        <v>28</v>
      </c>
    </row>
    <row r="1492" spans="3:10">
      <c r="C1492" t="s">
        <v>1431</v>
      </c>
      <c r="D1492">
        <v>772</v>
      </c>
      <c r="E1492" t="s">
        <v>34</v>
      </c>
      <c r="H1492" t="s">
        <v>1717</v>
      </c>
      <c r="I1492">
        <v>53208</v>
      </c>
      <c r="J1492" t="s">
        <v>28</v>
      </c>
    </row>
    <row r="1493" spans="3:10">
      <c r="C1493" t="s">
        <v>1432</v>
      </c>
      <c r="D1493">
        <v>773</v>
      </c>
      <c r="E1493" t="s">
        <v>34</v>
      </c>
      <c r="H1493" t="s">
        <v>2503</v>
      </c>
      <c r="I1493">
        <v>51102</v>
      </c>
      <c r="J1493" t="s">
        <v>28</v>
      </c>
    </row>
    <row r="1494" spans="3:10">
      <c r="C1494" t="s">
        <v>1433</v>
      </c>
      <c r="D1494">
        <v>854</v>
      </c>
      <c r="E1494" t="s">
        <v>34</v>
      </c>
      <c r="H1494" t="s">
        <v>2504</v>
      </c>
      <c r="I1494">
        <v>53409</v>
      </c>
      <c r="J1494" t="s">
        <v>28</v>
      </c>
    </row>
    <row r="1495" spans="3:10">
      <c r="C1495" t="s">
        <v>1434</v>
      </c>
      <c r="D1495">
        <v>855</v>
      </c>
      <c r="E1495" t="s">
        <v>34</v>
      </c>
      <c r="H1495" t="s">
        <v>2017</v>
      </c>
      <c r="I1495">
        <v>52206</v>
      </c>
      <c r="J1495" t="s">
        <v>28</v>
      </c>
    </row>
    <row r="1496" spans="3:10">
      <c r="C1496" t="s">
        <v>1435</v>
      </c>
      <c r="D1496">
        <v>856</v>
      </c>
      <c r="E1496" t="s">
        <v>34</v>
      </c>
      <c r="H1496" t="s">
        <v>1035</v>
      </c>
      <c r="I1496">
        <v>52105</v>
      </c>
      <c r="J1496" t="s">
        <v>28</v>
      </c>
    </row>
    <row r="1497" spans="3:10">
      <c r="C1497" t="s">
        <v>1436</v>
      </c>
      <c r="D1497">
        <v>1598</v>
      </c>
      <c r="E1497" t="s">
        <v>34</v>
      </c>
      <c r="H1497" t="s">
        <v>2505</v>
      </c>
      <c r="I1497">
        <v>51305</v>
      </c>
      <c r="J1497" t="s">
        <v>28</v>
      </c>
    </row>
    <row r="1498" spans="3:10">
      <c r="C1498" t="s">
        <v>1437</v>
      </c>
      <c r="D1498">
        <v>1603</v>
      </c>
      <c r="E1498" t="s">
        <v>34</v>
      </c>
      <c r="H1498" t="s">
        <v>2506</v>
      </c>
      <c r="I1498">
        <v>51307</v>
      </c>
      <c r="J1498" t="s">
        <v>28</v>
      </c>
    </row>
    <row r="1499" spans="3:10">
      <c r="C1499" t="s">
        <v>1438</v>
      </c>
      <c r="D1499">
        <v>861</v>
      </c>
      <c r="E1499" t="s">
        <v>34</v>
      </c>
      <c r="H1499" t="s">
        <v>2507</v>
      </c>
      <c r="I1499">
        <v>53404</v>
      </c>
      <c r="J1499" t="s">
        <v>28</v>
      </c>
    </row>
    <row r="1500" spans="3:10">
      <c r="C1500" t="s">
        <v>1439</v>
      </c>
      <c r="D1500">
        <v>862</v>
      </c>
      <c r="E1500" t="s">
        <v>34</v>
      </c>
      <c r="H1500" t="s">
        <v>2508</v>
      </c>
      <c r="I1500">
        <v>53305</v>
      </c>
      <c r="J1500" t="s">
        <v>28</v>
      </c>
    </row>
    <row r="1501" spans="3:10">
      <c r="C1501" t="s">
        <v>440</v>
      </c>
      <c r="D1501">
        <v>774</v>
      </c>
      <c r="E1501" t="s">
        <v>34</v>
      </c>
      <c r="H1501" t="s">
        <v>2509</v>
      </c>
      <c r="I1501">
        <v>51304</v>
      </c>
      <c r="J1501" t="s">
        <v>28</v>
      </c>
    </row>
    <row r="1502" spans="3:10">
      <c r="C1502" t="s">
        <v>1440</v>
      </c>
      <c r="D1502">
        <v>775</v>
      </c>
      <c r="E1502" t="s">
        <v>34</v>
      </c>
      <c r="H1502" t="s">
        <v>2021</v>
      </c>
      <c r="I1502">
        <v>51301</v>
      </c>
      <c r="J1502" t="s">
        <v>28</v>
      </c>
    </row>
    <row r="1503" spans="3:10">
      <c r="C1503" t="s">
        <v>1441</v>
      </c>
      <c r="D1503">
        <v>857</v>
      </c>
      <c r="E1503" t="s">
        <v>34</v>
      </c>
      <c r="H1503" t="s">
        <v>2022</v>
      </c>
      <c r="I1503">
        <v>53110</v>
      </c>
      <c r="J1503" t="s">
        <v>28</v>
      </c>
    </row>
    <row r="1504" spans="3:10">
      <c r="C1504" t="s">
        <v>1442</v>
      </c>
      <c r="D1504">
        <v>860</v>
      </c>
      <c r="E1504" t="s">
        <v>34</v>
      </c>
      <c r="H1504" t="s">
        <v>2510</v>
      </c>
      <c r="I1504">
        <v>53105</v>
      </c>
      <c r="J1504" t="s">
        <v>28</v>
      </c>
    </row>
    <row r="1505" spans="3:10">
      <c r="C1505" t="s">
        <v>1443</v>
      </c>
      <c r="D1505">
        <v>858</v>
      </c>
      <c r="E1505" t="s">
        <v>34</v>
      </c>
      <c r="H1505" t="s">
        <v>2511</v>
      </c>
      <c r="I1505">
        <v>53301</v>
      </c>
      <c r="J1505" t="s">
        <v>28</v>
      </c>
    </row>
    <row r="1506" spans="3:10">
      <c r="C1506" t="s">
        <v>1444</v>
      </c>
      <c r="D1506">
        <v>859</v>
      </c>
      <c r="E1506" t="s">
        <v>34</v>
      </c>
      <c r="H1506" t="s">
        <v>1037</v>
      </c>
      <c r="I1506">
        <v>53405</v>
      </c>
      <c r="J1506" t="s">
        <v>28</v>
      </c>
    </row>
    <row r="1507" spans="3:10">
      <c r="C1507" t="s">
        <v>1445</v>
      </c>
      <c r="D1507">
        <v>863</v>
      </c>
      <c r="E1507" t="s">
        <v>34</v>
      </c>
      <c r="H1507" t="s">
        <v>430</v>
      </c>
      <c r="I1507">
        <v>53209</v>
      </c>
      <c r="J1507" t="s">
        <v>28</v>
      </c>
    </row>
    <row r="1508" spans="3:10">
      <c r="C1508" t="s">
        <v>1446</v>
      </c>
      <c r="D1508">
        <v>864</v>
      </c>
      <c r="E1508" t="s">
        <v>34</v>
      </c>
      <c r="H1508" t="s">
        <v>1038</v>
      </c>
      <c r="I1508">
        <v>52201</v>
      </c>
      <c r="J1508" t="s">
        <v>28</v>
      </c>
    </row>
    <row r="1509" spans="3:10">
      <c r="C1509" t="s">
        <v>1447</v>
      </c>
      <c r="D1509">
        <v>865</v>
      </c>
      <c r="E1509" t="s">
        <v>34</v>
      </c>
      <c r="H1509" t="s">
        <v>1039</v>
      </c>
      <c r="I1509">
        <v>53302</v>
      </c>
      <c r="J1509" t="s">
        <v>28</v>
      </c>
    </row>
    <row r="1510" spans="3:10">
      <c r="C1510" t="s">
        <v>1448</v>
      </c>
      <c r="D1510">
        <v>866</v>
      </c>
      <c r="E1510" t="s">
        <v>34</v>
      </c>
      <c r="H1510" t="s">
        <v>1040</v>
      </c>
      <c r="I1510">
        <v>53407</v>
      </c>
      <c r="J1510" t="s">
        <v>28</v>
      </c>
    </row>
    <row r="1511" spans="3:10">
      <c r="C1511" t="s">
        <v>1449</v>
      </c>
      <c r="D1511">
        <v>776</v>
      </c>
      <c r="E1511" t="s">
        <v>34</v>
      </c>
      <c r="H1511" t="s">
        <v>2512</v>
      </c>
      <c r="I1511">
        <v>53103</v>
      </c>
      <c r="J1511" t="s">
        <v>28</v>
      </c>
    </row>
    <row r="1512" spans="3:10">
      <c r="C1512" t="s">
        <v>1450</v>
      </c>
      <c r="D1512">
        <v>777</v>
      </c>
      <c r="E1512" t="s">
        <v>34</v>
      </c>
      <c r="H1512" t="s">
        <v>2513</v>
      </c>
      <c r="I1512">
        <v>52103</v>
      </c>
      <c r="J1512" t="s">
        <v>28</v>
      </c>
    </row>
    <row r="1513" spans="3:10">
      <c r="C1513" t="s">
        <v>1451</v>
      </c>
      <c r="D1513">
        <v>778</v>
      </c>
      <c r="E1513" t="s">
        <v>34</v>
      </c>
      <c r="H1513" t="s">
        <v>1042</v>
      </c>
      <c r="I1513">
        <v>52205</v>
      </c>
      <c r="J1513" t="s">
        <v>28</v>
      </c>
    </row>
    <row r="1514" spans="3:10">
      <c r="C1514" t="s">
        <v>525</v>
      </c>
      <c r="D1514">
        <v>779</v>
      </c>
      <c r="E1514" t="s">
        <v>34</v>
      </c>
      <c r="H1514" t="s">
        <v>2514</v>
      </c>
      <c r="I1514">
        <v>53206</v>
      </c>
      <c r="J1514" t="s">
        <v>28</v>
      </c>
    </row>
    <row r="1515" spans="3:10">
      <c r="C1515" t="s">
        <v>1452</v>
      </c>
      <c r="D1515">
        <v>867</v>
      </c>
      <c r="E1515" t="s">
        <v>34</v>
      </c>
      <c r="H1515" t="s">
        <v>1043</v>
      </c>
      <c r="I1515">
        <v>52203</v>
      </c>
      <c r="J1515" t="s">
        <v>28</v>
      </c>
    </row>
    <row r="1516" spans="3:10">
      <c r="C1516" t="s">
        <v>1453</v>
      </c>
      <c r="D1516">
        <v>868</v>
      </c>
      <c r="E1516" t="s">
        <v>34</v>
      </c>
      <c r="H1516" t="s">
        <v>2515</v>
      </c>
      <c r="I1516">
        <v>53111</v>
      </c>
      <c r="J1516" t="s">
        <v>28</v>
      </c>
    </row>
    <row r="1517" spans="3:10">
      <c r="C1517" t="s">
        <v>1454</v>
      </c>
      <c r="D1517">
        <v>869</v>
      </c>
      <c r="E1517" t="s">
        <v>34</v>
      </c>
      <c r="H1517" t="s">
        <v>1044</v>
      </c>
      <c r="I1517">
        <v>52102</v>
      </c>
      <c r="J1517" t="s">
        <v>28</v>
      </c>
    </row>
    <row r="1518" spans="3:10">
      <c r="C1518" t="s">
        <v>1455</v>
      </c>
      <c r="D1518">
        <v>870</v>
      </c>
      <c r="E1518" t="s">
        <v>34</v>
      </c>
      <c r="H1518" t="s">
        <v>2516</v>
      </c>
      <c r="I1518">
        <v>51302</v>
      </c>
      <c r="J1518" t="s">
        <v>28</v>
      </c>
    </row>
    <row r="1519" spans="3:10">
      <c r="C1519" t="s">
        <v>1456</v>
      </c>
      <c r="D1519">
        <v>780</v>
      </c>
      <c r="E1519" t="s">
        <v>34</v>
      </c>
      <c r="H1519" t="s">
        <v>2517</v>
      </c>
      <c r="I1519">
        <v>51303</v>
      </c>
      <c r="J1519" t="s">
        <v>28</v>
      </c>
    </row>
    <row r="1520" spans="3:10">
      <c r="C1520" t="s">
        <v>1457</v>
      </c>
      <c r="D1520">
        <v>781</v>
      </c>
      <c r="E1520" t="s">
        <v>34</v>
      </c>
      <c r="H1520" t="s">
        <v>2518</v>
      </c>
      <c r="I1520">
        <v>53406</v>
      </c>
      <c r="J1520" t="s">
        <v>28</v>
      </c>
    </row>
    <row r="1521" spans="3:10">
      <c r="C1521" t="s">
        <v>1458</v>
      </c>
      <c r="D1521">
        <v>782</v>
      </c>
      <c r="E1521" t="s">
        <v>34</v>
      </c>
      <c r="H1521" t="s">
        <v>1045</v>
      </c>
      <c r="I1521">
        <v>53107</v>
      </c>
      <c r="J1521" t="s">
        <v>28</v>
      </c>
    </row>
    <row r="1522" spans="3:10">
      <c r="C1522" t="s">
        <v>1459</v>
      </c>
      <c r="D1522">
        <v>783</v>
      </c>
      <c r="E1522" t="s">
        <v>34</v>
      </c>
      <c r="H1522" t="s">
        <v>1046</v>
      </c>
      <c r="I1522">
        <v>53102</v>
      </c>
      <c r="J1522" t="s">
        <v>28</v>
      </c>
    </row>
    <row r="1523" spans="3:10">
      <c r="C1523" t="s">
        <v>1460</v>
      </c>
      <c r="D1523">
        <v>871</v>
      </c>
      <c r="E1523" t="s">
        <v>34</v>
      </c>
      <c r="H1523" t="s">
        <v>2519</v>
      </c>
      <c r="I1523">
        <v>53408</v>
      </c>
      <c r="J1523" t="s">
        <v>28</v>
      </c>
    </row>
    <row r="1524" spans="3:10">
      <c r="C1524" t="s">
        <v>1461</v>
      </c>
      <c r="D1524">
        <v>872</v>
      </c>
      <c r="E1524" t="s">
        <v>34</v>
      </c>
      <c r="H1524" t="s">
        <v>1049</v>
      </c>
      <c r="I1524">
        <v>53204</v>
      </c>
      <c r="J1524" t="s">
        <v>28</v>
      </c>
    </row>
    <row r="1525" spans="3:10">
      <c r="C1525" t="s">
        <v>1462</v>
      </c>
      <c r="D1525">
        <v>873</v>
      </c>
      <c r="E1525" t="s">
        <v>34</v>
      </c>
      <c r="H1525" t="s">
        <v>2520</v>
      </c>
      <c r="I1525">
        <v>53306</v>
      </c>
      <c r="J1525" t="s">
        <v>28</v>
      </c>
    </row>
    <row r="1526" spans="3:10">
      <c r="C1526" t="s">
        <v>1463</v>
      </c>
      <c r="D1526">
        <v>784</v>
      </c>
      <c r="E1526" t="s">
        <v>34</v>
      </c>
      <c r="H1526" t="s">
        <v>1050</v>
      </c>
      <c r="I1526">
        <v>53205</v>
      </c>
      <c r="J1526" t="s">
        <v>28</v>
      </c>
    </row>
    <row r="1527" spans="3:10">
      <c r="C1527" t="s">
        <v>1464</v>
      </c>
      <c r="D1527">
        <v>785</v>
      </c>
      <c r="E1527" t="s">
        <v>34</v>
      </c>
      <c r="H1527" t="s">
        <v>1051</v>
      </c>
      <c r="I1527">
        <v>53101</v>
      </c>
      <c r="J1527" t="s">
        <v>28</v>
      </c>
    </row>
    <row r="1528" spans="3:10">
      <c r="C1528" t="s">
        <v>1465</v>
      </c>
      <c r="D1528">
        <v>874</v>
      </c>
      <c r="E1528" t="s">
        <v>34</v>
      </c>
      <c r="H1528" t="s">
        <v>1053</v>
      </c>
      <c r="I1528">
        <v>51100</v>
      </c>
      <c r="J1528" t="s">
        <v>28</v>
      </c>
    </row>
    <row r="1529" spans="3:10">
      <c r="C1529" t="s">
        <v>1466</v>
      </c>
      <c r="D1529">
        <v>1612</v>
      </c>
      <c r="E1529" t="s">
        <v>34</v>
      </c>
      <c r="H1529" t="s">
        <v>2521</v>
      </c>
      <c r="I1529">
        <v>51201</v>
      </c>
      <c r="J1529" t="s">
        <v>28</v>
      </c>
    </row>
    <row r="1530" spans="3:10">
      <c r="C1530" t="s">
        <v>1467</v>
      </c>
      <c r="D1530">
        <v>786</v>
      </c>
      <c r="E1530" t="s">
        <v>34</v>
      </c>
      <c r="H1530" t="s">
        <v>1070</v>
      </c>
      <c r="I1530">
        <v>52202</v>
      </c>
      <c r="J1530" t="s">
        <v>28</v>
      </c>
    </row>
    <row r="1531" spans="3:10">
      <c r="C1531" t="s">
        <v>1468</v>
      </c>
      <c r="D1531">
        <v>875</v>
      </c>
      <c r="E1531" t="s">
        <v>34</v>
      </c>
      <c r="H1531" t="s">
        <v>2522</v>
      </c>
      <c r="I1531">
        <v>53108</v>
      </c>
      <c r="J1531" t="s">
        <v>28</v>
      </c>
    </row>
    <row r="1532" spans="3:10">
      <c r="C1532" t="s">
        <v>1469</v>
      </c>
      <c r="D1532">
        <v>876</v>
      </c>
      <c r="E1532" t="s">
        <v>34</v>
      </c>
      <c r="H1532" t="s">
        <v>2523</v>
      </c>
      <c r="I1532">
        <v>51202</v>
      </c>
      <c r="J1532" t="s">
        <v>28</v>
      </c>
    </row>
    <row r="1533" spans="3:10">
      <c r="C1533" t="s">
        <v>1470</v>
      </c>
      <c r="D1533">
        <v>1613</v>
      </c>
      <c r="E1533" t="s">
        <v>34</v>
      </c>
      <c r="H1533" t="s">
        <v>1071</v>
      </c>
      <c r="I1533">
        <v>52204</v>
      </c>
      <c r="J1533" t="s">
        <v>28</v>
      </c>
    </row>
    <row r="1534" spans="3:10">
      <c r="C1534" t="s">
        <v>1471</v>
      </c>
      <c r="D1534">
        <v>877</v>
      </c>
      <c r="E1534" t="s">
        <v>34</v>
      </c>
      <c r="H1534" t="s">
        <v>1073</v>
      </c>
      <c r="I1534">
        <v>53109</v>
      </c>
      <c r="J1534" t="s">
        <v>28</v>
      </c>
    </row>
    <row r="1535" spans="3:10">
      <c r="C1535" t="s">
        <v>1472</v>
      </c>
      <c r="D1535">
        <v>787</v>
      </c>
      <c r="E1535" t="s">
        <v>34</v>
      </c>
      <c r="H1535" t="s">
        <v>2524</v>
      </c>
      <c r="I1535">
        <v>53303</v>
      </c>
      <c r="J1535" t="s">
        <v>28</v>
      </c>
    </row>
    <row r="1536" spans="3:10">
      <c r="C1536" t="s">
        <v>1473</v>
      </c>
      <c r="D1536">
        <v>878</v>
      </c>
      <c r="E1536" t="s">
        <v>34</v>
      </c>
      <c r="H1536" t="s">
        <v>1080</v>
      </c>
      <c r="I1536">
        <v>53202</v>
      </c>
      <c r="J1536" t="s">
        <v>28</v>
      </c>
    </row>
    <row r="1537" spans="3:10">
      <c r="C1537" t="s">
        <v>1474</v>
      </c>
      <c r="D1537">
        <v>879</v>
      </c>
      <c r="E1537" t="s">
        <v>34</v>
      </c>
      <c r="H1537" t="s">
        <v>1083</v>
      </c>
      <c r="I1537">
        <v>52101</v>
      </c>
      <c r="J1537" t="s">
        <v>28</v>
      </c>
    </row>
    <row r="1538" spans="3:10">
      <c r="C1538" t="s">
        <v>1475</v>
      </c>
      <c r="D1538">
        <v>880</v>
      </c>
      <c r="E1538" t="s">
        <v>34</v>
      </c>
      <c r="H1538" t="s">
        <v>1084</v>
      </c>
      <c r="I1538">
        <v>53401</v>
      </c>
      <c r="J1538" t="s">
        <v>28</v>
      </c>
    </row>
    <row r="1539" spans="3:10">
      <c r="C1539" t="s">
        <v>1476</v>
      </c>
      <c r="D1539">
        <v>881</v>
      </c>
      <c r="E1539" t="s">
        <v>34</v>
      </c>
      <c r="H1539" t="s">
        <v>2525</v>
      </c>
      <c r="I1539">
        <v>53207</v>
      </c>
      <c r="J1539" t="s">
        <v>28</v>
      </c>
    </row>
    <row r="1540" spans="3:10">
      <c r="C1540" t="s">
        <v>1477</v>
      </c>
      <c r="D1540">
        <v>882</v>
      </c>
      <c r="E1540" t="s">
        <v>34</v>
      </c>
      <c r="H1540" t="s">
        <v>2526</v>
      </c>
      <c r="I1540">
        <v>52104</v>
      </c>
      <c r="J1540" t="s">
        <v>28</v>
      </c>
    </row>
    <row r="1541" spans="3:10">
      <c r="C1541" t="s">
        <v>384</v>
      </c>
      <c r="D1541">
        <v>788</v>
      </c>
      <c r="E1541" t="s">
        <v>34</v>
      </c>
      <c r="H1541" t="s">
        <v>1087</v>
      </c>
      <c r="I1541">
        <v>53203</v>
      </c>
      <c r="J1541" t="s">
        <v>28</v>
      </c>
    </row>
    <row r="1542" spans="3:10">
      <c r="C1542" t="s">
        <v>1478</v>
      </c>
      <c r="D1542">
        <v>883</v>
      </c>
      <c r="E1542" t="s">
        <v>34</v>
      </c>
      <c r="H1542" t="s">
        <v>2527</v>
      </c>
      <c r="I1542">
        <v>51306</v>
      </c>
      <c r="J1542" t="s">
        <v>28</v>
      </c>
    </row>
    <row r="1543" spans="3:10">
      <c r="C1543" t="s">
        <v>1479</v>
      </c>
      <c r="D1543">
        <v>789</v>
      </c>
      <c r="E1543" t="s">
        <v>34</v>
      </c>
      <c r="H1543" t="s">
        <v>1089</v>
      </c>
      <c r="I1543">
        <v>53201</v>
      </c>
      <c r="J1543" t="s">
        <v>28</v>
      </c>
    </row>
    <row r="1544" spans="3:10">
      <c r="C1544" t="s">
        <v>43</v>
      </c>
      <c r="D1544">
        <v>4499</v>
      </c>
      <c r="E1544" t="s">
        <v>34</v>
      </c>
      <c r="H1544" t="s">
        <v>2282</v>
      </c>
      <c r="I1544">
        <v>51204</v>
      </c>
      <c r="J1544" t="s">
        <v>28</v>
      </c>
    </row>
    <row r="1545" spans="3:10">
      <c r="C1545" t="s">
        <v>1480</v>
      </c>
      <c r="D1545">
        <v>1619</v>
      </c>
      <c r="E1545" t="s">
        <v>34</v>
      </c>
      <c r="H1545" t="s">
        <v>2528</v>
      </c>
      <c r="I1545">
        <v>51203</v>
      </c>
      <c r="J1545" t="s">
        <v>28</v>
      </c>
    </row>
    <row r="1546" spans="3:10">
      <c r="C1546" t="s">
        <v>1481</v>
      </c>
      <c r="D1546">
        <v>884</v>
      </c>
      <c r="E1546" t="s">
        <v>34</v>
      </c>
      <c r="H1546" t="s">
        <v>2529</v>
      </c>
      <c r="I1546">
        <v>51205</v>
      </c>
      <c r="J1546" t="s">
        <v>28</v>
      </c>
    </row>
    <row r="1547" spans="3:10">
      <c r="C1547" t="s">
        <v>1482</v>
      </c>
      <c r="D1547">
        <v>885</v>
      </c>
      <c r="E1547" t="s">
        <v>34</v>
      </c>
      <c r="H1547" t="s">
        <v>1090</v>
      </c>
      <c r="I1547">
        <v>53112</v>
      </c>
      <c r="J1547" t="s">
        <v>28</v>
      </c>
    </row>
    <row r="1548" spans="3:10">
      <c r="C1548" t="s">
        <v>1483</v>
      </c>
      <c r="D1548">
        <v>886</v>
      </c>
      <c r="E1548" t="s">
        <v>34</v>
      </c>
      <c r="H1548" t="s">
        <v>1091</v>
      </c>
      <c r="I1548">
        <v>53304</v>
      </c>
      <c r="J1548" t="s">
        <v>28</v>
      </c>
    </row>
    <row r="1549" spans="3:10">
      <c r="C1549" t="s">
        <v>1484</v>
      </c>
      <c r="D1549">
        <v>887</v>
      </c>
      <c r="E1549" t="s">
        <v>34</v>
      </c>
      <c r="H1549" t="s">
        <v>1093</v>
      </c>
      <c r="I1549">
        <v>53403</v>
      </c>
      <c r="J1549" t="s">
        <v>28</v>
      </c>
    </row>
    <row r="1550" spans="3:10">
      <c r="C1550" t="s">
        <v>1485</v>
      </c>
      <c r="D1550">
        <v>888</v>
      </c>
      <c r="E1550" t="s">
        <v>34</v>
      </c>
      <c r="H1550" t="s">
        <v>122</v>
      </c>
      <c r="I1550">
        <v>53106</v>
      </c>
      <c r="J1550" t="s">
        <v>28</v>
      </c>
    </row>
    <row r="1551" spans="3:10">
      <c r="C1551" t="s">
        <v>1486</v>
      </c>
      <c r="D1551">
        <v>791</v>
      </c>
      <c r="E1551" t="s">
        <v>34</v>
      </c>
      <c r="H1551" t="s">
        <v>1096</v>
      </c>
      <c r="I1551">
        <v>53402</v>
      </c>
      <c r="J1551" t="s">
        <v>28</v>
      </c>
    </row>
    <row r="1552" spans="3:10">
      <c r="C1552" t="s">
        <v>1487</v>
      </c>
      <c r="D1552">
        <v>792</v>
      </c>
      <c r="E1552" t="s">
        <v>34</v>
      </c>
      <c r="H1552" t="s">
        <v>2530</v>
      </c>
      <c r="I1552">
        <v>51101</v>
      </c>
      <c r="J1552" t="s">
        <v>28</v>
      </c>
    </row>
    <row r="1553" spans="3:10">
      <c r="C1553" t="s">
        <v>1488</v>
      </c>
      <c r="D1553">
        <v>793</v>
      </c>
      <c r="E1553" t="s">
        <v>34</v>
      </c>
      <c r="H1553" t="s">
        <v>1097</v>
      </c>
      <c r="I1553">
        <v>45509</v>
      </c>
      <c r="J1553" t="s">
        <v>29</v>
      </c>
    </row>
    <row r="1554" spans="3:10">
      <c r="C1554" t="s">
        <v>1489</v>
      </c>
      <c r="D1554">
        <v>794</v>
      </c>
      <c r="E1554" t="s">
        <v>34</v>
      </c>
      <c r="H1554" t="s">
        <v>2531</v>
      </c>
      <c r="I1554">
        <v>45203</v>
      </c>
      <c r="J1554" t="s">
        <v>29</v>
      </c>
    </row>
    <row r="1555" spans="3:10">
      <c r="C1555" t="s">
        <v>1490</v>
      </c>
      <c r="D1555">
        <v>795</v>
      </c>
      <c r="E1555" t="s">
        <v>34</v>
      </c>
      <c r="H1555" t="s">
        <v>1099</v>
      </c>
      <c r="I1555">
        <v>45504</v>
      </c>
      <c r="J1555" t="s">
        <v>29</v>
      </c>
    </row>
    <row r="1556" spans="3:10">
      <c r="C1556" t="s">
        <v>1491</v>
      </c>
      <c r="D1556">
        <v>790</v>
      </c>
      <c r="E1556" t="s">
        <v>34</v>
      </c>
      <c r="H1556" t="s">
        <v>1100</v>
      </c>
      <c r="I1556">
        <v>45210</v>
      </c>
      <c r="J1556" t="s">
        <v>29</v>
      </c>
    </row>
    <row r="1557" spans="3:10">
      <c r="C1557" t="s">
        <v>1492</v>
      </c>
      <c r="D1557">
        <v>796</v>
      </c>
      <c r="E1557" t="s">
        <v>34</v>
      </c>
      <c r="H1557" t="s">
        <v>2532</v>
      </c>
      <c r="I1557">
        <v>45206</v>
      </c>
      <c r="J1557" t="s">
        <v>29</v>
      </c>
    </row>
    <row r="1558" spans="3:10">
      <c r="C1558" t="s">
        <v>753</v>
      </c>
      <c r="D1558">
        <v>889</v>
      </c>
      <c r="E1558" t="s">
        <v>34</v>
      </c>
      <c r="H1558" t="s">
        <v>2533</v>
      </c>
      <c r="I1558">
        <v>45211</v>
      </c>
      <c r="J1558" t="s">
        <v>29</v>
      </c>
    </row>
    <row r="1559" spans="3:10">
      <c r="C1559" t="s">
        <v>1493</v>
      </c>
      <c r="D1559">
        <v>797</v>
      </c>
      <c r="E1559" t="s">
        <v>34</v>
      </c>
      <c r="H1559" t="s">
        <v>1706</v>
      </c>
      <c r="I1559">
        <v>45304</v>
      </c>
      <c r="J1559" t="s">
        <v>29</v>
      </c>
    </row>
    <row r="1560" spans="3:10">
      <c r="C1560" t="s">
        <v>1494</v>
      </c>
      <c r="D1560">
        <v>798</v>
      </c>
      <c r="E1560" t="s">
        <v>34</v>
      </c>
      <c r="H1560" t="s">
        <v>2297</v>
      </c>
      <c r="I1560">
        <v>45503</v>
      </c>
      <c r="J1560" t="s">
        <v>29</v>
      </c>
    </row>
    <row r="1561" spans="3:10">
      <c r="C1561" t="s">
        <v>1495</v>
      </c>
      <c r="D1561">
        <v>799</v>
      </c>
      <c r="E1561" t="s">
        <v>34</v>
      </c>
      <c r="H1561" t="s">
        <v>2534</v>
      </c>
      <c r="I1561">
        <v>45308</v>
      </c>
      <c r="J1561" t="s">
        <v>29</v>
      </c>
    </row>
    <row r="1562" spans="3:10">
      <c r="C1562" t="s">
        <v>1496</v>
      </c>
      <c r="D1562">
        <v>890</v>
      </c>
      <c r="E1562" t="s">
        <v>34</v>
      </c>
      <c r="H1562" t="s">
        <v>2535</v>
      </c>
      <c r="I1562">
        <v>45218</v>
      </c>
      <c r="J1562" t="s">
        <v>29</v>
      </c>
    </row>
    <row r="1563" spans="3:10">
      <c r="C1563" t="s">
        <v>1497</v>
      </c>
      <c r="D1563">
        <v>891</v>
      </c>
      <c r="E1563" t="s">
        <v>34</v>
      </c>
      <c r="H1563" t="s">
        <v>1687</v>
      </c>
      <c r="I1563">
        <v>45106</v>
      </c>
      <c r="J1563" t="s">
        <v>29</v>
      </c>
    </row>
    <row r="1564" spans="3:10">
      <c r="C1564" t="s">
        <v>1498</v>
      </c>
      <c r="D1564">
        <v>800</v>
      </c>
      <c r="E1564" t="s">
        <v>34</v>
      </c>
      <c r="H1564" t="s">
        <v>2536</v>
      </c>
      <c r="I1564">
        <v>45118</v>
      </c>
      <c r="J1564" t="s">
        <v>29</v>
      </c>
    </row>
    <row r="1565" spans="3:10">
      <c r="C1565" t="s">
        <v>1499</v>
      </c>
      <c r="D1565">
        <v>801</v>
      </c>
      <c r="E1565" t="s">
        <v>34</v>
      </c>
      <c r="H1565" t="s">
        <v>2537</v>
      </c>
      <c r="I1565">
        <v>45512</v>
      </c>
      <c r="J1565" t="s">
        <v>29</v>
      </c>
    </row>
    <row r="1566" spans="3:10">
      <c r="C1566" t="s">
        <v>1500</v>
      </c>
      <c r="D1566">
        <v>892</v>
      </c>
      <c r="E1566" t="s">
        <v>34</v>
      </c>
      <c r="H1566" t="s">
        <v>1101</v>
      </c>
      <c r="I1566">
        <v>45412</v>
      </c>
      <c r="J1566" t="s">
        <v>29</v>
      </c>
    </row>
    <row r="1567" spans="3:10">
      <c r="C1567" t="s">
        <v>1501</v>
      </c>
      <c r="D1567">
        <v>1617</v>
      </c>
      <c r="E1567" t="s">
        <v>34</v>
      </c>
      <c r="H1567" t="s">
        <v>1102</v>
      </c>
      <c r="I1567">
        <v>45310</v>
      </c>
      <c r="J1567" t="s">
        <v>29</v>
      </c>
    </row>
    <row r="1568" spans="3:10">
      <c r="C1568" t="s">
        <v>1502</v>
      </c>
      <c r="D1568">
        <v>893</v>
      </c>
      <c r="E1568" t="s">
        <v>34</v>
      </c>
      <c r="H1568" t="s">
        <v>2538</v>
      </c>
      <c r="I1568">
        <v>45506</v>
      </c>
      <c r="J1568" t="s">
        <v>29</v>
      </c>
    </row>
    <row r="1569" spans="3:10">
      <c r="C1569" t="s">
        <v>1503</v>
      </c>
      <c r="D1569">
        <v>894</v>
      </c>
      <c r="E1569" t="s">
        <v>34</v>
      </c>
      <c r="H1569" t="s">
        <v>2539</v>
      </c>
      <c r="I1569">
        <v>45306</v>
      </c>
      <c r="J1569" t="s">
        <v>29</v>
      </c>
    </row>
    <row r="1570" spans="3:10">
      <c r="C1570" t="s">
        <v>1504</v>
      </c>
      <c r="D1570">
        <v>1616</v>
      </c>
      <c r="E1570" t="s">
        <v>34</v>
      </c>
      <c r="H1570" t="s">
        <v>2540</v>
      </c>
      <c r="I1570">
        <v>45508</v>
      </c>
      <c r="J1570" t="s">
        <v>29</v>
      </c>
    </row>
    <row r="1571" spans="3:10">
      <c r="C1571" t="s">
        <v>1505</v>
      </c>
      <c r="D1571">
        <v>895</v>
      </c>
      <c r="E1571" t="s">
        <v>34</v>
      </c>
      <c r="H1571" t="s">
        <v>1105</v>
      </c>
      <c r="I1571">
        <v>45305</v>
      </c>
      <c r="J1571" t="s">
        <v>29</v>
      </c>
    </row>
    <row r="1572" spans="3:10">
      <c r="C1572" t="s">
        <v>1506</v>
      </c>
      <c r="D1572">
        <v>896</v>
      </c>
      <c r="E1572" t="s">
        <v>34</v>
      </c>
      <c r="H1572" t="s">
        <v>1106</v>
      </c>
      <c r="I1572">
        <v>45406</v>
      </c>
      <c r="J1572" t="s">
        <v>29</v>
      </c>
    </row>
    <row r="1573" spans="3:10">
      <c r="C1573" t="s">
        <v>1507</v>
      </c>
      <c r="D1573">
        <v>897</v>
      </c>
      <c r="E1573" t="s">
        <v>34</v>
      </c>
      <c r="H1573" t="s">
        <v>1107</v>
      </c>
      <c r="I1573">
        <v>45111</v>
      </c>
      <c r="J1573" t="s">
        <v>29</v>
      </c>
    </row>
    <row r="1574" spans="3:10">
      <c r="C1574" t="s">
        <v>245</v>
      </c>
      <c r="D1574">
        <v>802</v>
      </c>
      <c r="E1574" t="s">
        <v>34</v>
      </c>
      <c r="H1574" t="s">
        <v>2541</v>
      </c>
      <c r="I1574">
        <v>45205</v>
      </c>
      <c r="J1574" t="s">
        <v>29</v>
      </c>
    </row>
    <row r="1575" spans="3:10">
      <c r="C1575" t="s">
        <v>1508</v>
      </c>
      <c r="D1575">
        <v>803</v>
      </c>
      <c r="E1575" t="s">
        <v>34</v>
      </c>
      <c r="H1575" t="s">
        <v>2542</v>
      </c>
      <c r="I1575">
        <v>45217</v>
      </c>
      <c r="J1575" t="s">
        <v>29</v>
      </c>
    </row>
    <row r="1576" spans="3:10">
      <c r="C1576" t="s">
        <v>1509</v>
      </c>
      <c r="D1576">
        <v>898</v>
      </c>
      <c r="E1576" t="s">
        <v>34</v>
      </c>
      <c r="H1576" t="s">
        <v>2543</v>
      </c>
      <c r="I1576">
        <v>45114</v>
      </c>
      <c r="J1576" t="s">
        <v>29</v>
      </c>
    </row>
    <row r="1577" spans="3:10">
      <c r="C1577" t="s">
        <v>1510</v>
      </c>
      <c r="D1577">
        <v>804</v>
      </c>
      <c r="E1577" t="s">
        <v>34</v>
      </c>
      <c r="H1577" t="s">
        <v>1108</v>
      </c>
      <c r="I1577">
        <v>45112</v>
      </c>
      <c r="J1577" t="s">
        <v>29</v>
      </c>
    </row>
    <row r="1578" spans="3:10">
      <c r="C1578" t="s">
        <v>1511</v>
      </c>
      <c r="D1578">
        <v>899</v>
      </c>
      <c r="E1578" t="s">
        <v>34</v>
      </c>
      <c r="H1578" t="s">
        <v>1109</v>
      </c>
      <c r="I1578">
        <v>45113</v>
      </c>
      <c r="J1578" t="s">
        <v>29</v>
      </c>
    </row>
    <row r="1579" spans="3:10">
      <c r="C1579" t="s">
        <v>313</v>
      </c>
      <c r="D1579">
        <v>805</v>
      </c>
      <c r="E1579" t="s">
        <v>34</v>
      </c>
      <c r="H1579" t="s">
        <v>71</v>
      </c>
      <c r="I1579">
        <v>45507</v>
      </c>
      <c r="J1579" t="s">
        <v>29</v>
      </c>
    </row>
    <row r="1580" spans="3:10">
      <c r="C1580" t="s">
        <v>1512</v>
      </c>
      <c r="D1580">
        <v>900</v>
      </c>
      <c r="E1580" t="s">
        <v>34</v>
      </c>
      <c r="H1580" t="s">
        <v>2544</v>
      </c>
      <c r="I1580">
        <v>45214</v>
      </c>
      <c r="J1580" t="s">
        <v>29</v>
      </c>
    </row>
    <row r="1581" spans="3:10">
      <c r="C1581" t="s">
        <v>1513</v>
      </c>
      <c r="D1581">
        <v>806</v>
      </c>
      <c r="E1581" t="s">
        <v>34</v>
      </c>
      <c r="H1581" t="s">
        <v>1110</v>
      </c>
      <c r="I1581">
        <v>45116</v>
      </c>
      <c r="J1581" t="s">
        <v>29</v>
      </c>
    </row>
    <row r="1582" spans="3:10">
      <c r="C1582" t="s">
        <v>1514</v>
      </c>
      <c r="D1582">
        <v>901</v>
      </c>
      <c r="E1582" t="s">
        <v>34</v>
      </c>
      <c r="H1582" t="s">
        <v>2545</v>
      </c>
      <c r="I1582">
        <v>45505</v>
      </c>
      <c r="J1582" t="s">
        <v>29</v>
      </c>
    </row>
    <row r="1583" spans="3:10">
      <c r="C1583" t="s">
        <v>1515</v>
      </c>
      <c r="D1583">
        <v>902</v>
      </c>
      <c r="E1583" t="s">
        <v>34</v>
      </c>
      <c r="H1583" t="s">
        <v>2546</v>
      </c>
      <c r="I1583">
        <v>45516</v>
      </c>
      <c r="J1583" t="s">
        <v>29</v>
      </c>
    </row>
    <row r="1584" spans="3:10">
      <c r="C1584" t="s">
        <v>1516</v>
      </c>
      <c r="D1584">
        <v>826</v>
      </c>
      <c r="E1584" t="s">
        <v>34</v>
      </c>
      <c r="H1584" t="s">
        <v>2547</v>
      </c>
      <c r="I1584">
        <v>45202</v>
      </c>
      <c r="J1584" t="s">
        <v>29</v>
      </c>
    </row>
    <row r="1585" spans="3:10">
      <c r="C1585" t="s">
        <v>1517</v>
      </c>
      <c r="D1585">
        <v>807</v>
      </c>
      <c r="E1585" t="s">
        <v>34</v>
      </c>
      <c r="H1585" t="s">
        <v>2548</v>
      </c>
      <c r="I1585">
        <v>45212</v>
      </c>
      <c r="J1585" t="s">
        <v>29</v>
      </c>
    </row>
    <row r="1586" spans="3:10">
      <c r="C1586" t="s">
        <v>1518</v>
      </c>
      <c r="D1586">
        <v>903</v>
      </c>
      <c r="E1586" t="s">
        <v>34</v>
      </c>
      <c r="H1586" t="s">
        <v>1113</v>
      </c>
      <c r="I1586">
        <v>45502</v>
      </c>
      <c r="J1586" t="s">
        <v>29</v>
      </c>
    </row>
    <row r="1587" spans="3:10">
      <c r="C1587" t="s">
        <v>1519</v>
      </c>
      <c r="D1587">
        <v>904</v>
      </c>
      <c r="E1587" t="s">
        <v>34</v>
      </c>
      <c r="H1587" t="s">
        <v>1114</v>
      </c>
      <c r="I1587">
        <v>45108</v>
      </c>
      <c r="J1587" t="s">
        <v>29</v>
      </c>
    </row>
    <row r="1588" spans="3:10">
      <c r="C1588" t="s">
        <v>1520</v>
      </c>
      <c r="D1588">
        <v>905</v>
      </c>
      <c r="E1588" t="s">
        <v>34</v>
      </c>
      <c r="H1588" t="s">
        <v>200</v>
      </c>
      <c r="I1588">
        <v>45404</v>
      </c>
      <c r="J1588" t="s">
        <v>29</v>
      </c>
    </row>
    <row r="1589" spans="3:10">
      <c r="C1589" t="s">
        <v>925</v>
      </c>
      <c r="D1589">
        <v>906</v>
      </c>
      <c r="E1589" t="s">
        <v>34</v>
      </c>
      <c r="H1589" t="s">
        <v>2549</v>
      </c>
      <c r="I1589">
        <v>45102</v>
      </c>
      <c r="J1589" t="s">
        <v>29</v>
      </c>
    </row>
    <row r="1590" spans="3:10">
      <c r="C1590" t="s">
        <v>1521</v>
      </c>
      <c r="D1590">
        <v>907</v>
      </c>
      <c r="E1590" t="s">
        <v>34</v>
      </c>
      <c r="H1590" t="s">
        <v>2550</v>
      </c>
      <c r="I1590">
        <v>45515</v>
      </c>
      <c r="J1590" t="s">
        <v>29</v>
      </c>
    </row>
    <row r="1591" spans="3:10">
      <c r="C1591" t="s">
        <v>1522</v>
      </c>
      <c r="D1591">
        <v>808</v>
      </c>
      <c r="E1591" t="s">
        <v>34</v>
      </c>
      <c r="H1591" t="s">
        <v>2551</v>
      </c>
      <c r="I1591">
        <v>45403</v>
      </c>
      <c r="J1591" t="s">
        <v>29</v>
      </c>
    </row>
    <row r="1592" spans="3:10">
      <c r="C1592" t="s">
        <v>1523</v>
      </c>
      <c r="D1592">
        <v>809</v>
      </c>
      <c r="E1592" t="s">
        <v>34</v>
      </c>
      <c r="H1592" t="s">
        <v>1117</v>
      </c>
      <c r="I1592">
        <v>45204</v>
      </c>
      <c r="J1592" t="s">
        <v>29</v>
      </c>
    </row>
    <row r="1593" spans="3:10">
      <c r="C1593" t="s">
        <v>1524</v>
      </c>
      <c r="D1593">
        <v>908</v>
      </c>
      <c r="E1593" t="s">
        <v>34</v>
      </c>
      <c r="H1593" t="s">
        <v>29</v>
      </c>
      <c r="I1593">
        <v>45201</v>
      </c>
      <c r="J1593" t="s">
        <v>29</v>
      </c>
    </row>
    <row r="1594" spans="3:10">
      <c r="C1594" t="s">
        <v>1525</v>
      </c>
      <c r="D1594">
        <v>909</v>
      </c>
      <c r="E1594" t="s">
        <v>34</v>
      </c>
      <c r="H1594" t="s">
        <v>2552</v>
      </c>
      <c r="I1594">
        <v>45100</v>
      </c>
      <c r="J1594" t="s">
        <v>29</v>
      </c>
    </row>
    <row r="1595" spans="3:10">
      <c r="C1595" t="s">
        <v>1526</v>
      </c>
      <c r="D1595">
        <v>910</v>
      </c>
      <c r="E1595" t="s">
        <v>34</v>
      </c>
      <c r="H1595" t="s">
        <v>1123</v>
      </c>
      <c r="I1595">
        <v>45401</v>
      </c>
      <c r="J1595" t="s">
        <v>29</v>
      </c>
    </row>
    <row r="1596" spans="3:10">
      <c r="C1596" t="s">
        <v>1527</v>
      </c>
      <c r="D1596">
        <v>810</v>
      </c>
      <c r="E1596" t="s">
        <v>34</v>
      </c>
      <c r="H1596" t="s">
        <v>1124</v>
      </c>
      <c r="I1596">
        <v>45409</v>
      </c>
      <c r="J1596" t="s">
        <v>29</v>
      </c>
    </row>
    <row r="1597" spans="3:10">
      <c r="C1597" t="s">
        <v>1528</v>
      </c>
      <c r="D1597">
        <v>811</v>
      </c>
      <c r="E1597" t="s">
        <v>34</v>
      </c>
      <c r="H1597" t="s">
        <v>2553</v>
      </c>
      <c r="I1597">
        <v>45213</v>
      </c>
      <c r="J1597" t="s">
        <v>29</v>
      </c>
    </row>
    <row r="1598" spans="3:10">
      <c r="C1598" t="s">
        <v>1529</v>
      </c>
      <c r="D1598">
        <v>812</v>
      </c>
      <c r="E1598" t="s">
        <v>34</v>
      </c>
      <c r="H1598" t="s">
        <v>2554</v>
      </c>
      <c r="I1598">
        <v>45309</v>
      </c>
      <c r="J1598" t="s">
        <v>29</v>
      </c>
    </row>
    <row r="1599" spans="3:10">
      <c r="C1599" t="s">
        <v>1530</v>
      </c>
      <c r="D1599">
        <v>813</v>
      </c>
      <c r="E1599" t="s">
        <v>34</v>
      </c>
      <c r="H1599" t="s">
        <v>2555</v>
      </c>
      <c r="I1599">
        <v>45105</v>
      </c>
      <c r="J1599" t="s">
        <v>29</v>
      </c>
    </row>
    <row r="1600" spans="3:10">
      <c r="C1600" t="s">
        <v>1531</v>
      </c>
      <c r="D1600">
        <v>814</v>
      </c>
      <c r="E1600" t="s">
        <v>34</v>
      </c>
      <c r="H1600" t="s">
        <v>2556</v>
      </c>
      <c r="I1600">
        <v>45117</v>
      </c>
      <c r="J1600" t="s">
        <v>29</v>
      </c>
    </row>
    <row r="1601" spans="3:10">
      <c r="C1601" t="s">
        <v>1532</v>
      </c>
      <c r="D1601">
        <v>911</v>
      </c>
      <c r="E1601" t="s">
        <v>34</v>
      </c>
      <c r="H1601" t="s">
        <v>1125</v>
      </c>
      <c r="I1601">
        <v>45410</v>
      </c>
      <c r="J1601" t="s">
        <v>29</v>
      </c>
    </row>
    <row r="1602" spans="3:10">
      <c r="C1602" t="s">
        <v>1533</v>
      </c>
      <c r="D1602">
        <v>912</v>
      </c>
      <c r="E1602" t="s">
        <v>34</v>
      </c>
      <c r="H1602" t="s">
        <v>1126</v>
      </c>
      <c r="I1602">
        <v>45405</v>
      </c>
      <c r="J1602" t="s">
        <v>29</v>
      </c>
    </row>
    <row r="1603" spans="3:10">
      <c r="C1603" t="s">
        <v>1534</v>
      </c>
      <c r="D1603">
        <v>913</v>
      </c>
      <c r="E1603" t="s">
        <v>34</v>
      </c>
      <c r="H1603" t="s">
        <v>2557</v>
      </c>
      <c r="I1603">
        <v>45216</v>
      </c>
      <c r="J1603" t="s">
        <v>29</v>
      </c>
    </row>
    <row r="1604" spans="3:10">
      <c r="C1604" t="s">
        <v>1535</v>
      </c>
      <c r="D1604">
        <v>914</v>
      </c>
      <c r="E1604" t="s">
        <v>34</v>
      </c>
      <c r="H1604" t="s">
        <v>1127</v>
      </c>
      <c r="I1604">
        <v>45103</v>
      </c>
      <c r="J1604" t="s">
        <v>29</v>
      </c>
    </row>
    <row r="1605" spans="3:10">
      <c r="C1605" t="s">
        <v>43</v>
      </c>
      <c r="D1605">
        <v>9999</v>
      </c>
      <c r="E1605" t="s">
        <v>43</v>
      </c>
      <c r="H1605" t="s">
        <v>2558</v>
      </c>
      <c r="I1605">
        <v>45414</v>
      </c>
      <c r="J1605" t="s">
        <v>29</v>
      </c>
    </row>
    <row r="1606" spans="3:10">
      <c r="C1606" t="s">
        <v>1536</v>
      </c>
      <c r="D1606">
        <v>1523</v>
      </c>
      <c r="E1606" t="s">
        <v>35</v>
      </c>
      <c r="H1606" t="s">
        <v>1128</v>
      </c>
      <c r="I1606">
        <v>45115</v>
      </c>
      <c r="J1606" t="s">
        <v>29</v>
      </c>
    </row>
    <row r="1607" spans="3:10">
      <c r="C1607" t="s">
        <v>1537</v>
      </c>
      <c r="D1607">
        <v>1524</v>
      </c>
      <c r="E1607" t="s">
        <v>35</v>
      </c>
      <c r="H1607" t="s">
        <v>1129</v>
      </c>
      <c r="I1607">
        <v>45513</v>
      </c>
      <c r="J1607" t="s">
        <v>29</v>
      </c>
    </row>
    <row r="1608" spans="3:10">
      <c r="C1608" t="s">
        <v>1538</v>
      </c>
      <c r="D1608">
        <v>1538</v>
      </c>
      <c r="E1608" t="s">
        <v>35</v>
      </c>
      <c r="H1608" t="s">
        <v>2559</v>
      </c>
      <c r="I1608">
        <v>45517</v>
      </c>
      <c r="J1608" t="s">
        <v>29</v>
      </c>
    </row>
    <row r="1609" spans="3:10">
      <c r="C1609" t="s">
        <v>1539</v>
      </c>
      <c r="D1609">
        <v>1539</v>
      </c>
      <c r="E1609" t="s">
        <v>35</v>
      </c>
      <c r="H1609" t="s">
        <v>1131</v>
      </c>
      <c r="I1609">
        <v>45209</v>
      </c>
      <c r="J1609" t="s">
        <v>29</v>
      </c>
    </row>
    <row r="1610" spans="3:10">
      <c r="C1610" t="s">
        <v>1540</v>
      </c>
      <c r="D1610">
        <v>1540</v>
      </c>
      <c r="E1610" t="s">
        <v>35</v>
      </c>
      <c r="H1610" t="s">
        <v>2560</v>
      </c>
      <c r="I1610">
        <v>45107</v>
      </c>
      <c r="J1610" t="s">
        <v>29</v>
      </c>
    </row>
    <row r="1611" spans="3:10">
      <c r="C1611" t="s">
        <v>1541</v>
      </c>
      <c r="D1611">
        <v>1541</v>
      </c>
      <c r="E1611" t="s">
        <v>35</v>
      </c>
      <c r="H1611" t="s">
        <v>2561</v>
      </c>
      <c r="I1611">
        <v>45408</v>
      </c>
      <c r="J1611" t="s">
        <v>29</v>
      </c>
    </row>
    <row r="1612" spans="3:10">
      <c r="C1612" t="s">
        <v>1542</v>
      </c>
      <c r="D1612">
        <v>1542</v>
      </c>
      <c r="E1612" t="s">
        <v>35</v>
      </c>
      <c r="H1612" t="s">
        <v>2562</v>
      </c>
      <c r="I1612">
        <v>45407</v>
      </c>
      <c r="J1612" t="s">
        <v>29</v>
      </c>
    </row>
    <row r="1613" spans="3:10">
      <c r="C1613" t="s">
        <v>1543</v>
      </c>
      <c r="D1613">
        <v>1543</v>
      </c>
      <c r="E1613" t="s">
        <v>35</v>
      </c>
      <c r="H1613" t="s">
        <v>2563</v>
      </c>
      <c r="I1613">
        <v>45104</v>
      </c>
      <c r="J1613" t="s">
        <v>29</v>
      </c>
    </row>
    <row r="1614" spans="3:10">
      <c r="C1614" t="s">
        <v>1544</v>
      </c>
      <c r="D1614">
        <v>1544</v>
      </c>
      <c r="E1614" t="s">
        <v>35</v>
      </c>
      <c r="H1614" t="s">
        <v>306</v>
      </c>
      <c r="I1614">
        <v>45208</v>
      </c>
      <c r="J1614" t="s">
        <v>29</v>
      </c>
    </row>
    <row r="1615" spans="3:10">
      <c r="C1615" t="s">
        <v>1545</v>
      </c>
      <c r="D1615">
        <v>1525</v>
      </c>
      <c r="E1615" t="s">
        <v>35</v>
      </c>
      <c r="H1615" t="s">
        <v>2564</v>
      </c>
      <c r="I1615">
        <v>45302</v>
      </c>
      <c r="J1615" t="s">
        <v>29</v>
      </c>
    </row>
    <row r="1616" spans="3:10">
      <c r="C1616" t="s">
        <v>1546</v>
      </c>
      <c r="D1616">
        <v>1545</v>
      </c>
      <c r="E1616" t="s">
        <v>35</v>
      </c>
      <c r="H1616" t="s">
        <v>1134</v>
      </c>
      <c r="I1616">
        <v>45207</v>
      </c>
      <c r="J1616" t="s">
        <v>29</v>
      </c>
    </row>
    <row r="1617" spans="3:10">
      <c r="C1617" t="s">
        <v>1547</v>
      </c>
      <c r="D1617">
        <v>1546</v>
      </c>
      <c r="E1617" t="s">
        <v>35</v>
      </c>
      <c r="H1617" t="s">
        <v>1135</v>
      </c>
      <c r="I1617">
        <v>45301</v>
      </c>
      <c r="J1617" t="s">
        <v>29</v>
      </c>
    </row>
    <row r="1618" spans="3:10">
      <c r="C1618" t="s">
        <v>1548</v>
      </c>
      <c r="D1618">
        <v>1547</v>
      </c>
      <c r="E1618" t="s">
        <v>35</v>
      </c>
      <c r="H1618" t="s">
        <v>1136</v>
      </c>
      <c r="I1618">
        <v>45303</v>
      </c>
      <c r="J1618" t="s">
        <v>29</v>
      </c>
    </row>
    <row r="1619" spans="3:10">
      <c r="C1619" t="s">
        <v>1549</v>
      </c>
      <c r="D1619">
        <v>1548</v>
      </c>
      <c r="E1619" t="s">
        <v>35</v>
      </c>
      <c r="H1619" t="s">
        <v>2565</v>
      </c>
      <c r="I1619">
        <v>45514</v>
      </c>
      <c r="J1619" t="s">
        <v>29</v>
      </c>
    </row>
    <row r="1620" spans="3:10">
      <c r="C1620" t="s">
        <v>1550</v>
      </c>
      <c r="D1620">
        <v>1807</v>
      </c>
      <c r="E1620" t="s">
        <v>35</v>
      </c>
      <c r="H1620" t="s">
        <v>1138</v>
      </c>
      <c r="I1620">
        <v>45402</v>
      </c>
      <c r="J1620" t="s">
        <v>29</v>
      </c>
    </row>
    <row r="1621" spans="3:10">
      <c r="C1621" t="s">
        <v>1551</v>
      </c>
      <c r="D1621">
        <v>1549</v>
      </c>
      <c r="E1621" t="s">
        <v>35</v>
      </c>
      <c r="H1621" t="s">
        <v>151</v>
      </c>
      <c r="I1621">
        <v>45109</v>
      </c>
      <c r="J1621" t="s">
        <v>29</v>
      </c>
    </row>
    <row r="1622" spans="3:10">
      <c r="C1622" t="s">
        <v>1552</v>
      </c>
      <c r="D1622">
        <v>1561</v>
      </c>
      <c r="E1622" t="s">
        <v>35</v>
      </c>
      <c r="H1622" t="s">
        <v>1139</v>
      </c>
      <c r="I1622">
        <v>45307</v>
      </c>
      <c r="J1622" t="s">
        <v>29</v>
      </c>
    </row>
    <row r="1623" spans="3:10">
      <c r="C1623" t="s">
        <v>1553</v>
      </c>
      <c r="D1623">
        <v>1565</v>
      </c>
      <c r="E1623" t="s">
        <v>35</v>
      </c>
      <c r="H1623" t="s">
        <v>2566</v>
      </c>
      <c r="I1623">
        <v>45510</v>
      </c>
      <c r="J1623" t="s">
        <v>29</v>
      </c>
    </row>
    <row r="1624" spans="3:10">
      <c r="C1624" t="s">
        <v>1554</v>
      </c>
      <c r="D1624">
        <v>1573</v>
      </c>
      <c r="E1624" t="s">
        <v>35</v>
      </c>
      <c r="H1624" t="s">
        <v>2567</v>
      </c>
      <c r="I1624">
        <v>45413</v>
      </c>
      <c r="J1624" t="s">
        <v>29</v>
      </c>
    </row>
    <row r="1625" spans="3:10">
      <c r="C1625" t="s">
        <v>1555</v>
      </c>
      <c r="D1625">
        <v>1550</v>
      </c>
      <c r="E1625" t="s">
        <v>35</v>
      </c>
      <c r="H1625" t="s">
        <v>1140</v>
      </c>
      <c r="I1625">
        <v>45215</v>
      </c>
      <c r="J1625" t="s">
        <v>29</v>
      </c>
    </row>
    <row r="1626" spans="3:10">
      <c r="C1626" t="s">
        <v>1556</v>
      </c>
      <c r="D1626">
        <v>1551</v>
      </c>
      <c r="E1626" t="s">
        <v>35</v>
      </c>
      <c r="H1626" t="s">
        <v>2568</v>
      </c>
      <c r="I1626">
        <v>45311</v>
      </c>
      <c r="J1626" t="s">
        <v>29</v>
      </c>
    </row>
    <row r="1627" spans="3:10">
      <c r="C1627" t="s">
        <v>1557</v>
      </c>
      <c r="D1627">
        <v>1526</v>
      </c>
      <c r="E1627" t="s">
        <v>35</v>
      </c>
      <c r="H1627" t="s">
        <v>2569</v>
      </c>
      <c r="I1627">
        <v>45101</v>
      </c>
      <c r="J1627" t="s">
        <v>29</v>
      </c>
    </row>
    <row r="1628" spans="3:10">
      <c r="C1628" t="s">
        <v>1558</v>
      </c>
      <c r="D1628">
        <v>1552</v>
      </c>
      <c r="E1628" t="s">
        <v>35</v>
      </c>
      <c r="H1628" t="s">
        <v>2570</v>
      </c>
      <c r="I1628">
        <v>45411</v>
      </c>
      <c r="J1628" t="s">
        <v>29</v>
      </c>
    </row>
    <row r="1629" spans="3:10">
      <c r="C1629" t="s">
        <v>200</v>
      </c>
      <c r="D1629">
        <v>1553</v>
      </c>
      <c r="E1629" t="s">
        <v>35</v>
      </c>
      <c r="H1629" t="s">
        <v>1142</v>
      </c>
      <c r="I1629">
        <v>45511</v>
      </c>
      <c r="J1629" t="s">
        <v>29</v>
      </c>
    </row>
    <row r="1630" spans="3:10">
      <c r="C1630" t="s">
        <v>1559</v>
      </c>
      <c r="D1630">
        <v>1554</v>
      </c>
      <c r="E1630" t="s">
        <v>35</v>
      </c>
      <c r="H1630" t="s">
        <v>1143</v>
      </c>
      <c r="I1630">
        <v>45518</v>
      </c>
      <c r="J1630" t="s">
        <v>29</v>
      </c>
    </row>
    <row r="1631" spans="3:10">
      <c r="C1631" t="s">
        <v>1560</v>
      </c>
      <c r="D1631">
        <v>1555</v>
      </c>
      <c r="E1631" t="s">
        <v>35</v>
      </c>
      <c r="H1631" t="s">
        <v>1144</v>
      </c>
      <c r="I1631">
        <v>45110</v>
      </c>
      <c r="J1631" t="s">
        <v>29</v>
      </c>
    </row>
    <row r="1632" spans="3:10">
      <c r="C1632" t="s">
        <v>1561</v>
      </c>
      <c r="D1632">
        <v>1556</v>
      </c>
      <c r="E1632" t="s">
        <v>35</v>
      </c>
      <c r="H1632" t="s">
        <v>1147</v>
      </c>
      <c r="I1632">
        <v>45501</v>
      </c>
      <c r="J1632" t="s">
        <v>29</v>
      </c>
    </row>
    <row r="1633" spans="3:10">
      <c r="C1633" t="s">
        <v>1562</v>
      </c>
      <c r="D1633">
        <v>1557</v>
      </c>
      <c r="E1633" t="s">
        <v>35</v>
      </c>
      <c r="H1633" t="s">
        <v>1148</v>
      </c>
      <c r="I1633">
        <v>65310</v>
      </c>
      <c r="J1633" t="s">
        <v>30</v>
      </c>
    </row>
    <row r="1634" spans="3:10">
      <c r="C1634" t="s">
        <v>1563</v>
      </c>
      <c r="D1634">
        <v>1558</v>
      </c>
      <c r="E1634" t="s">
        <v>35</v>
      </c>
      <c r="H1634" t="s">
        <v>2571</v>
      </c>
      <c r="I1634">
        <v>65715</v>
      </c>
      <c r="J1634" t="s">
        <v>30</v>
      </c>
    </row>
    <row r="1635" spans="3:10">
      <c r="C1635" t="s">
        <v>1564</v>
      </c>
      <c r="D1635">
        <v>1559</v>
      </c>
      <c r="E1635" t="s">
        <v>35</v>
      </c>
      <c r="H1635" t="s">
        <v>2572</v>
      </c>
      <c r="I1635">
        <v>65412</v>
      </c>
      <c r="J1635" t="s">
        <v>30</v>
      </c>
    </row>
    <row r="1636" spans="3:10">
      <c r="C1636" t="s">
        <v>1565</v>
      </c>
      <c r="D1636">
        <v>1527</v>
      </c>
      <c r="E1636" t="s">
        <v>35</v>
      </c>
      <c r="H1636" t="s">
        <v>2573</v>
      </c>
      <c r="I1636">
        <v>65108</v>
      </c>
      <c r="J1636" t="s">
        <v>30</v>
      </c>
    </row>
    <row r="1637" spans="3:10">
      <c r="C1637" t="s">
        <v>1566</v>
      </c>
      <c r="D1637">
        <v>1560</v>
      </c>
      <c r="E1637" t="s">
        <v>35</v>
      </c>
      <c r="H1637" t="s">
        <v>2005</v>
      </c>
      <c r="I1637">
        <v>65708</v>
      </c>
      <c r="J1637" t="s">
        <v>30</v>
      </c>
    </row>
    <row r="1638" spans="3:10">
      <c r="C1638" t="s">
        <v>1567</v>
      </c>
      <c r="D1638">
        <v>1562</v>
      </c>
      <c r="E1638" t="s">
        <v>35</v>
      </c>
      <c r="H1638" t="s">
        <v>1641</v>
      </c>
      <c r="I1638">
        <v>65102</v>
      </c>
      <c r="J1638" t="s">
        <v>30</v>
      </c>
    </row>
    <row r="1639" spans="3:10">
      <c r="C1639" t="s">
        <v>1568</v>
      </c>
      <c r="D1639">
        <v>1563</v>
      </c>
      <c r="E1639" t="s">
        <v>35</v>
      </c>
      <c r="H1639" t="s">
        <v>2574</v>
      </c>
      <c r="I1639">
        <v>65702</v>
      </c>
      <c r="J1639" t="s">
        <v>30</v>
      </c>
    </row>
    <row r="1640" spans="3:10">
      <c r="C1640" t="s">
        <v>1569</v>
      </c>
      <c r="D1640">
        <v>1564</v>
      </c>
      <c r="E1640" t="s">
        <v>35</v>
      </c>
      <c r="H1640" t="s">
        <v>2532</v>
      </c>
      <c r="I1640">
        <v>65503</v>
      </c>
      <c r="J1640" t="s">
        <v>30</v>
      </c>
    </row>
    <row r="1641" spans="3:10">
      <c r="C1641" t="s">
        <v>729</v>
      </c>
      <c r="D1641">
        <v>1528</v>
      </c>
      <c r="E1641" t="s">
        <v>35</v>
      </c>
      <c r="H1641" t="s">
        <v>2575</v>
      </c>
      <c r="I1641">
        <v>65614</v>
      </c>
      <c r="J1641" t="s">
        <v>30</v>
      </c>
    </row>
    <row r="1642" spans="3:10">
      <c r="C1642" t="s">
        <v>1570</v>
      </c>
      <c r="D1642">
        <v>1566</v>
      </c>
      <c r="E1642" t="s">
        <v>35</v>
      </c>
      <c r="H1642" t="s">
        <v>2576</v>
      </c>
      <c r="I1642">
        <v>65215</v>
      </c>
      <c r="J1642" t="s">
        <v>30</v>
      </c>
    </row>
    <row r="1643" spans="3:10">
      <c r="C1643" t="s">
        <v>1571</v>
      </c>
      <c r="D1643">
        <v>1529</v>
      </c>
      <c r="E1643" t="s">
        <v>35</v>
      </c>
      <c r="H1643" t="s">
        <v>2577</v>
      </c>
      <c r="I1643">
        <v>65605</v>
      </c>
      <c r="J1643" t="s">
        <v>30</v>
      </c>
    </row>
    <row r="1644" spans="3:10">
      <c r="C1644" t="s">
        <v>1572</v>
      </c>
      <c r="D1644">
        <v>1567</v>
      </c>
      <c r="E1644" t="s">
        <v>35</v>
      </c>
      <c r="H1644" t="s">
        <v>1712</v>
      </c>
      <c r="I1644">
        <v>65505</v>
      </c>
      <c r="J1644" t="s">
        <v>30</v>
      </c>
    </row>
    <row r="1645" spans="3:10">
      <c r="C1645" t="s">
        <v>1573</v>
      </c>
      <c r="D1645">
        <v>1530</v>
      </c>
      <c r="E1645" t="s">
        <v>35</v>
      </c>
      <c r="H1645" t="s">
        <v>2578</v>
      </c>
      <c r="I1645">
        <v>65103</v>
      </c>
      <c r="J1645" t="s">
        <v>30</v>
      </c>
    </row>
    <row r="1646" spans="3:10">
      <c r="C1646" t="s">
        <v>1349</v>
      </c>
      <c r="D1646">
        <v>1568</v>
      </c>
      <c r="E1646" t="s">
        <v>35</v>
      </c>
      <c r="H1646" t="s">
        <v>2579</v>
      </c>
      <c r="I1646">
        <v>65510</v>
      </c>
      <c r="J1646" t="s">
        <v>30</v>
      </c>
    </row>
    <row r="1647" spans="3:10">
      <c r="C1647" t="s">
        <v>1574</v>
      </c>
      <c r="D1647">
        <v>1569</v>
      </c>
      <c r="E1647" t="s">
        <v>35</v>
      </c>
      <c r="H1647" t="s">
        <v>2580</v>
      </c>
      <c r="I1647">
        <v>65706</v>
      </c>
      <c r="J1647" t="s">
        <v>30</v>
      </c>
    </row>
    <row r="1648" spans="3:10">
      <c r="C1648" t="s">
        <v>1575</v>
      </c>
      <c r="D1648">
        <v>1531</v>
      </c>
      <c r="E1648" t="s">
        <v>35</v>
      </c>
      <c r="H1648" t="s">
        <v>2581</v>
      </c>
      <c r="I1648">
        <v>65602</v>
      </c>
      <c r="J1648" t="s">
        <v>30</v>
      </c>
    </row>
    <row r="1649" spans="3:10">
      <c r="C1649" t="s">
        <v>894</v>
      </c>
      <c r="D1649">
        <v>1570</v>
      </c>
      <c r="E1649" t="s">
        <v>35</v>
      </c>
      <c r="H1649" t="s">
        <v>2582</v>
      </c>
      <c r="I1649">
        <v>65515</v>
      </c>
      <c r="J1649" t="s">
        <v>30</v>
      </c>
    </row>
    <row r="1650" spans="3:10">
      <c r="C1650" t="s">
        <v>1576</v>
      </c>
      <c r="D1650">
        <v>1571</v>
      </c>
      <c r="E1650" t="s">
        <v>35</v>
      </c>
      <c r="H1650" t="s">
        <v>2583</v>
      </c>
      <c r="I1650">
        <v>65308</v>
      </c>
      <c r="J1650" t="s">
        <v>30</v>
      </c>
    </row>
    <row r="1651" spans="3:10">
      <c r="C1651" t="s">
        <v>383</v>
      </c>
      <c r="D1651">
        <v>1572</v>
      </c>
      <c r="E1651" t="s">
        <v>35</v>
      </c>
      <c r="H1651" t="s">
        <v>2584</v>
      </c>
      <c r="I1651">
        <v>65512</v>
      </c>
      <c r="J1651" t="s">
        <v>30</v>
      </c>
    </row>
    <row r="1652" spans="3:10">
      <c r="C1652" t="s">
        <v>1577</v>
      </c>
      <c r="D1652">
        <v>1574</v>
      </c>
      <c r="E1652" t="s">
        <v>35</v>
      </c>
      <c r="H1652" t="s">
        <v>2585</v>
      </c>
      <c r="I1652">
        <v>65408</v>
      </c>
      <c r="J1652" t="s">
        <v>30</v>
      </c>
    </row>
    <row r="1653" spans="3:10">
      <c r="C1653" t="s">
        <v>1578</v>
      </c>
      <c r="D1653">
        <v>1575</v>
      </c>
      <c r="E1653" t="s">
        <v>35</v>
      </c>
      <c r="H1653" t="s">
        <v>1686</v>
      </c>
      <c r="I1653">
        <v>65305</v>
      </c>
      <c r="J1653" t="s">
        <v>30</v>
      </c>
    </row>
    <row r="1654" spans="3:10">
      <c r="C1654" t="s">
        <v>1579</v>
      </c>
      <c r="D1654">
        <v>1664</v>
      </c>
      <c r="E1654" t="s">
        <v>35</v>
      </c>
      <c r="H1654" t="s">
        <v>2586</v>
      </c>
      <c r="I1654">
        <v>65704</v>
      </c>
      <c r="J1654" t="s">
        <v>30</v>
      </c>
    </row>
    <row r="1655" spans="3:10">
      <c r="C1655" t="s">
        <v>1580</v>
      </c>
      <c r="D1655">
        <v>1576</v>
      </c>
      <c r="E1655" t="s">
        <v>35</v>
      </c>
      <c r="H1655" t="s">
        <v>2587</v>
      </c>
      <c r="I1655">
        <v>65201</v>
      </c>
      <c r="J1655" t="s">
        <v>30</v>
      </c>
    </row>
    <row r="1656" spans="3:10">
      <c r="C1656" t="s">
        <v>1581</v>
      </c>
      <c r="D1656">
        <v>1577</v>
      </c>
      <c r="E1656" t="s">
        <v>35</v>
      </c>
      <c r="H1656" t="s">
        <v>2588</v>
      </c>
      <c r="I1656">
        <v>65606</v>
      </c>
      <c r="J1656" t="s">
        <v>30</v>
      </c>
    </row>
    <row r="1657" spans="3:10">
      <c r="C1657" t="s">
        <v>1582</v>
      </c>
      <c r="D1657">
        <v>1578</v>
      </c>
      <c r="E1657" t="s">
        <v>35</v>
      </c>
      <c r="H1657" t="s">
        <v>2589</v>
      </c>
      <c r="I1657">
        <v>65112</v>
      </c>
      <c r="J1657" t="s">
        <v>30</v>
      </c>
    </row>
    <row r="1658" spans="3:10">
      <c r="C1658" t="s">
        <v>1583</v>
      </c>
      <c r="D1658">
        <v>1579</v>
      </c>
      <c r="E1658" t="s">
        <v>35</v>
      </c>
      <c r="H1658" t="s">
        <v>2590</v>
      </c>
      <c r="I1658">
        <v>65601</v>
      </c>
      <c r="J1658" t="s">
        <v>30</v>
      </c>
    </row>
    <row r="1659" spans="3:10">
      <c r="C1659" t="s">
        <v>43</v>
      </c>
      <c r="D1659">
        <v>3299</v>
      </c>
      <c r="E1659" t="s">
        <v>35</v>
      </c>
      <c r="H1659" t="s">
        <v>2099</v>
      </c>
      <c r="I1659">
        <v>65511</v>
      </c>
      <c r="J1659" t="s">
        <v>30</v>
      </c>
    </row>
    <row r="1660" spans="3:10">
      <c r="C1660" t="s">
        <v>1584</v>
      </c>
      <c r="D1660">
        <v>1532</v>
      </c>
      <c r="E1660" t="s">
        <v>35</v>
      </c>
      <c r="H1660" t="s">
        <v>2591</v>
      </c>
      <c r="I1660">
        <v>65402</v>
      </c>
      <c r="J1660" t="s">
        <v>30</v>
      </c>
    </row>
    <row r="1661" spans="3:10">
      <c r="C1661" t="s">
        <v>1585</v>
      </c>
      <c r="D1661">
        <v>1580</v>
      </c>
      <c r="E1661" t="s">
        <v>35</v>
      </c>
      <c r="H1661" t="s">
        <v>2592</v>
      </c>
      <c r="I1661">
        <v>65607</v>
      </c>
      <c r="J1661" t="s">
        <v>30</v>
      </c>
    </row>
    <row r="1662" spans="3:10">
      <c r="C1662" t="s">
        <v>1586</v>
      </c>
      <c r="D1662">
        <v>1581</v>
      </c>
      <c r="E1662" t="s">
        <v>35</v>
      </c>
      <c r="H1662" t="s">
        <v>2593</v>
      </c>
      <c r="I1662">
        <v>65711</v>
      </c>
      <c r="J1662" t="s">
        <v>30</v>
      </c>
    </row>
    <row r="1663" spans="3:10">
      <c r="C1663" t="s">
        <v>1587</v>
      </c>
      <c r="D1663">
        <v>1582</v>
      </c>
      <c r="E1663" t="s">
        <v>35</v>
      </c>
      <c r="H1663" t="s">
        <v>2594</v>
      </c>
      <c r="I1663">
        <v>65309</v>
      </c>
      <c r="J1663" t="s">
        <v>30</v>
      </c>
    </row>
    <row r="1664" spans="3:10">
      <c r="C1664" t="s">
        <v>1498</v>
      </c>
      <c r="D1664">
        <v>1533</v>
      </c>
      <c r="E1664" t="s">
        <v>35</v>
      </c>
      <c r="H1664" t="s">
        <v>2595</v>
      </c>
      <c r="I1664">
        <v>65707</v>
      </c>
      <c r="J1664" t="s">
        <v>30</v>
      </c>
    </row>
    <row r="1665" spans="3:10">
      <c r="C1665" t="s">
        <v>393</v>
      </c>
      <c r="D1665">
        <v>1583</v>
      </c>
      <c r="E1665" t="s">
        <v>35</v>
      </c>
      <c r="H1665" t="s">
        <v>2596</v>
      </c>
      <c r="I1665">
        <v>65716</v>
      </c>
      <c r="J1665" t="s">
        <v>30</v>
      </c>
    </row>
    <row r="1666" spans="3:10">
      <c r="C1666" t="s">
        <v>1588</v>
      </c>
      <c r="D1666">
        <v>1584</v>
      </c>
      <c r="E1666" t="s">
        <v>35</v>
      </c>
      <c r="H1666" t="s">
        <v>2597</v>
      </c>
      <c r="I1666">
        <v>65713</v>
      </c>
      <c r="J1666" t="s">
        <v>30</v>
      </c>
    </row>
    <row r="1667" spans="3:10">
      <c r="C1667" t="s">
        <v>1589</v>
      </c>
      <c r="D1667">
        <v>1585</v>
      </c>
      <c r="E1667" t="s">
        <v>35</v>
      </c>
      <c r="H1667" t="s">
        <v>2598</v>
      </c>
      <c r="I1667">
        <v>65516</v>
      </c>
      <c r="J1667" t="s">
        <v>30</v>
      </c>
    </row>
    <row r="1668" spans="3:10">
      <c r="C1668" t="s">
        <v>502</v>
      </c>
      <c r="D1668">
        <v>1534</v>
      </c>
      <c r="E1668" t="s">
        <v>35</v>
      </c>
      <c r="H1668" t="s">
        <v>1150</v>
      </c>
      <c r="I1668">
        <v>65210</v>
      </c>
      <c r="J1668" t="s">
        <v>30</v>
      </c>
    </row>
    <row r="1669" spans="3:10">
      <c r="C1669" t="s">
        <v>1590</v>
      </c>
      <c r="D1669">
        <v>1535</v>
      </c>
      <c r="E1669" t="s">
        <v>35</v>
      </c>
      <c r="H1669" t="s">
        <v>1152</v>
      </c>
      <c r="I1669">
        <v>65405</v>
      </c>
      <c r="J1669" t="s">
        <v>30</v>
      </c>
    </row>
    <row r="1670" spans="3:10">
      <c r="C1670" t="s">
        <v>1591</v>
      </c>
      <c r="D1670">
        <v>1586</v>
      </c>
      <c r="E1670" t="s">
        <v>35</v>
      </c>
      <c r="H1670" t="s">
        <v>1154</v>
      </c>
      <c r="I1670">
        <v>65206</v>
      </c>
      <c r="J1670" t="s">
        <v>30</v>
      </c>
    </row>
    <row r="1671" spans="3:10">
      <c r="C1671" t="s">
        <v>1592</v>
      </c>
      <c r="D1671">
        <v>1536</v>
      </c>
      <c r="E1671" t="s">
        <v>35</v>
      </c>
      <c r="H1671" t="s">
        <v>1155</v>
      </c>
      <c r="I1671">
        <v>65106</v>
      </c>
      <c r="J1671" t="s">
        <v>30</v>
      </c>
    </row>
    <row r="1672" spans="3:10">
      <c r="C1672" t="s">
        <v>1593</v>
      </c>
      <c r="D1672">
        <v>1587</v>
      </c>
      <c r="E1672" t="s">
        <v>35</v>
      </c>
      <c r="H1672" t="s">
        <v>2599</v>
      </c>
      <c r="I1672">
        <v>65109</v>
      </c>
      <c r="J1672" t="s">
        <v>30</v>
      </c>
    </row>
    <row r="1673" spans="3:10">
      <c r="C1673" t="s">
        <v>1594</v>
      </c>
      <c r="D1673">
        <v>1537</v>
      </c>
      <c r="E1673" t="s">
        <v>35</v>
      </c>
      <c r="H1673" t="s">
        <v>1156</v>
      </c>
      <c r="I1673">
        <v>65202</v>
      </c>
      <c r="J1673" t="s">
        <v>30</v>
      </c>
    </row>
    <row r="1674" spans="3:10">
      <c r="C1674" t="s">
        <v>1595</v>
      </c>
      <c r="D1674">
        <v>1588</v>
      </c>
      <c r="E1674" t="s">
        <v>35</v>
      </c>
      <c r="H1674" t="s">
        <v>2600</v>
      </c>
      <c r="I1674">
        <v>65212</v>
      </c>
      <c r="J1674" t="s">
        <v>30</v>
      </c>
    </row>
    <row r="1675" spans="3:10">
      <c r="C1675" t="s">
        <v>1596</v>
      </c>
      <c r="D1675">
        <v>1589</v>
      </c>
      <c r="E1675" t="s">
        <v>35</v>
      </c>
      <c r="H1675" t="s">
        <v>2601</v>
      </c>
      <c r="I1675">
        <v>65610</v>
      </c>
      <c r="J1675" t="s">
        <v>30</v>
      </c>
    </row>
    <row r="1676" spans="3:10">
      <c r="C1676" t="s">
        <v>1597</v>
      </c>
      <c r="D1676">
        <v>1590</v>
      </c>
      <c r="E1676" t="s">
        <v>35</v>
      </c>
      <c r="H1676" t="s">
        <v>1159</v>
      </c>
      <c r="I1676">
        <v>65508</v>
      </c>
      <c r="J1676" t="s">
        <v>30</v>
      </c>
    </row>
    <row r="1677" spans="3:10">
      <c r="C1677" t="s">
        <v>1598</v>
      </c>
      <c r="D1677">
        <v>1591</v>
      </c>
      <c r="E1677" t="s">
        <v>35</v>
      </c>
      <c r="H1677" t="s">
        <v>2602</v>
      </c>
      <c r="I1677">
        <v>65714</v>
      </c>
      <c r="J1677" t="s">
        <v>30</v>
      </c>
    </row>
    <row r="1678" spans="3:10">
      <c r="C1678" t="s">
        <v>1599</v>
      </c>
      <c r="D1678">
        <v>1028</v>
      </c>
      <c r="E1678" t="s">
        <v>36</v>
      </c>
      <c r="H1678" t="s">
        <v>2603</v>
      </c>
      <c r="I1678">
        <v>65113</v>
      </c>
      <c r="J1678" t="s">
        <v>30</v>
      </c>
    </row>
    <row r="1679" spans="3:10">
      <c r="C1679" t="s">
        <v>1600</v>
      </c>
      <c r="D1679">
        <v>1665</v>
      </c>
      <c r="E1679" t="s">
        <v>36</v>
      </c>
      <c r="H1679" t="s">
        <v>2604</v>
      </c>
      <c r="I1679">
        <v>65208</v>
      </c>
      <c r="J1679" t="s">
        <v>30</v>
      </c>
    </row>
    <row r="1680" spans="3:10">
      <c r="C1680" t="s">
        <v>1601</v>
      </c>
      <c r="D1680">
        <v>1044</v>
      </c>
      <c r="E1680" t="s">
        <v>36</v>
      </c>
      <c r="H1680" t="s">
        <v>2605</v>
      </c>
      <c r="I1680">
        <v>65107</v>
      </c>
      <c r="J1680" t="s">
        <v>30</v>
      </c>
    </row>
    <row r="1681" spans="3:10">
      <c r="C1681" t="s">
        <v>859</v>
      </c>
      <c r="D1681">
        <v>1045</v>
      </c>
      <c r="E1681" t="s">
        <v>36</v>
      </c>
      <c r="H1681" t="s">
        <v>1162</v>
      </c>
      <c r="I1681">
        <v>65401</v>
      </c>
      <c r="J1681" t="s">
        <v>30</v>
      </c>
    </row>
    <row r="1682" spans="3:10">
      <c r="C1682" t="s">
        <v>1602</v>
      </c>
      <c r="D1682">
        <v>1046</v>
      </c>
      <c r="E1682" t="s">
        <v>36</v>
      </c>
      <c r="H1682" t="s">
        <v>2606</v>
      </c>
      <c r="I1682">
        <v>65712</v>
      </c>
      <c r="J1682" t="s">
        <v>30</v>
      </c>
    </row>
    <row r="1683" spans="3:10">
      <c r="C1683" t="s">
        <v>1603</v>
      </c>
      <c r="D1683">
        <v>1047</v>
      </c>
      <c r="E1683" t="s">
        <v>36</v>
      </c>
      <c r="H1683" t="s">
        <v>1416</v>
      </c>
      <c r="I1683">
        <v>65213</v>
      </c>
      <c r="J1683" t="s">
        <v>30</v>
      </c>
    </row>
    <row r="1684" spans="3:10">
      <c r="C1684" t="s">
        <v>516</v>
      </c>
      <c r="D1684">
        <v>1029</v>
      </c>
      <c r="E1684" t="s">
        <v>36</v>
      </c>
      <c r="H1684" t="s">
        <v>2607</v>
      </c>
      <c r="I1684">
        <v>65518</v>
      </c>
      <c r="J1684" t="s">
        <v>30</v>
      </c>
    </row>
    <row r="1685" spans="3:10">
      <c r="C1685" t="s">
        <v>1604</v>
      </c>
      <c r="D1685">
        <v>1048</v>
      </c>
      <c r="E1685" t="s">
        <v>36</v>
      </c>
      <c r="H1685" t="s">
        <v>1167</v>
      </c>
      <c r="I1685">
        <v>65404</v>
      </c>
      <c r="J1685" t="s">
        <v>30</v>
      </c>
    </row>
    <row r="1686" spans="3:10">
      <c r="C1686" t="s">
        <v>1605</v>
      </c>
      <c r="D1686">
        <v>1030</v>
      </c>
      <c r="E1686" t="s">
        <v>36</v>
      </c>
      <c r="H1686" t="s">
        <v>2608</v>
      </c>
      <c r="I1686">
        <v>65211</v>
      </c>
      <c r="J1686" t="s">
        <v>30</v>
      </c>
    </row>
    <row r="1687" spans="3:10">
      <c r="C1687" t="s">
        <v>1606</v>
      </c>
      <c r="D1687">
        <v>1031</v>
      </c>
      <c r="E1687" t="s">
        <v>36</v>
      </c>
      <c r="H1687" t="s">
        <v>2609</v>
      </c>
      <c r="I1687">
        <v>65504</v>
      </c>
      <c r="J1687" t="s">
        <v>30</v>
      </c>
    </row>
    <row r="1688" spans="3:10">
      <c r="C1688" t="s">
        <v>1607</v>
      </c>
      <c r="D1688">
        <v>1032</v>
      </c>
      <c r="E1688" t="s">
        <v>36</v>
      </c>
      <c r="H1688" t="s">
        <v>2610</v>
      </c>
      <c r="I1688">
        <v>65207</v>
      </c>
      <c r="J1688" t="s">
        <v>30</v>
      </c>
    </row>
    <row r="1689" spans="3:10">
      <c r="C1689" t="s">
        <v>1608</v>
      </c>
      <c r="D1689">
        <v>1033</v>
      </c>
      <c r="E1689" t="s">
        <v>36</v>
      </c>
      <c r="H1689" t="s">
        <v>2611</v>
      </c>
      <c r="I1689">
        <v>65514</v>
      </c>
      <c r="J1689" t="s">
        <v>30</v>
      </c>
    </row>
    <row r="1690" spans="3:10">
      <c r="C1690" t="s">
        <v>1609</v>
      </c>
      <c r="D1690">
        <v>1666</v>
      </c>
      <c r="E1690" t="s">
        <v>36</v>
      </c>
      <c r="H1690" t="s">
        <v>2612</v>
      </c>
      <c r="I1690">
        <v>65306</v>
      </c>
      <c r="J1690" t="s">
        <v>30</v>
      </c>
    </row>
    <row r="1691" spans="3:10">
      <c r="C1691" t="s">
        <v>1610</v>
      </c>
      <c r="D1691">
        <v>1049</v>
      </c>
      <c r="E1691" t="s">
        <v>36</v>
      </c>
      <c r="H1691" t="s">
        <v>2613</v>
      </c>
      <c r="I1691">
        <v>65507</v>
      </c>
      <c r="J1691" t="s">
        <v>30</v>
      </c>
    </row>
    <row r="1692" spans="3:10">
      <c r="C1692" t="s">
        <v>1611</v>
      </c>
      <c r="D1692">
        <v>1034</v>
      </c>
      <c r="E1692" t="s">
        <v>36</v>
      </c>
      <c r="H1692" t="s">
        <v>2614</v>
      </c>
      <c r="I1692">
        <v>65411</v>
      </c>
      <c r="J1692" t="s">
        <v>30</v>
      </c>
    </row>
    <row r="1693" spans="3:10">
      <c r="C1693" t="s">
        <v>1612</v>
      </c>
      <c r="D1693">
        <v>1035</v>
      </c>
      <c r="E1693" t="s">
        <v>36</v>
      </c>
      <c r="H1693" t="s">
        <v>1175</v>
      </c>
      <c r="I1693">
        <v>65509</v>
      </c>
      <c r="J1693" t="s">
        <v>30</v>
      </c>
    </row>
    <row r="1694" spans="3:10">
      <c r="C1694" t="s">
        <v>1613</v>
      </c>
      <c r="D1694">
        <v>1036</v>
      </c>
      <c r="E1694" t="s">
        <v>36</v>
      </c>
      <c r="H1694" t="s">
        <v>2615</v>
      </c>
      <c r="I1694">
        <v>65204</v>
      </c>
      <c r="J1694" t="s">
        <v>30</v>
      </c>
    </row>
    <row r="1695" spans="3:10">
      <c r="C1695" t="s">
        <v>1614</v>
      </c>
      <c r="D1695">
        <v>1037</v>
      </c>
      <c r="E1695" t="s">
        <v>36</v>
      </c>
      <c r="H1695" t="s">
        <v>1177</v>
      </c>
      <c r="I1695">
        <v>65307</v>
      </c>
      <c r="J1695" t="s">
        <v>30</v>
      </c>
    </row>
    <row r="1696" spans="3:10">
      <c r="C1696" t="s">
        <v>1615</v>
      </c>
      <c r="D1696">
        <v>1050</v>
      </c>
      <c r="E1696" t="s">
        <v>36</v>
      </c>
      <c r="H1696" t="s">
        <v>1180</v>
      </c>
      <c r="I1696">
        <v>65311</v>
      </c>
      <c r="J1696" t="s">
        <v>30</v>
      </c>
    </row>
    <row r="1697" spans="3:10">
      <c r="C1697" t="s">
        <v>1616</v>
      </c>
      <c r="D1697">
        <v>1051</v>
      </c>
      <c r="E1697" t="s">
        <v>36</v>
      </c>
      <c r="H1697" t="s">
        <v>1182</v>
      </c>
      <c r="I1697">
        <v>65612</v>
      </c>
      <c r="J1697" t="s">
        <v>30</v>
      </c>
    </row>
    <row r="1698" spans="3:10">
      <c r="C1698" t="s">
        <v>1617</v>
      </c>
      <c r="D1698">
        <v>1052</v>
      </c>
      <c r="E1698" t="s">
        <v>36</v>
      </c>
      <c r="H1698" t="s">
        <v>1184</v>
      </c>
      <c r="I1698">
        <v>65615</v>
      </c>
      <c r="J1698" t="s">
        <v>30</v>
      </c>
    </row>
    <row r="1699" spans="3:10">
      <c r="C1699" t="s">
        <v>1618</v>
      </c>
      <c r="D1699">
        <v>1053</v>
      </c>
      <c r="E1699" t="s">
        <v>36</v>
      </c>
      <c r="H1699" t="s">
        <v>1185</v>
      </c>
      <c r="I1699">
        <v>65506</v>
      </c>
      <c r="J1699" t="s">
        <v>30</v>
      </c>
    </row>
    <row r="1700" spans="3:10">
      <c r="C1700" t="s">
        <v>1619</v>
      </c>
      <c r="D1700">
        <v>1054</v>
      </c>
      <c r="E1700" t="s">
        <v>36</v>
      </c>
      <c r="H1700" t="s">
        <v>1186</v>
      </c>
      <c r="I1700">
        <v>65301</v>
      </c>
      <c r="J1700" t="s">
        <v>30</v>
      </c>
    </row>
    <row r="1701" spans="3:10">
      <c r="C1701" t="s">
        <v>730</v>
      </c>
      <c r="D1701">
        <v>1038</v>
      </c>
      <c r="E1701" t="s">
        <v>36</v>
      </c>
      <c r="H1701" t="s">
        <v>30</v>
      </c>
      <c r="I1701">
        <v>65101</v>
      </c>
      <c r="J1701" t="s">
        <v>30</v>
      </c>
    </row>
    <row r="1702" spans="3:10">
      <c r="C1702" t="s">
        <v>1620</v>
      </c>
      <c r="D1702">
        <v>1055</v>
      </c>
      <c r="E1702" t="s">
        <v>36</v>
      </c>
      <c r="H1702" t="s">
        <v>1187</v>
      </c>
      <c r="I1702">
        <v>65100</v>
      </c>
      <c r="J1702" t="s">
        <v>30</v>
      </c>
    </row>
    <row r="1703" spans="3:10">
      <c r="C1703" t="s">
        <v>736</v>
      </c>
      <c r="D1703">
        <v>1039</v>
      </c>
      <c r="E1703" t="s">
        <v>36</v>
      </c>
      <c r="H1703" t="s">
        <v>1198</v>
      </c>
      <c r="I1703">
        <v>65205</v>
      </c>
      <c r="J1703" t="s">
        <v>30</v>
      </c>
    </row>
    <row r="1704" spans="3:10">
      <c r="C1704" t="s">
        <v>1621</v>
      </c>
      <c r="D1704">
        <v>1056</v>
      </c>
      <c r="E1704" t="s">
        <v>36</v>
      </c>
      <c r="H1704" t="s">
        <v>1199</v>
      </c>
      <c r="I1704">
        <v>65613</v>
      </c>
      <c r="J1704" t="s">
        <v>30</v>
      </c>
    </row>
    <row r="1705" spans="3:10">
      <c r="C1705" t="s">
        <v>1622</v>
      </c>
      <c r="D1705">
        <v>1057</v>
      </c>
      <c r="E1705" t="s">
        <v>36</v>
      </c>
      <c r="H1705" t="s">
        <v>1200</v>
      </c>
      <c r="I1705">
        <v>65407</v>
      </c>
      <c r="J1705" t="s">
        <v>30</v>
      </c>
    </row>
    <row r="1706" spans="3:10">
      <c r="C1706" t="s">
        <v>226</v>
      </c>
      <c r="D1706">
        <v>1058</v>
      </c>
      <c r="E1706" t="s">
        <v>36</v>
      </c>
      <c r="H1706" t="s">
        <v>2616</v>
      </c>
      <c r="I1706">
        <v>65302</v>
      </c>
      <c r="J1706" t="s">
        <v>30</v>
      </c>
    </row>
    <row r="1707" spans="3:10">
      <c r="C1707" t="s">
        <v>1026</v>
      </c>
      <c r="D1707">
        <v>1059</v>
      </c>
      <c r="E1707" t="s">
        <v>36</v>
      </c>
      <c r="H1707" t="s">
        <v>2617</v>
      </c>
      <c r="I1707">
        <v>65214</v>
      </c>
      <c r="J1707" t="s">
        <v>30</v>
      </c>
    </row>
    <row r="1708" spans="3:10">
      <c r="C1708" t="s">
        <v>43</v>
      </c>
      <c r="D1708">
        <v>7499</v>
      </c>
      <c r="E1708" t="s">
        <v>36</v>
      </c>
      <c r="H1708" t="s">
        <v>1204</v>
      </c>
      <c r="I1708">
        <v>65701</v>
      </c>
      <c r="J1708" t="s">
        <v>30</v>
      </c>
    </row>
    <row r="1709" spans="3:10">
      <c r="C1709" t="s">
        <v>1623</v>
      </c>
      <c r="D1709">
        <v>1060</v>
      </c>
      <c r="E1709" t="s">
        <v>36</v>
      </c>
      <c r="H1709" t="s">
        <v>2618</v>
      </c>
      <c r="I1709">
        <v>65604</v>
      </c>
      <c r="J1709" t="s">
        <v>30</v>
      </c>
    </row>
    <row r="1710" spans="3:10">
      <c r="C1710" t="s">
        <v>1624</v>
      </c>
      <c r="D1710">
        <v>1040</v>
      </c>
      <c r="E1710" t="s">
        <v>36</v>
      </c>
      <c r="H1710" t="s">
        <v>1205</v>
      </c>
      <c r="I1710">
        <v>65410</v>
      </c>
      <c r="J1710" t="s">
        <v>30</v>
      </c>
    </row>
    <row r="1711" spans="3:10">
      <c r="C1711" t="s">
        <v>1625</v>
      </c>
      <c r="D1711">
        <v>1041</v>
      </c>
      <c r="E1711" t="s">
        <v>36</v>
      </c>
      <c r="H1711" t="s">
        <v>2619</v>
      </c>
      <c r="I1711">
        <v>65203</v>
      </c>
      <c r="J1711" t="s">
        <v>30</v>
      </c>
    </row>
    <row r="1712" spans="3:10">
      <c r="C1712" t="s">
        <v>1626</v>
      </c>
      <c r="D1712">
        <v>1042</v>
      </c>
      <c r="E1712" t="s">
        <v>36</v>
      </c>
      <c r="H1712" t="s">
        <v>1208</v>
      </c>
      <c r="I1712">
        <v>65517</v>
      </c>
      <c r="J1712" t="s">
        <v>30</v>
      </c>
    </row>
    <row r="1713" spans="3:10">
      <c r="C1713" t="s">
        <v>1627</v>
      </c>
      <c r="D1713">
        <v>1061</v>
      </c>
      <c r="E1713" t="s">
        <v>36</v>
      </c>
      <c r="H1713" t="s">
        <v>2620</v>
      </c>
      <c r="I1713">
        <v>65111</v>
      </c>
      <c r="J1713" t="s">
        <v>30</v>
      </c>
    </row>
    <row r="1714" spans="3:10">
      <c r="C1714" t="s">
        <v>1628</v>
      </c>
      <c r="D1714">
        <v>1062</v>
      </c>
      <c r="E1714" t="s">
        <v>36</v>
      </c>
      <c r="H1714" t="s">
        <v>1209</v>
      </c>
      <c r="I1714">
        <v>65501</v>
      </c>
      <c r="J1714" t="s">
        <v>30</v>
      </c>
    </row>
    <row r="1715" spans="3:10">
      <c r="C1715" t="s">
        <v>1629</v>
      </c>
      <c r="D1715">
        <v>1063</v>
      </c>
      <c r="E1715" t="s">
        <v>36</v>
      </c>
      <c r="H1715" t="s">
        <v>2621</v>
      </c>
      <c r="I1715">
        <v>65303</v>
      </c>
      <c r="J1715" t="s">
        <v>30</v>
      </c>
    </row>
    <row r="1716" spans="3:10">
      <c r="C1716" t="s">
        <v>1630</v>
      </c>
      <c r="D1716">
        <v>1810</v>
      </c>
      <c r="E1716" t="s">
        <v>36</v>
      </c>
      <c r="H1716" t="s">
        <v>2622</v>
      </c>
      <c r="I1716">
        <v>65710</v>
      </c>
      <c r="J1716" t="s">
        <v>30</v>
      </c>
    </row>
    <row r="1717" spans="3:10">
      <c r="C1717" t="s">
        <v>1631</v>
      </c>
      <c r="D1717">
        <v>1064</v>
      </c>
      <c r="E1717" t="s">
        <v>36</v>
      </c>
      <c r="H1717" t="s">
        <v>2623</v>
      </c>
      <c r="I1717">
        <v>65513</v>
      </c>
      <c r="J1717" t="s">
        <v>30</v>
      </c>
    </row>
    <row r="1718" spans="3:10">
      <c r="C1718" t="s">
        <v>1632</v>
      </c>
      <c r="D1718">
        <v>1667</v>
      </c>
      <c r="E1718" t="s">
        <v>36</v>
      </c>
      <c r="H1718" t="s">
        <v>1213</v>
      </c>
      <c r="I1718">
        <v>65609</v>
      </c>
      <c r="J1718" t="s">
        <v>30</v>
      </c>
    </row>
    <row r="1719" spans="3:10">
      <c r="C1719" t="s">
        <v>1633</v>
      </c>
      <c r="D1719">
        <v>1065</v>
      </c>
      <c r="E1719" t="s">
        <v>36</v>
      </c>
      <c r="H1719" t="s">
        <v>2624</v>
      </c>
      <c r="I1719">
        <v>65403</v>
      </c>
      <c r="J1719" t="s">
        <v>30</v>
      </c>
    </row>
    <row r="1720" spans="3:10">
      <c r="C1720" t="s">
        <v>1634</v>
      </c>
      <c r="D1720">
        <v>1066</v>
      </c>
      <c r="E1720" t="s">
        <v>36</v>
      </c>
      <c r="H1720" t="s">
        <v>2625</v>
      </c>
      <c r="I1720">
        <v>65608</v>
      </c>
      <c r="J1720" t="s">
        <v>30</v>
      </c>
    </row>
    <row r="1721" spans="3:10">
      <c r="C1721" t="s">
        <v>1635</v>
      </c>
      <c r="D1721">
        <v>1067</v>
      </c>
      <c r="E1721" t="s">
        <v>36</v>
      </c>
      <c r="H1721" t="s">
        <v>1215</v>
      </c>
      <c r="I1721">
        <v>65709</v>
      </c>
      <c r="J1721" t="s">
        <v>30</v>
      </c>
    </row>
    <row r="1722" spans="3:10">
      <c r="C1722" t="s">
        <v>1636</v>
      </c>
      <c r="D1722">
        <v>1068</v>
      </c>
      <c r="E1722" t="s">
        <v>36</v>
      </c>
      <c r="H1722" t="s">
        <v>2626</v>
      </c>
      <c r="I1722">
        <v>65611</v>
      </c>
      <c r="J1722" t="s">
        <v>30</v>
      </c>
    </row>
    <row r="1723" spans="3:10">
      <c r="C1723" t="s">
        <v>1637</v>
      </c>
      <c r="D1723">
        <v>1043</v>
      </c>
      <c r="E1723" t="s">
        <v>36</v>
      </c>
      <c r="H1723" t="s">
        <v>2627</v>
      </c>
      <c r="I1723">
        <v>65110</v>
      </c>
      <c r="J1723" t="s">
        <v>30</v>
      </c>
    </row>
    <row r="1724" spans="3:10">
      <c r="H1724" t="s">
        <v>2628</v>
      </c>
      <c r="I1724">
        <v>65502</v>
      </c>
      <c r="J1724" t="s">
        <v>30</v>
      </c>
    </row>
    <row r="1725" spans="3:10">
      <c r="H1725" t="s">
        <v>2629</v>
      </c>
      <c r="I1725">
        <v>65703</v>
      </c>
      <c r="J1725" t="s">
        <v>30</v>
      </c>
    </row>
    <row r="1726" spans="3:10">
      <c r="H1726" t="s">
        <v>1217</v>
      </c>
      <c r="I1726">
        <v>65406</v>
      </c>
      <c r="J1726" t="s">
        <v>30</v>
      </c>
    </row>
    <row r="1727" spans="3:10">
      <c r="H1727" t="s">
        <v>1218</v>
      </c>
      <c r="I1727">
        <v>65209</v>
      </c>
      <c r="J1727" t="s">
        <v>30</v>
      </c>
    </row>
    <row r="1728" spans="3:10">
      <c r="H1728" t="s">
        <v>2630</v>
      </c>
      <c r="I1728">
        <v>65105</v>
      </c>
      <c r="J1728" t="s">
        <v>30</v>
      </c>
    </row>
    <row r="1729" spans="8:10">
      <c r="H1729" t="s">
        <v>2631</v>
      </c>
      <c r="I1729">
        <v>65603</v>
      </c>
      <c r="J1729" t="s">
        <v>30</v>
      </c>
    </row>
    <row r="1730" spans="8:10">
      <c r="H1730" t="s">
        <v>122</v>
      </c>
      <c r="I1730">
        <v>65304</v>
      </c>
      <c r="J1730" t="s">
        <v>30</v>
      </c>
    </row>
    <row r="1731" spans="8:10">
      <c r="H1731" t="s">
        <v>1222</v>
      </c>
      <c r="I1731">
        <v>65409</v>
      </c>
      <c r="J1731" t="s">
        <v>30</v>
      </c>
    </row>
    <row r="1732" spans="8:10">
      <c r="H1732" t="s">
        <v>1223</v>
      </c>
      <c r="I1732">
        <v>65705</v>
      </c>
      <c r="J1732" t="s">
        <v>30</v>
      </c>
    </row>
    <row r="1733" spans="8:10">
      <c r="H1733" t="s">
        <v>932</v>
      </c>
      <c r="I1733">
        <v>65413</v>
      </c>
      <c r="J1733" t="s">
        <v>30</v>
      </c>
    </row>
    <row r="1734" spans="8:10">
      <c r="H1734" t="s">
        <v>2632</v>
      </c>
      <c r="I1734">
        <v>61306</v>
      </c>
      <c r="J1734" t="s">
        <v>31</v>
      </c>
    </row>
    <row r="1735" spans="8:10">
      <c r="H1735" t="s">
        <v>2633</v>
      </c>
      <c r="I1735">
        <v>63614</v>
      </c>
      <c r="J1735" t="s">
        <v>31</v>
      </c>
    </row>
    <row r="1736" spans="8:10">
      <c r="H1736" t="s">
        <v>1224</v>
      </c>
      <c r="I1736">
        <v>63602</v>
      </c>
      <c r="J1736" t="s">
        <v>31</v>
      </c>
    </row>
    <row r="1737" spans="8:10">
      <c r="H1737" t="s">
        <v>1225</v>
      </c>
      <c r="I1737">
        <v>63309</v>
      </c>
      <c r="J1737" t="s">
        <v>31</v>
      </c>
    </row>
    <row r="1738" spans="8:10">
      <c r="H1738" t="s">
        <v>2634</v>
      </c>
      <c r="I1738">
        <v>63203</v>
      </c>
      <c r="J1738" t="s">
        <v>31</v>
      </c>
    </row>
    <row r="1739" spans="8:10">
      <c r="H1739" t="s">
        <v>2635</v>
      </c>
      <c r="I1739">
        <v>61106</v>
      </c>
      <c r="J1739" t="s">
        <v>31</v>
      </c>
    </row>
    <row r="1740" spans="8:10">
      <c r="H1740" t="s">
        <v>44</v>
      </c>
      <c r="I1740">
        <v>62206</v>
      </c>
      <c r="J1740" t="s">
        <v>31</v>
      </c>
    </row>
    <row r="1741" spans="8:10">
      <c r="H1741" t="s">
        <v>2636</v>
      </c>
      <c r="I1741">
        <v>63518</v>
      </c>
      <c r="J1741" t="s">
        <v>31</v>
      </c>
    </row>
    <row r="1742" spans="8:10">
      <c r="H1742" t="s">
        <v>2637</v>
      </c>
      <c r="I1742">
        <v>62106</v>
      </c>
      <c r="J1742" t="s">
        <v>31</v>
      </c>
    </row>
    <row r="1743" spans="8:10">
      <c r="H1743" t="s">
        <v>2638</v>
      </c>
      <c r="I1743">
        <v>63513</v>
      </c>
      <c r="J1743" t="s">
        <v>31</v>
      </c>
    </row>
    <row r="1744" spans="8:10">
      <c r="H1744" t="s">
        <v>1711</v>
      </c>
      <c r="I1744">
        <v>62202</v>
      </c>
      <c r="J1744" t="s">
        <v>31</v>
      </c>
    </row>
    <row r="1745" spans="8:10">
      <c r="H1745" t="s">
        <v>2639</v>
      </c>
      <c r="I1745">
        <v>63503</v>
      </c>
      <c r="J1745" t="s">
        <v>31</v>
      </c>
    </row>
    <row r="1746" spans="8:10">
      <c r="H1746" t="s">
        <v>2640</v>
      </c>
      <c r="I1746">
        <v>62107</v>
      </c>
      <c r="J1746" t="s">
        <v>31</v>
      </c>
    </row>
    <row r="1747" spans="8:10">
      <c r="H1747" t="s">
        <v>2010</v>
      </c>
      <c r="I1747">
        <v>63603</v>
      </c>
      <c r="J1747" t="s">
        <v>31</v>
      </c>
    </row>
    <row r="1748" spans="8:10">
      <c r="H1748" t="s">
        <v>2641</v>
      </c>
      <c r="I1748">
        <v>63403</v>
      </c>
      <c r="J1748" t="s">
        <v>31</v>
      </c>
    </row>
    <row r="1749" spans="8:10">
      <c r="H1749" t="s">
        <v>2642</v>
      </c>
      <c r="I1749">
        <v>61109</v>
      </c>
      <c r="J1749" t="s">
        <v>31</v>
      </c>
    </row>
    <row r="1750" spans="8:10">
      <c r="H1750" t="s">
        <v>2643</v>
      </c>
      <c r="I1750">
        <v>63601</v>
      </c>
      <c r="J1750" t="s">
        <v>31</v>
      </c>
    </row>
    <row r="1751" spans="8:10">
      <c r="H1751" t="s">
        <v>2644</v>
      </c>
      <c r="I1751">
        <v>63408</v>
      </c>
      <c r="J1751" t="s">
        <v>31</v>
      </c>
    </row>
    <row r="1752" spans="8:10">
      <c r="H1752" t="s">
        <v>2645</v>
      </c>
      <c r="I1752">
        <v>63620</v>
      </c>
      <c r="J1752" t="s">
        <v>31</v>
      </c>
    </row>
    <row r="1753" spans="8:10">
      <c r="H1753" t="s">
        <v>1720</v>
      </c>
      <c r="I1753">
        <v>63407</v>
      </c>
      <c r="J1753" t="s">
        <v>31</v>
      </c>
    </row>
    <row r="1754" spans="8:10">
      <c r="H1754" t="s">
        <v>2646</v>
      </c>
      <c r="I1754">
        <v>61202</v>
      </c>
      <c r="J1754" t="s">
        <v>31</v>
      </c>
    </row>
    <row r="1755" spans="8:10">
      <c r="H1755" t="s">
        <v>2647</v>
      </c>
      <c r="I1755">
        <v>63509</v>
      </c>
      <c r="J1755" t="s">
        <v>31</v>
      </c>
    </row>
    <row r="1756" spans="8:10">
      <c r="H1756" t="s">
        <v>2648</v>
      </c>
      <c r="I1756">
        <v>61201</v>
      </c>
      <c r="J1756" t="s">
        <v>31</v>
      </c>
    </row>
    <row r="1757" spans="8:10">
      <c r="H1757" t="s">
        <v>2649</v>
      </c>
      <c r="I1757">
        <v>62103</v>
      </c>
      <c r="J1757" t="s">
        <v>31</v>
      </c>
    </row>
    <row r="1758" spans="8:10">
      <c r="H1758" t="s">
        <v>2650</v>
      </c>
      <c r="I1758">
        <v>63510</v>
      </c>
      <c r="J1758" t="s">
        <v>31</v>
      </c>
    </row>
    <row r="1759" spans="8:10">
      <c r="H1759" t="s">
        <v>2651</v>
      </c>
      <c r="I1759">
        <v>63522</v>
      </c>
      <c r="J1759" t="s">
        <v>31</v>
      </c>
    </row>
    <row r="1760" spans="8:10">
      <c r="H1760" t="s">
        <v>2652</v>
      </c>
      <c r="I1760">
        <v>63412</v>
      </c>
      <c r="J1760" t="s">
        <v>31</v>
      </c>
    </row>
    <row r="1761" spans="8:10">
      <c r="H1761" t="s">
        <v>2653</v>
      </c>
      <c r="I1761">
        <v>63512</v>
      </c>
      <c r="J1761" t="s">
        <v>31</v>
      </c>
    </row>
    <row r="1762" spans="8:10">
      <c r="H1762" t="s">
        <v>2654</v>
      </c>
      <c r="I1762">
        <v>62208</v>
      </c>
      <c r="J1762" t="s">
        <v>31</v>
      </c>
    </row>
    <row r="1763" spans="8:10">
      <c r="H1763" t="s">
        <v>2655</v>
      </c>
      <c r="I1763">
        <v>63517</v>
      </c>
      <c r="J1763" t="s">
        <v>31</v>
      </c>
    </row>
    <row r="1764" spans="8:10">
      <c r="H1764" t="s">
        <v>2656</v>
      </c>
      <c r="I1764">
        <v>61209</v>
      </c>
      <c r="J1764" t="s">
        <v>31</v>
      </c>
    </row>
    <row r="1765" spans="8:10">
      <c r="H1765" t="s">
        <v>2657</v>
      </c>
      <c r="I1765">
        <v>61108</v>
      </c>
      <c r="J1765" t="s">
        <v>31</v>
      </c>
    </row>
    <row r="1766" spans="8:10">
      <c r="H1766" t="s">
        <v>2096</v>
      </c>
      <c r="I1766">
        <v>62204</v>
      </c>
      <c r="J1766" t="s">
        <v>31</v>
      </c>
    </row>
    <row r="1767" spans="8:10">
      <c r="H1767" t="s">
        <v>2658</v>
      </c>
      <c r="I1767">
        <v>61304</v>
      </c>
      <c r="J1767" t="s">
        <v>31</v>
      </c>
    </row>
    <row r="1768" spans="8:10">
      <c r="H1768" t="s">
        <v>2659</v>
      </c>
      <c r="I1768">
        <v>61105</v>
      </c>
      <c r="J1768" t="s">
        <v>31</v>
      </c>
    </row>
    <row r="1769" spans="8:10">
      <c r="H1769" t="s">
        <v>2660</v>
      </c>
      <c r="I1769">
        <v>61203</v>
      </c>
      <c r="J1769" t="s">
        <v>31</v>
      </c>
    </row>
    <row r="1770" spans="8:10">
      <c r="H1770" t="s">
        <v>2661</v>
      </c>
      <c r="I1770">
        <v>63508</v>
      </c>
      <c r="J1770" t="s">
        <v>31</v>
      </c>
    </row>
    <row r="1771" spans="8:10">
      <c r="H1771" t="s">
        <v>2662</v>
      </c>
      <c r="I1771">
        <v>63401</v>
      </c>
      <c r="J1771" t="s">
        <v>31</v>
      </c>
    </row>
    <row r="1772" spans="8:10">
      <c r="H1772" t="s">
        <v>2663</v>
      </c>
      <c r="I1772">
        <v>61206</v>
      </c>
      <c r="J1772" t="s">
        <v>31</v>
      </c>
    </row>
    <row r="1773" spans="8:10">
      <c r="H1773" t="s">
        <v>2664</v>
      </c>
      <c r="I1773">
        <v>63307</v>
      </c>
      <c r="J1773" t="s">
        <v>31</v>
      </c>
    </row>
    <row r="1774" spans="8:10">
      <c r="H1774" t="s">
        <v>2665</v>
      </c>
      <c r="I1774">
        <v>62108</v>
      </c>
      <c r="J1774" t="s">
        <v>31</v>
      </c>
    </row>
    <row r="1775" spans="8:10">
      <c r="H1775" t="s">
        <v>2666</v>
      </c>
      <c r="I1775">
        <v>62205</v>
      </c>
      <c r="J1775" t="s">
        <v>31</v>
      </c>
    </row>
    <row r="1776" spans="8:10">
      <c r="H1776" t="s">
        <v>2667</v>
      </c>
      <c r="I1776">
        <v>63404</v>
      </c>
      <c r="J1776" t="s">
        <v>31</v>
      </c>
    </row>
    <row r="1777" spans="8:10">
      <c r="H1777" t="s">
        <v>2105</v>
      </c>
      <c r="I1777">
        <v>62105</v>
      </c>
      <c r="J1777" t="s">
        <v>31</v>
      </c>
    </row>
    <row r="1778" spans="8:10">
      <c r="H1778" t="s">
        <v>2668</v>
      </c>
      <c r="I1778">
        <v>63609</v>
      </c>
      <c r="J1778" t="s">
        <v>31</v>
      </c>
    </row>
    <row r="1779" spans="8:10">
      <c r="H1779" t="s">
        <v>2669</v>
      </c>
      <c r="I1779">
        <v>61302</v>
      </c>
      <c r="J1779" t="s">
        <v>31</v>
      </c>
    </row>
    <row r="1780" spans="8:10">
      <c r="H1780" t="s">
        <v>1226</v>
      </c>
      <c r="I1780">
        <v>63502</v>
      </c>
      <c r="J1780" t="s">
        <v>31</v>
      </c>
    </row>
    <row r="1781" spans="8:10">
      <c r="H1781" t="s">
        <v>2670</v>
      </c>
      <c r="I1781">
        <v>63411</v>
      </c>
      <c r="J1781" t="s">
        <v>31</v>
      </c>
    </row>
    <row r="1782" spans="8:10">
      <c r="H1782" t="s">
        <v>2671</v>
      </c>
      <c r="I1782">
        <v>63107</v>
      </c>
      <c r="J1782" t="s">
        <v>31</v>
      </c>
    </row>
    <row r="1783" spans="8:10">
      <c r="H1783" t="s">
        <v>2672</v>
      </c>
      <c r="I1783">
        <v>63511</v>
      </c>
      <c r="J1783" t="s">
        <v>31</v>
      </c>
    </row>
    <row r="1784" spans="8:10">
      <c r="H1784" t="s">
        <v>2673</v>
      </c>
      <c r="I1784">
        <v>63410</v>
      </c>
      <c r="J1784" t="s">
        <v>31</v>
      </c>
    </row>
    <row r="1785" spans="8:10">
      <c r="H1785" t="s">
        <v>937</v>
      </c>
      <c r="I1785">
        <v>63105</v>
      </c>
      <c r="J1785" t="s">
        <v>31</v>
      </c>
    </row>
    <row r="1786" spans="8:10">
      <c r="H1786" t="s">
        <v>2674</v>
      </c>
      <c r="I1786">
        <v>62109</v>
      </c>
      <c r="J1786" t="s">
        <v>31</v>
      </c>
    </row>
    <row r="1787" spans="8:10">
      <c r="H1787" t="s">
        <v>1231</v>
      </c>
      <c r="I1787">
        <v>63206</v>
      </c>
      <c r="J1787" t="s">
        <v>31</v>
      </c>
    </row>
    <row r="1788" spans="8:10">
      <c r="H1788" t="s">
        <v>2675</v>
      </c>
      <c r="I1788">
        <v>61208</v>
      </c>
      <c r="J1788" t="s">
        <v>31</v>
      </c>
    </row>
    <row r="1789" spans="8:10">
      <c r="H1789" t="s">
        <v>2676</v>
      </c>
      <c r="I1789">
        <v>61207</v>
      </c>
      <c r="J1789" t="s">
        <v>31</v>
      </c>
    </row>
    <row r="1790" spans="8:10">
      <c r="H1790" t="s">
        <v>1233</v>
      </c>
      <c r="I1790">
        <v>63520</v>
      </c>
      <c r="J1790" t="s">
        <v>31</v>
      </c>
    </row>
    <row r="1791" spans="8:10">
      <c r="H1791" t="s">
        <v>187</v>
      </c>
      <c r="I1791">
        <v>63202</v>
      </c>
      <c r="J1791" t="s">
        <v>31</v>
      </c>
    </row>
    <row r="1792" spans="8:10">
      <c r="H1792" t="s">
        <v>189</v>
      </c>
      <c r="I1792">
        <v>63604</v>
      </c>
      <c r="J1792" t="s">
        <v>31</v>
      </c>
    </row>
    <row r="1793" spans="8:10">
      <c r="H1793" t="s">
        <v>2677</v>
      </c>
      <c r="I1793">
        <v>63605</v>
      </c>
      <c r="J1793" t="s">
        <v>31</v>
      </c>
    </row>
    <row r="1794" spans="8:10">
      <c r="H1794" t="s">
        <v>2678</v>
      </c>
      <c r="I1794">
        <v>63611</v>
      </c>
      <c r="J1794" t="s">
        <v>31</v>
      </c>
    </row>
    <row r="1795" spans="8:10">
      <c r="H1795" t="s">
        <v>2679</v>
      </c>
      <c r="I1795">
        <v>63302</v>
      </c>
      <c r="J1795" t="s">
        <v>31</v>
      </c>
    </row>
    <row r="1796" spans="8:10">
      <c r="H1796" t="s">
        <v>1236</v>
      </c>
      <c r="I1796">
        <v>63409</v>
      </c>
      <c r="J1796" t="s">
        <v>31</v>
      </c>
    </row>
    <row r="1797" spans="8:10">
      <c r="H1797" t="s">
        <v>2680</v>
      </c>
      <c r="I1797">
        <v>61103</v>
      </c>
      <c r="J1797" t="s">
        <v>31</v>
      </c>
    </row>
    <row r="1798" spans="8:10">
      <c r="H1798" t="s">
        <v>2681</v>
      </c>
      <c r="I1798">
        <v>61303</v>
      </c>
      <c r="J1798" t="s">
        <v>31</v>
      </c>
    </row>
    <row r="1799" spans="8:10">
      <c r="H1799" t="s">
        <v>2682</v>
      </c>
      <c r="I1799">
        <v>63406</v>
      </c>
      <c r="J1799" t="s">
        <v>31</v>
      </c>
    </row>
    <row r="1800" spans="8:10">
      <c r="H1800" t="s">
        <v>2683</v>
      </c>
      <c r="I1800">
        <v>63519</v>
      </c>
      <c r="J1800" t="s">
        <v>31</v>
      </c>
    </row>
    <row r="1801" spans="8:10">
      <c r="H1801" t="s">
        <v>2684</v>
      </c>
      <c r="I1801">
        <v>63615</v>
      </c>
      <c r="J1801" t="s">
        <v>31</v>
      </c>
    </row>
    <row r="1802" spans="8:10">
      <c r="H1802" t="s">
        <v>2685</v>
      </c>
      <c r="I1802">
        <v>63610</v>
      </c>
      <c r="J1802" t="s">
        <v>31</v>
      </c>
    </row>
    <row r="1803" spans="8:10">
      <c r="H1803" t="s">
        <v>1237</v>
      </c>
      <c r="I1803">
        <v>63516</v>
      </c>
      <c r="J1803" t="s">
        <v>31</v>
      </c>
    </row>
    <row r="1804" spans="8:10">
      <c r="H1804" t="s">
        <v>1238</v>
      </c>
      <c r="I1804">
        <v>63308</v>
      </c>
      <c r="J1804" t="s">
        <v>31</v>
      </c>
    </row>
    <row r="1805" spans="8:10">
      <c r="H1805" t="s">
        <v>2686</v>
      </c>
      <c r="I1805">
        <v>63304</v>
      </c>
      <c r="J1805" t="s">
        <v>31</v>
      </c>
    </row>
    <row r="1806" spans="8:10">
      <c r="H1806" t="s">
        <v>1239</v>
      </c>
      <c r="I1806">
        <v>62207</v>
      </c>
      <c r="J1806" t="s">
        <v>31</v>
      </c>
    </row>
    <row r="1807" spans="8:10">
      <c r="H1807" t="s">
        <v>2687</v>
      </c>
      <c r="I1807">
        <v>63505</v>
      </c>
      <c r="J1807" t="s">
        <v>31</v>
      </c>
    </row>
    <row r="1808" spans="8:10">
      <c r="H1808" t="s">
        <v>2688</v>
      </c>
      <c r="I1808">
        <v>61204</v>
      </c>
      <c r="J1808" t="s">
        <v>31</v>
      </c>
    </row>
    <row r="1809" spans="8:10">
      <c r="H1809" t="s">
        <v>1241</v>
      </c>
      <c r="I1809">
        <v>63212</v>
      </c>
      <c r="J1809" t="s">
        <v>31</v>
      </c>
    </row>
    <row r="1810" spans="8:10">
      <c r="H1810" t="s">
        <v>1242</v>
      </c>
      <c r="I1810">
        <v>63204</v>
      </c>
      <c r="J1810" t="s">
        <v>31</v>
      </c>
    </row>
    <row r="1811" spans="8:10">
      <c r="H1811" t="s">
        <v>2689</v>
      </c>
      <c r="I1811">
        <v>61102</v>
      </c>
      <c r="J1811" t="s">
        <v>31</v>
      </c>
    </row>
    <row r="1812" spans="8:10">
      <c r="H1812" t="s">
        <v>2690</v>
      </c>
      <c r="I1812">
        <v>63106</v>
      </c>
      <c r="J1812" t="s">
        <v>31</v>
      </c>
    </row>
    <row r="1813" spans="8:10">
      <c r="H1813" t="s">
        <v>2691</v>
      </c>
      <c r="I1813">
        <v>61305</v>
      </c>
      <c r="J1813" t="s">
        <v>31</v>
      </c>
    </row>
    <row r="1814" spans="8:10">
      <c r="H1814" t="s">
        <v>2692</v>
      </c>
      <c r="I1814">
        <v>61101</v>
      </c>
      <c r="J1814" t="s">
        <v>31</v>
      </c>
    </row>
    <row r="1815" spans="8:10">
      <c r="H1815" t="s">
        <v>2693</v>
      </c>
      <c r="I1815">
        <v>61107</v>
      </c>
      <c r="J1815" t="s">
        <v>31</v>
      </c>
    </row>
    <row r="1816" spans="8:10">
      <c r="H1816" t="s">
        <v>2694</v>
      </c>
      <c r="I1816">
        <v>63120</v>
      </c>
      <c r="J1816" t="s">
        <v>31</v>
      </c>
    </row>
    <row r="1817" spans="8:10">
      <c r="H1817" t="s">
        <v>1246</v>
      </c>
      <c r="I1817">
        <v>61100</v>
      </c>
      <c r="J1817" t="s">
        <v>31</v>
      </c>
    </row>
    <row r="1818" spans="8:10">
      <c r="H1818" t="s">
        <v>2695</v>
      </c>
      <c r="I1818">
        <v>63504</v>
      </c>
      <c r="J1818" t="s">
        <v>31</v>
      </c>
    </row>
    <row r="1819" spans="8:10">
      <c r="H1819" t="s">
        <v>2696</v>
      </c>
      <c r="I1819">
        <v>62110</v>
      </c>
      <c r="J1819" t="s">
        <v>31</v>
      </c>
    </row>
    <row r="1820" spans="8:10">
      <c r="H1820" t="s">
        <v>2697</v>
      </c>
      <c r="I1820">
        <v>63208</v>
      </c>
      <c r="J1820" t="s">
        <v>31</v>
      </c>
    </row>
    <row r="1821" spans="8:10">
      <c r="H1821" t="s">
        <v>1260</v>
      </c>
      <c r="I1821">
        <v>63211</v>
      </c>
      <c r="J1821" t="s">
        <v>31</v>
      </c>
    </row>
    <row r="1822" spans="8:10">
      <c r="H1822" t="s">
        <v>1261</v>
      </c>
      <c r="I1822">
        <v>62101</v>
      </c>
      <c r="J1822" t="s">
        <v>31</v>
      </c>
    </row>
    <row r="1823" spans="8:10">
      <c r="H1823" t="s">
        <v>1262</v>
      </c>
      <c r="I1823">
        <v>63501</v>
      </c>
      <c r="J1823" t="s">
        <v>31</v>
      </c>
    </row>
    <row r="1824" spans="8:10">
      <c r="H1824" t="s">
        <v>1264</v>
      </c>
      <c r="I1824">
        <v>63210</v>
      </c>
      <c r="J1824" t="s">
        <v>31</v>
      </c>
    </row>
    <row r="1825" spans="8:10">
      <c r="H1825" t="s">
        <v>2698</v>
      </c>
      <c r="I1825">
        <v>63113</v>
      </c>
      <c r="J1825" t="s">
        <v>31</v>
      </c>
    </row>
    <row r="1826" spans="8:10">
      <c r="H1826" t="s">
        <v>1266</v>
      </c>
      <c r="I1826">
        <v>63301</v>
      </c>
      <c r="J1826" t="s">
        <v>31</v>
      </c>
    </row>
    <row r="1827" spans="8:10">
      <c r="H1827" t="s">
        <v>1267</v>
      </c>
      <c r="I1827">
        <v>63207</v>
      </c>
      <c r="J1827" t="s">
        <v>31</v>
      </c>
    </row>
    <row r="1828" spans="8:10">
      <c r="H1828" t="s">
        <v>2699</v>
      </c>
      <c r="I1828">
        <v>63506</v>
      </c>
      <c r="J1828" t="s">
        <v>31</v>
      </c>
    </row>
    <row r="1829" spans="8:10">
      <c r="H1829" t="s">
        <v>2700</v>
      </c>
      <c r="I1829">
        <v>62201</v>
      </c>
      <c r="J1829" t="s">
        <v>31</v>
      </c>
    </row>
    <row r="1830" spans="8:10">
      <c r="H1830" t="s">
        <v>1268</v>
      </c>
      <c r="I1830">
        <v>62203</v>
      </c>
      <c r="J1830" t="s">
        <v>31</v>
      </c>
    </row>
    <row r="1831" spans="8:10">
      <c r="H1831" t="s">
        <v>1271</v>
      </c>
      <c r="I1831">
        <v>63514</v>
      </c>
      <c r="J1831" t="s">
        <v>31</v>
      </c>
    </row>
    <row r="1832" spans="8:10">
      <c r="H1832" t="s">
        <v>1272</v>
      </c>
      <c r="I1832">
        <v>63305</v>
      </c>
      <c r="J1832" t="s">
        <v>31</v>
      </c>
    </row>
    <row r="1833" spans="8:10">
      <c r="H1833" t="s">
        <v>1273</v>
      </c>
      <c r="I1833">
        <v>63303</v>
      </c>
      <c r="J1833" t="s">
        <v>31</v>
      </c>
    </row>
    <row r="1834" spans="8:10">
      <c r="H1834" t="s">
        <v>2701</v>
      </c>
      <c r="I1834">
        <v>61104</v>
      </c>
      <c r="J1834" t="s">
        <v>31</v>
      </c>
    </row>
    <row r="1835" spans="8:10">
      <c r="H1835" t="s">
        <v>2702</v>
      </c>
      <c r="I1835">
        <v>63613</v>
      </c>
      <c r="J1835" t="s">
        <v>31</v>
      </c>
    </row>
    <row r="1836" spans="8:10">
      <c r="H1836" t="s">
        <v>1274</v>
      </c>
      <c r="I1836">
        <v>63102</v>
      </c>
      <c r="J1836" t="s">
        <v>31</v>
      </c>
    </row>
    <row r="1837" spans="8:10">
      <c r="H1837" t="s">
        <v>2391</v>
      </c>
      <c r="I1837">
        <v>63101</v>
      </c>
      <c r="J1837" t="s">
        <v>31</v>
      </c>
    </row>
    <row r="1838" spans="8:10">
      <c r="H1838" t="s">
        <v>1276</v>
      </c>
      <c r="I1838">
        <v>63103</v>
      </c>
      <c r="J1838" t="s">
        <v>31</v>
      </c>
    </row>
    <row r="1839" spans="8:10">
      <c r="H1839" t="s">
        <v>1277</v>
      </c>
      <c r="I1839">
        <v>63104</v>
      </c>
      <c r="J1839" t="s">
        <v>31</v>
      </c>
    </row>
    <row r="1840" spans="8:10">
      <c r="H1840" t="s">
        <v>151</v>
      </c>
      <c r="I1840">
        <v>62104</v>
      </c>
      <c r="J1840" t="s">
        <v>31</v>
      </c>
    </row>
    <row r="1841" spans="8:10">
      <c r="H1841" t="s">
        <v>1278</v>
      </c>
      <c r="I1841">
        <v>63515</v>
      </c>
      <c r="J1841" t="s">
        <v>31</v>
      </c>
    </row>
    <row r="1842" spans="8:10">
      <c r="H1842" t="s">
        <v>2284</v>
      </c>
      <c r="I1842">
        <v>61205</v>
      </c>
      <c r="J1842" t="s">
        <v>31</v>
      </c>
    </row>
    <row r="1843" spans="8:10">
      <c r="H1843" t="s">
        <v>1280</v>
      </c>
      <c r="I1843">
        <v>62102</v>
      </c>
      <c r="J1843" t="s">
        <v>31</v>
      </c>
    </row>
    <row r="1844" spans="8:10">
      <c r="H1844" t="s">
        <v>2703</v>
      </c>
      <c r="I1844">
        <v>63616</v>
      </c>
      <c r="J1844" t="s">
        <v>31</v>
      </c>
    </row>
    <row r="1845" spans="8:10">
      <c r="H1845" t="s">
        <v>2704</v>
      </c>
      <c r="I1845">
        <v>63507</v>
      </c>
      <c r="J1845" t="s">
        <v>31</v>
      </c>
    </row>
    <row r="1846" spans="8:10">
      <c r="H1846" t="s">
        <v>2705</v>
      </c>
      <c r="I1846">
        <v>63607</v>
      </c>
      <c r="J1846" t="s">
        <v>31</v>
      </c>
    </row>
    <row r="1847" spans="8:10">
      <c r="H1847" t="s">
        <v>2706</v>
      </c>
      <c r="I1847">
        <v>63402</v>
      </c>
      <c r="J1847" t="s">
        <v>31</v>
      </c>
    </row>
    <row r="1848" spans="8:10">
      <c r="H1848" t="s">
        <v>2707</v>
      </c>
      <c r="I1848">
        <v>63306</v>
      </c>
      <c r="J1848" t="s">
        <v>31</v>
      </c>
    </row>
    <row r="1849" spans="8:10">
      <c r="H1849" t="s">
        <v>2708</v>
      </c>
      <c r="I1849">
        <v>63205</v>
      </c>
      <c r="J1849" t="s">
        <v>31</v>
      </c>
    </row>
    <row r="1850" spans="8:10">
      <c r="H1850" t="s">
        <v>2709</v>
      </c>
      <c r="I1850">
        <v>63612</v>
      </c>
      <c r="J1850" t="s">
        <v>31</v>
      </c>
    </row>
    <row r="1851" spans="8:10">
      <c r="H1851" t="s">
        <v>2710</v>
      </c>
      <c r="I1851">
        <v>63209</v>
      </c>
      <c r="J1851" t="s">
        <v>31</v>
      </c>
    </row>
    <row r="1852" spans="8:10">
      <c r="H1852" t="s">
        <v>2711</v>
      </c>
      <c r="I1852">
        <v>63618</v>
      </c>
      <c r="J1852" t="s">
        <v>31</v>
      </c>
    </row>
    <row r="1853" spans="8:10">
      <c r="H1853" t="s">
        <v>2712</v>
      </c>
      <c r="I1853">
        <v>63606</v>
      </c>
      <c r="J1853" t="s">
        <v>31</v>
      </c>
    </row>
    <row r="1854" spans="8:10">
      <c r="H1854" t="s">
        <v>2713</v>
      </c>
      <c r="I1854">
        <v>63405</v>
      </c>
      <c r="J1854" t="s">
        <v>31</v>
      </c>
    </row>
    <row r="1855" spans="8:10">
      <c r="H1855" t="s">
        <v>2714</v>
      </c>
      <c r="I1855">
        <v>63608</v>
      </c>
      <c r="J1855" t="s">
        <v>31</v>
      </c>
    </row>
    <row r="1856" spans="8:10">
      <c r="H1856" t="s">
        <v>2715</v>
      </c>
      <c r="I1856">
        <v>63413</v>
      </c>
      <c r="J1856" t="s">
        <v>31</v>
      </c>
    </row>
    <row r="1857" spans="8:10">
      <c r="H1857" t="s">
        <v>1283</v>
      </c>
      <c r="I1857">
        <v>63201</v>
      </c>
      <c r="J1857" t="s">
        <v>31</v>
      </c>
    </row>
    <row r="1858" spans="8:10">
      <c r="H1858" t="s">
        <v>2716</v>
      </c>
      <c r="I1858">
        <v>61301</v>
      </c>
      <c r="J1858" t="s">
        <v>31</v>
      </c>
    </row>
    <row r="1859" spans="8:10">
      <c r="H1859" t="s">
        <v>2717</v>
      </c>
      <c r="I1859">
        <v>63617</v>
      </c>
      <c r="J1859" t="s">
        <v>31</v>
      </c>
    </row>
    <row r="1860" spans="8:10">
      <c r="H1860" t="s">
        <v>2718</v>
      </c>
      <c r="I1860">
        <v>63619</v>
      </c>
      <c r="J1860" t="s">
        <v>31</v>
      </c>
    </row>
    <row r="1861" spans="8:10">
      <c r="H1861" t="s">
        <v>2719</v>
      </c>
      <c r="I1861">
        <v>41701</v>
      </c>
      <c r="J1861" t="s">
        <v>32</v>
      </c>
    </row>
    <row r="1862" spans="8:10">
      <c r="H1862" t="s">
        <v>2720</v>
      </c>
      <c r="I1862">
        <v>41307</v>
      </c>
      <c r="J1862" t="s">
        <v>32</v>
      </c>
    </row>
    <row r="1863" spans="8:10">
      <c r="H1863" t="s">
        <v>2721</v>
      </c>
      <c r="I1863">
        <v>42303</v>
      </c>
      <c r="J1863" t="s">
        <v>32</v>
      </c>
    </row>
    <row r="1864" spans="8:10">
      <c r="H1864" t="s">
        <v>2722</v>
      </c>
      <c r="I1864">
        <v>41805</v>
      </c>
      <c r="J1864" t="s">
        <v>32</v>
      </c>
    </row>
    <row r="1865" spans="8:10">
      <c r="H1865" t="s">
        <v>2723</v>
      </c>
      <c r="I1865">
        <v>41801</v>
      </c>
      <c r="J1865" t="s">
        <v>32</v>
      </c>
    </row>
    <row r="1866" spans="8:10">
      <c r="H1866" t="s">
        <v>2724</v>
      </c>
      <c r="I1866">
        <v>41201</v>
      </c>
      <c r="J1866" t="s">
        <v>32</v>
      </c>
    </row>
    <row r="1867" spans="8:10">
      <c r="H1867" t="s">
        <v>2725</v>
      </c>
      <c r="I1867">
        <v>41407</v>
      </c>
      <c r="J1867" t="s">
        <v>32</v>
      </c>
    </row>
    <row r="1868" spans="8:10">
      <c r="H1868" t="s">
        <v>2726</v>
      </c>
      <c r="I1868">
        <v>41602</v>
      </c>
      <c r="J1868" t="s">
        <v>32</v>
      </c>
    </row>
    <row r="1869" spans="8:10">
      <c r="H1869" t="s">
        <v>2727</v>
      </c>
      <c r="I1869">
        <v>41703</v>
      </c>
      <c r="J1869" t="s">
        <v>32</v>
      </c>
    </row>
    <row r="1870" spans="8:10">
      <c r="H1870" t="s">
        <v>2728</v>
      </c>
      <c r="I1870">
        <v>41609</v>
      </c>
      <c r="J1870" t="s">
        <v>32</v>
      </c>
    </row>
    <row r="1871" spans="8:10">
      <c r="H1871" t="s">
        <v>1835</v>
      </c>
      <c r="I1871">
        <v>41301</v>
      </c>
      <c r="J1871" t="s">
        <v>32</v>
      </c>
    </row>
    <row r="1872" spans="8:10">
      <c r="H1872" t="s">
        <v>2729</v>
      </c>
      <c r="I1872">
        <v>41404</v>
      </c>
      <c r="J1872" t="s">
        <v>32</v>
      </c>
    </row>
    <row r="1873" spans="8:10">
      <c r="H1873" t="s">
        <v>2730</v>
      </c>
      <c r="I1873">
        <v>41603</v>
      </c>
      <c r="J1873" t="s">
        <v>32</v>
      </c>
    </row>
    <row r="1874" spans="8:10">
      <c r="H1874" t="s">
        <v>2731</v>
      </c>
      <c r="I1874">
        <v>41309</v>
      </c>
      <c r="J1874" t="s">
        <v>32</v>
      </c>
    </row>
    <row r="1875" spans="8:10">
      <c r="H1875" t="s">
        <v>2732</v>
      </c>
      <c r="I1875">
        <v>41305</v>
      </c>
      <c r="J1875" t="s">
        <v>32</v>
      </c>
    </row>
    <row r="1876" spans="8:10">
      <c r="H1876" t="s">
        <v>2733</v>
      </c>
      <c r="I1876">
        <v>41901</v>
      </c>
      <c r="J1876" t="s">
        <v>32</v>
      </c>
    </row>
    <row r="1877" spans="8:10">
      <c r="H1877" t="s">
        <v>2097</v>
      </c>
      <c r="I1877">
        <v>41310</v>
      </c>
      <c r="J1877" t="s">
        <v>32</v>
      </c>
    </row>
    <row r="1878" spans="8:10">
      <c r="H1878" t="s">
        <v>2734</v>
      </c>
      <c r="I1878">
        <v>42301</v>
      </c>
      <c r="J1878" t="s">
        <v>32</v>
      </c>
    </row>
    <row r="1879" spans="8:10">
      <c r="H1879" t="s">
        <v>2735</v>
      </c>
      <c r="I1879">
        <v>41904</v>
      </c>
      <c r="J1879" t="s">
        <v>32</v>
      </c>
    </row>
    <row r="1880" spans="8:10">
      <c r="H1880" t="s">
        <v>2736</v>
      </c>
      <c r="I1880">
        <v>41408</v>
      </c>
      <c r="J1880" t="s">
        <v>32</v>
      </c>
    </row>
    <row r="1881" spans="8:10">
      <c r="H1881" t="s">
        <v>2737</v>
      </c>
      <c r="I1881">
        <v>41101</v>
      </c>
      <c r="J1881" t="s">
        <v>32</v>
      </c>
    </row>
    <row r="1882" spans="8:10">
      <c r="H1882" t="s">
        <v>2738</v>
      </c>
      <c r="I1882">
        <v>41401</v>
      </c>
      <c r="J1882" t="s">
        <v>32</v>
      </c>
    </row>
    <row r="1883" spans="8:10">
      <c r="H1883" t="s">
        <v>2739</v>
      </c>
      <c r="I1883">
        <v>41806</v>
      </c>
      <c r="J1883" t="s">
        <v>32</v>
      </c>
    </row>
    <row r="1884" spans="8:10">
      <c r="H1884" t="s">
        <v>2740</v>
      </c>
      <c r="I1884">
        <v>41403</v>
      </c>
      <c r="J1884" t="s">
        <v>32</v>
      </c>
    </row>
    <row r="1885" spans="8:10">
      <c r="H1885" t="s">
        <v>2741</v>
      </c>
      <c r="I1885">
        <v>41306</v>
      </c>
      <c r="J1885" t="s">
        <v>32</v>
      </c>
    </row>
    <row r="1886" spans="8:10">
      <c r="H1886" t="s">
        <v>2742</v>
      </c>
      <c r="I1886">
        <v>41501</v>
      </c>
      <c r="J1886" t="s">
        <v>32</v>
      </c>
    </row>
    <row r="1887" spans="8:10">
      <c r="H1887" t="s">
        <v>2743</v>
      </c>
      <c r="I1887">
        <v>41604</v>
      </c>
      <c r="J1887" t="s">
        <v>32</v>
      </c>
    </row>
    <row r="1888" spans="8:10">
      <c r="H1888" t="s">
        <v>2744</v>
      </c>
      <c r="I1888">
        <v>41202</v>
      </c>
      <c r="J1888" t="s">
        <v>32</v>
      </c>
    </row>
    <row r="1889" spans="8:10">
      <c r="H1889" t="s">
        <v>2745</v>
      </c>
      <c r="I1889">
        <v>41308</v>
      </c>
      <c r="J1889" t="s">
        <v>32</v>
      </c>
    </row>
    <row r="1890" spans="8:10">
      <c r="H1890" t="s">
        <v>2746</v>
      </c>
      <c r="I1890">
        <v>41601</v>
      </c>
      <c r="J1890" t="s">
        <v>32</v>
      </c>
    </row>
    <row r="1891" spans="8:10">
      <c r="H1891" t="s">
        <v>2747</v>
      </c>
      <c r="I1891">
        <v>41803</v>
      </c>
      <c r="J1891" t="s">
        <v>32</v>
      </c>
    </row>
    <row r="1892" spans="8:10">
      <c r="H1892" t="s">
        <v>2748</v>
      </c>
      <c r="I1892">
        <v>41304</v>
      </c>
      <c r="J1892" t="s">
        <v>32</v>
      </c>
    </row>
    <row r="1893" spans="8:10">
      <c r="H1893" t="s">
        <v>2749</v>
      </c>
      <c r="I1893">
        <v>41207</v>
      </c>
      <c r="J1893" t="s">
        <v>32</v>
      </c>
    </row>
    <row r="1894" spans="8:10">
      <c r="H1894" t="s">
        <v>2750</v>
      </c>
      <c r="I1894">
        <v>41205</v>
      </c>
      <c r="J1894" t="s">
        <v>32</v>
      </c>
    </row>
    <row r="1895" spans="8:10">
      <c r="H1895" t="s">
        <v>2751</v>
      </c>
      <c r="I1895">
        <v>41208</v>
      </c>
      <c r="J1895" t="s">
        <v>32</v>
      </c>
    </row>
    <row r="1896" spans="8:10">
      <c r="H1896" t="s">
        <v>2752</v>
      </c>
      <c r="I1896">
        <v>41303</v>
      </c>
      <c r="J1896" t="s">
        <v>32</v>
      </c>
    </row>
    <row r="1897" spans="8:10">
      <c r="H1897" t="s">
        <v>2753</v>
      </c>
      <c r="I1897">
        <v>41206</v>
      </c>
      <c r="J1897" t="s">
        <v>32</v>
      </c>
    </row>
    <row r="1898" spans="8:10">
      <c r="H1898" t="s">
        <v>2754</v>
      </c>
      <c r="I1898">
        <v>41406</v>
      </c>
      <c r="J1898" t="s">
        <v>32</v>
      </c>
    </row>
    <row r="1899" spans="8:10">
      <c r="H1899" t="s">
        <v>2755</v>
      </c>
      <c r="I1899">
        <v>41302</v>
      </c>
      <c r="J1899" t="s">
        <v>32</v>
      </c>
    </row>
    <row r="1900" spans="8:10">
      <c r="H1900" t="s">
        <v>1286</v>
      </c>
      <c r="I1900">
        <v>41100</v>
      </c>
      <c r="J1900" t="s">
        <v>32</v>
      </c>
    </row>
    <row r="1901" spans="8:10">
      <c r="H1901" t="s">
        <v>2756</v>
      </c>
      <c r="I1901">
        <v>41102</v>
      </c>
      <c r="J1901" t="s">
        <v>32</v>
      </c>
    </row>
    <row r="1902" spans="8:10">
      <c r="H1902" t="s">
        <v>2757</v>
      </c>
      <c r="I1902">
        <v>41902</v>
      </c>
      <c r="J1902" t="s">
        <v>32</v>
      </c>
    </row>
    <row r="1903" spans="8:10">
      <c r="H1903" t="s">
        <v>2758</v>
      </c>
      <c r="I1903">
        <v>41402</v>
      </c>
      <c r="J1903" t="s">
        <v>32</v>
      </c>
    </row>
    <row r="1904" spans="8:10">
      <c r="H1904" t="s">
        <v>1299</v>
      </c>
      <c r="I1904">
        <v>35403</v>
      </c>
      <c r="J1904" t="s">
        <v>33</v>
      </c>
    </row>
    <row r="1905" spans="8:10">
      <c r="H1905" t="s">
        <v>2759</v>
      </c>
      <c r="I1905">
        <v>28205</v>
      </c>
      <c r="J1905" t="s">
        <v>33</v>
      </c>
    </row>
    <row r="1906" spans="8:10">
      <c r="H1906" t="s">
        <v>1373</v>
      </c>
      <c r="I1906">
        <v>35612</v>
      </c>
      <c r="J1906" t="s">
        <v>33</v>
      </c>
    </row>
    <row r="1907" spans="8:10">
      <c r="H1907" t="s">
        <v>2760</v>
      </c>
      <c r="I1907">
        <v>35606</v>
      </c>
      <c r="J1907" t="s">
        <v>33</v>
      </c>
    </row>
    <row r="1908" spans="8:10">
      <c r="H1908" t="s">
        <v>2761</v>
      </c>
      <c r="I1908">
        <v>35109</v>
      </c>
      <c r="J1908" t="s">
        <v>33</v>
      </c>
    </row>
    <row r="1909" spans="8:10">
      <c r="H1909" t="s">
        <v>2762</v>
      </c>
      <c r="I1909">
        <v>35108</v>
      </c>
      <c r="J1909" t="s">
        <v>33</v>
      </c>
    </row>
    <row r="1910" spans="8:10">
      <c r="H1910" t="s">
        <v>2763</v>
      </c>
      <c r="I1910">
        <v>35508</v>
      </c>
      <c r="J1910" t="s">
        <v>33</v>
      </c>
    </row>
    <row r="1911" spans="8:10">
      <c r="H1911" t="s">
        <v>1300</v>
      </c>
      <c r="I1911">
        <v>28201</v>
      </c>
      <c r="J1911" t="s">
        <v>33</v>
      </c>
    </row>
    <row r="1912" spans="8:10">
      <c r="H1912" t="s">
        <v>2764</v>
      </c>
      <c r="I1912">
        <v>35402</v>
      </c>
      <c r="J1912" t="s">
        <v>33</v>
      </c>
    </row>
    <row r="1913" spans="8:10">
      <c r="H1913" t="s">
        <v>2765</v>
      </c>
      <c r="I1913">
        <v>28203</v>
      </c>
      <c r="J1913" t="s">
        <v>33</v>
      </c>
    </row>
    <row r="1914" spans="8:10">
      <c r="H1914" t="s">
        <v>2766</v>
      </c>
      <c r="I1914">
        <v>28202</v>
      </c>
      <c r="J1914" t="s">
        <v>33</v>
      </c>
    </row>
    <row r="1915" spans="8:10">
      <c r="H1915" t="s">
        <v>2767</v>
      </c>
      <c r="I1915">
        <v>35111</v>
      </c>
      <c r="J1915" t="s">
        <v>33</v>
      </c>
    </row>
    <row r="1916" spans="8:10">
      <c r="H1916" t="s">
        <v>2733</v>
      </c>
      <c r="I1916">
        <v>28204</v>
      </c>
      <c r="J1916" t="s">
        <v>33</v>
      </c>
    </row>
    <row r="1917" spans="8:10">
      <c r="H1917" t="s">
        <v>2768</v>
      </c>
      <c r="I1917">
        <v>35104</v>
      </c>
      <c r="J1917" t="s">
        <v>33</v>
      </c>
    </row>
    <row r="1918" spans="8:10">
      <c r="H1918" t="s">
        <v>2769</v>
      </c>
      <c r="I1918">
        <v>28305</v>
      </c>
      <c r="J1918" t="s">
        <v>33</v>
      </c>
    </row>
    <row r="1919" spans="8:10">
      <c r="H1919" t="s">
        <v>1689</v>
      </c>
      <c r="I1919">
        <v>35113</v>
      </c>
      <c r="J1919" t="s">
        <v>33</v>
      </c>
    </row>
    <row r="1920" spans="8:10">
      <c r="H1920" t="s">
        <v>2507</v>
      </c>
      <c r="I1920">
        <v>35406</v>
      </c>
      <c r="J1920" t="s">
        <v>33</v>
      </c>
    </row>
    <row r="1921" spans="8:10">
      <c r="H1921" t="s">
        <v>2157</v>
      </c>
      <c r="I1921">
        <v>35317</v>
      </c>
      <c r="J1921" t="s">
        <v>33</v>
      </c>
    </row>
    <row r="1922" spans="8:10">
      <c r="H1922" t="s">
        <v>2770</v>
      </c>
      <c r="I1922">
        <v>28104</v>
      </c>
      <c r="J1922" t="s">
        <v>33</v>
      </c>
    </row>
    <row r="1923" spans="8:10">
      <c r="H1923" t="s">
        <v>2771</v>
      </c>
      <c r="I1923">
        <v>35116</v>
      </c>
      <c r="J1923" t="s">
        <v>33</v>
      </c>
    </row>
    <row r="1924" spans="8:10">
      <c r="H1924" t="s">
        <v>1865</v>
      </c>
      <c r="I1924">
        <v>35306</v>
      </c>
      <c r="J1924" t="s">
        <v>33</v>
      </c>
    </row>
    <row r="1925" spans="8:10">
      <c r="H1925" t="s">
        <v>1301</v>
      </c>
      <c r="I1925">
        <v>35310</v>
      </c>
      <c r="J1925" t="s">
        <v>33</v>
      </c>
    </row>
    <row r="1926" spans="8:10">
      <c r="H1926" t="s">
        <v>1302</v>
      </c>
      <c r="I1926">
        <v>35302</v>
      </c>
      <c r="J1926" t="s">
        <v>33</v>
      </c>
    </row>
    <row r="1927" spans="8:10">
      <c r="H1927" t="s">
        <v>1303</v>
      </c>
      <c r="I1927">
        <v>35301</v>
      </c>
      <c r="J1927" t="s">
        <v>33</v>
      </c>
    </row>
    <row r="1928" spans="8:10">
      <c r="H1928" t="s">
        <v>1304</v>
      </c>
      <c r="I1928">
        <v>35110</v>
      </c>
      <c r="J1928" t="s">
        <v>33</v>
      </c>
    </row>
    <row r="1929" spans="8:10">
      <c r="H1929" t="s">
        <v>2772</v>
      </c>
      <c r="I1929">
        <v>35107</v>
      </c>
      <c r="J1929" t="s">
        <v>33</v>
      </c>
    </row>
    <row r="1930" spans="8:10">
      <c r="H1930" t="s">
        <v>1306</v>
      </c>
      <c r="I1930">
        <v>28301</v>
      </c>
      <c r="J1930" t="s">
        <v>33</v>
      </c>
    </row>
    <row r="1931" spans="8:10">
      <c r="H1931" t="s">
        <v>1307</v>
      </c>
      <c r="I1931">
        <v>35318</v>
      </c>
      <c r="J1931" t="s">
        <v>33</v>
      </c>
    </row>
    <row r="1932" spans="8:10">
      <c r="H1932" t="s">
        <v>1309</v>
      </c>
      <c r="I1932">
        <v>35505</v>
      </c>
      <c r="J1932" t="s">
        <v>33</v>
      </c>
    </row>
    <row r="1933" spans="8:10">
      <c r="H1933" t="s">
        <v>1310</v>
      </c>
      <c r="I1933">
        <v>28303</v>
      </c>
      <c r="J1933" t="s">
        <v>33</v>
      </c>
    </row>
    <row r="1934" spans="8:10">
      <c r="H1934" t="s">
        <v>1311</v>
      </c>
      <c r="I1934">
        <v>35211</v>
      </c>
      <c r="J1934" t="s">
        <v>33</v>
      </c>
    </row>
    <row r="1935" spans="8:10">
      <c r="H1935" t="s">
        <v>1312</v>
      </c>
      <c r="I1935">
        <v>35304</v>
      </c>
      <c r="J1935" t="s">
        <v>33</v>
      </c>
    </row>
    <row r="1936" spans="8:10">
      <c r="H1936" t="s">
        <v>2773</v>
      </c>
      <c r="I1936">
        <v>35604</v>
      </c>
      <c r="J1936" t="s">
        <v>33</v>
      </c>
    </row>
    <row r="1937" spans="8:10">
      <c r="H1937" t="s">
        <v>1314</v>
      </c>
      <c r="I1937">
        <v>28304</v>
      </c>
      <c r="J1937" t="s">
        <v>33</v>
      </c>
    </row>
    <row r="1938" spans="8:10">
      <c r="H1938" t="s">
        <v>1315</v>
      </c>
      <c r="I1938">
        <v>35105</v>
      </c>
      <c r="J1938" t="s">
        <v>33</v>
      </c>
    </row>
    <row r="1939" spans="8:10">
      <c r="H1939" t="s">
        <v>2774</v>
      </c>
      <c r="I1939">
        <v>35405</v>
      </c>
      <c r="J1939" t="s">
        <v>33</v>
      </c>
    </row>
    <row r="1940" spans="8:10">
      <c r="H1940" t="s">
        <v>2775</v>
      </c>
      <c r="I1940">
        <v>35118</v>
      </c>
      <c r="J1940" t="s">
        <v>33</v>
      </c>
    </row>
    <row r="1941" spans="8:10">
      <c r="H1941" t="s">
        <v>939</v>
      </c>
      <c r="I1941">
        <v>35204</v>
      </c>
      <c r="J1941" t="s">
        <v>33</v>
      </c>
    </row>
    <row r="1942" spans="8:10">
      <c r="H1942" t="s">
        <v>1320</v>
      </c>
      <c r="I1942">
        <v>35613</v>
      </c>
      <c r="J1942" t="s">
        <v>33</v>
      </c>
    </row>
    <row r="1943" spans="8:10">
      <c r="H1943" t="s">
        <v>2776</v>
      </c>
      <c r="I1943">
        <v>35509</v>
      </c>
      <c r="J1943" t="s">
        <v>33</v>
      </c>
    </row>
    <row r="1944" spans="8:10">
      <c r="H1944" t="s">
        <v>2777</v>
      </c>
      <c r="I1944">
        <v>35506</v>
      </c>
      <c r="J1944" t="s">
        <v>33</v>
      </c>
    </row>
    <row r="1945" spans="8:10">
      <c r="H1945" t="s">
        <v>2778</v>
      </c>
      <c r="I1945">
        <v>35206</v>
      </c>
      <c r="J1945" t="s">
        <v>33</v>
      </c>
    </row>
    <row r="1946" spans="8:10">
      <c r="H1946" t="s">
        <v>1322</v>
      </c>
      <c r="I1946">
        <v>28302</v>
      </c>
      <c r="J1946" t="s">
        <v>33</v>
      </c>
    </row>
    <row r="1947" spans="8:10">
      <c r="H1947" t="s">
        <v>2779</v>
      </c>
      <c r="I1947">
        <v>28101</v>
      </c>
      <c r="J1947" t="s">
        <v>33</v>
      </c>
    </row>
    <row r="1948" spans="8:10">
      <c r="H1948" t="s">
        <v>2780</v>
      </c>
      <c r="I1948">
        <v>28103</v>
      </c>
      <c r="J1948" t="s">
        <v>33</v>
      </c>
    </row>
    <row r="1949" spans="8:10">
      <c r="H1949" t="s">
        <v>1323</v>
      </c>
      <c r="I1949">
        <v>35610</v>
      </c>
      <c r="J1949" t="s">
        <v>33</v>
      </c>
    </row>
    <row r="1950" spans="8:10">
      <c r="H1950" t="s">
        <v>1324</v>
      </c>
      <c r="I1950">
        <v>35603</v>
      </c>
      <c r="J1950" t="s">
        <v>33</v>
      </c>
    </row>
    <row r="1951" spans="8:10">
      <c r="H1951" t="s">
        <v>1325</v>
      </c>
      <c r="I1951">
        <v>35117</v>
      </c>
      <c r="J1951" t="s">
        <v>33</v>
      </c>
    </row>
    <row r="1952" spans="8:10">
      <c r="H1952" t="s">
        <v>1326</v>
      </c>
      <c r="I1952">
        <v>28206</v>
      </c>
      <c r="J1952" t="s">
        <v>33</v>
      </c>
    </row>
    <row r="1953" spans="8:10">
      <c r="H1953" t="s">
        <v>2781</v>
      </c>
      <c r="I1953">
        <v>35503</v>
      </c>
      <c r="J1953" t="s">
        <v>33</v>
      </c>
    </row>
    <row r="1954" spans="8:10">
      <c r="H1954" t="s">
        <v>2782</v>
      </c>
      <c r="I1954">
        <v>35502</v>
      </c>
      <c r="J1954" t="s">
        <v>33</v>
      </c>
    </row>
    <row r="1955" spans="8:10">
      <c r="H1955" t="s">
        <v>1328</v>
      </c>
      <c r="I1955">
        <v>35501</v>
      </c>
      <c r="J1955" t="s">
        <v>33</v>
      </c>
    </row>
    <row r="1956" spans="8:10">
      <c r="H1956" t="s">
        <v>1329</v>
      </c>
      <c r="I1956">
        <v>35611</v>
      </c>
      <c r="J1956" t="s">
        <v>33</v>
      </c>
    </row>
    <row r="1957" spans="8:10">
      <c r="H1957" t="s">
        <v>2783</v>
      </c>
      <c r="I1957">
        <v>35314</v>
      </c>
      <c r="J1957" t="s">
        <v>33</v>
      </c>
    </row>
    <row r="1958" spans="8:10">
      <c r="H1958" t="s">
        <v>1331</v>
      </c>
      <c r="I1958">
        <v>35312</v>
      </c>
      <c r="J1958" t="s">
        <v>33</v>
      </c>
    </row>
    <row r="1959" spans="8:10">
      <c r="H1959" t="s">
        <v>2784</v>
      </c>
      <c r="I1959">
        <v>35212</v>
      </c>
      <c r="J1959" t="s">
        <v>33</v>
      </c>
    </row>
    <row r="1960" spans="8:10">
      <c r="H1960" t="s">
        <v>1333</v>
      </c>
      <c r="I1960">
        <v>35119</v>
      </c>
      <c r="J1960" t="s">
        <v>33</v>
      </c>
    </row>
    <row r="1961" spans="8:10">
      <c r="H1961" t="s">
        <v>1334</v>
      </c>
      <c r="I1961">
        <v>35201</v>
      </c>
      <c r="J1961" t="s">
        <v>33</v>
      </c>
    </row>
    <row r="1962" spans="8:10">
      <c r="H1962" t="s">
        <v>1335</v>
      </c>
      <c r="I1962">
        <v>35319</v>
      </c>
      <c r="J1962" t="s">
        <v>33</v>
      </c>
    </row>
    <row r="1963" spans="8:10">
      <c r="H1963" t="s">
        <v>2785</v>
      </c>
      <c r="I1963">
        <v>35313</v>
      </c>
      <c r="J1963" t="s">
        <v>33</v>
      </c>
    </row>
    <row r="1964" spans="8:10">
      <c r="H1964" t="s">
        <v>1337</v>
      </c>
      <c r="I1964">
        <v>35114</v>
      </c>
      <c r="J1964" t="s">
        <v>33</v>
      </c>
    </row>
    <row r="1965" spans="8:10">
      <c r="H1965" t="s">
        <v>1338</v>
      </c>
      <c r="I1965">
        <v>35207</v>
      </c>
      <c r="J1965" t="s">
        <v>33</v>
      </c>
    </row>
    <row r="1966" spans="8:10">
      <c r="H1966" t="s">
        <v>1342</v>
      </c>
      <c r="I1966">
        <v>35315</v>
      </c>
      <c r="J1966" t="s">
        <v>33</v>
      </c>
    </row>
    <row r="1967" spans="8:10">
      <c r="H1967" t="s">
        <v>2786</v>
      </c>
      <c r="I1967">
        <v>35101</v>
      </c>
      <c r="J1967" t="s">
        <v>33</v>
      </c>
    </row>
    <row r="1968" spans="8:10">
      <c r="H1968" t="s">
        <v>1343</v>
      </c>
      <c r="I1968">
        <v>35100</v>
      </c>
      <c r="J1968" t="s">
        <v>33</v>
      </c>
    </row>
    <row r="1969" spans="8:10">
      <c r="H1969" t="s">
        <v>2787</v>
      </c>
      <c r="I1969">
        <v>35601</v>
      </c>
      <c r="J1969" t="s">
        <v>33</v>
      </c>
    </row>
    <row r="1970" spans="8:10">
      <c r="H1970" t="s">
        <v>1349</v>
      </c>
      <c r="I1970">
        <v>28102</v>
      </c>
      <c r="J1970" t="s">
        <v>33</v>
      </c>
    </row>
    <row r="1971" spans="8:10">
      <c r="H1971" t="s">
        <v>1351</v>
      </c>
      <c r="I1971">
        <v>35202</v>
      </c>
      <c r="J1971" t="s">
        <v>33</v>
      </c>
    </row>
    <row r="1972" spans="8:10">
      <c r="H1972" t="s">
        <v>1352</v>
      </c>
      <c r="I1972">
        <v>35106</v>
      </c>
      <c r="J1972" t="s">
        <v>33</v>
      </c>
    </row>
    <row r="1973" spans="8:10">
      <c r="H1973" t="s">
        <v>2788</v>
      </c>
      <c r="I1973">
        <v>35305</v>
      </c>
      <c r="J1973" t="s">
        <v>33</v>
      </c>
    </row>
    <row r="1974" spans="8:10">
      <c r="H1974" t="s">
        <v>1353</v>
      </c>
      <c r="I1974">
        <v>35309</v>
      </c>
      <c r="J1974" t="s">
        <v>33</v>
      </c>
    </row>
    <row r="1975" spans="8:10">
      <c r="H1975" t="s">
        <v>617</v>
      </c>
      <c r="I1975">
        <v>35102</v>
      </c>
      <c r="J1975" t="s">
        <v>33</v>
      </c>
    </row>
    <row r="1976" spans="8:10">
      <c r="H1976" t="s">
        <v>2789</v>
      </c>
      <c r="I1976">
        <v>35103</v>
      </c>
      <c r="J1976" t="s">
        <v>33</v>
      </c>
    </row>
    <row r="1977" spans="8:10">
      <c r="H1977" t="s">
        <v>1356</v>
      </c>
      <c r="I1977">
        <v>35308</v>
      </c>
      <c r="J1977" t="s">
        <v>33</v>
      </c>
    </row>
    <row r="1978" spans="8:10">
      <c r="H1978" t="s">
        <v>1357</v>
      </c>
      <c r="I1978">
        <v>35115</v>
      </c>
      <c r="J1978" t="s">
        <v>33</v>
      </c>
    </row>
    <row r="1979" spans="8:10">
      <c r="H1979" t="s">
        <v>2790</v>
      </c>
      <c r="I1979">
        <v>35605</v>
      </c>
      <c r="J1979" t="s">
        <v>33</v>
      </c>
    </row>
    <row r="1980" spans="8:10">
      <c r="H1980" t="s">
        <v>2791</v>
      </c>
      <c r="I1980">
        <v>35120</v>
      </c>
      <c r="J1980" t="s">
        <v>33</v>
      </c>
    </row>
    <row r="1981" spans="8:10">
      <c r="H1981" t="s">
        <v>2792</v>
      </c>
      <c r="I1981">
        <v>35209</v>
      </c>
      <c r="J1981" t="s">
        <v>33</v>
      </c>
    </row>
    <row r="1982" spans="8:10">
      <c r="H1982" t="s">
        <v>1358</v>
      </c>
      <c r="I1982">
        <v>35401</v>
      </c>
      <c r="J1982" t="s">
        <v>33</v>
      </c>
    </row>
    <row r="1983" spans="8:10">
      <c r="H1983" t="s">
        <v>1359</v>
      </c>
      <c r="I1983">
        <v>35608</v>
      </c>
      <c r="J1983" t="s">
        <v>33</v>
      </c>
    </row>
    <row r="1984" spans="8:10">
      <c r="H1984" t="s">
        <v>1360</v>
      </c>
      <c r="I1984">
        <v>35210</v>
      </c>
      <c r="J1984" t="s">
        <v>33</v>
      </c>
    </row>
    <row r="1985" spans="8:10">
      <c r="H1985" t="s">
        <v>2793</v>
      </c>
      <c r="I1985">
        <v>35307</v>
      </c>
      <c r="J1985" t="s">
        <v>33</v>
      </c>
    </row>
    <row r="1986" spans="8:10">
      <c r="H1986" t="s">
        <v>1361</v>
      </c>
      <c r="I1986">
        <v>35607</v>
      </c>
      <c r="J1986" t="s">
        <v>33</v>
      </c>
    </row>
    <row r="1987" spans="8:10">
      <c r="H1987" t="s">
        <v>1362</v>
      </c>
      <c r="I1987">
        <v>35208</v>
      </c>
      <c r="J1987" t="s">
        <v>33</v>
      </c>
    </row>
    <row r="1988" spans="8:10">
      <c r="H1988" t="s">
        <v>2794</v>
      </c>
      <c r="I1988">
        <v>35609</v>
      </c>
      <c r="J1988" t="s">
        <v>33</v>
      </c>
    </row>
    <row r="1989" spans="8:10">
      <c r="H1989" t="s">
        <v>2795</v>
      </c>
      <c r="I1989">
        <v>35112</v>
      </c>
      <c r="J1989" t="s">
        <v>33</v>
      </c>
    </row>
    <row r="1990" spans="8:10">
      <c r="H1990" t="s">
        <v>1367</v>
      </c>
      <c r="I1990">
        <v>35602</v>
      </c>
      <c r="J1990" t="s">
        <v>33</v>
      </c>
    </row>
    <row r="1991" spans="8:10">
      <c r="H1991" t="s">
        <v>1368</v>
      </c>
      <c r="I1991">
        <v>35203</v>
      </c>
      <c r="J1991" t="s">
        <v>33</v>
      </c>
    </row>
    <row r="1992" spans="8:10">
      <c r="H1992" t="s">
        <v>2796</v>
      </c>
      <c r="I1992">
        <v>35316</v>
      </c>
      <c r="J1992" t="s">
        <v>33</v>
      </c>
    </row>
    <row r="1993" spans="8:10">
      <c r="H1993" t="s">
        <v>1140</v>
      </c>
      <c r="I1993">
        <v>35205</v>
      </c>
      <c r="J1993" t="s">
        <v>33</v>
      </c>
    </row>
    <row r="1994" spans="8:10">
      <c r="H1994" t="s">
        <v>1143</v>
      </c>
      <c r="I1994">
        <v>35507</v>
      </c>
      <c r="J1994" t="s">
        <v>33</v>
      </c>
    </row>
    <row r="1995" spans="8:10">
      <c r="H1995" t="s">
        <v>2797</v>
      </c>
      <c r="I1995">
        <v>35404</v>
      </c>
      <c r="J1995" t="s">
        <v>33</v>
      </c>
    </row>
    <row r="1996" spans="8:10">
      <c r="H1996" t="s">
        <v>1371</v>
      </c>
      <c r="I1996">
        <v>35504</v>
      </c>
      <c r="J1996" t="s">
        <v>33</v>
      </c>
    </row>
    <row r="1997" spans="8:10">
      <c r="H1997" t="s">
        <v>2798</v>
      </c>
      <c r="I1997">
        <v>35320</v>
      </c>
      <c r="J1997" t="s">
        <v>33</v>
      </c>
    </row>
    <row r="1998" spans="8:10">
      <c r="H1998" t="s">
        <v>2799</v>
      </c>
      <c r="I1998">
        <v>44229</v>
      </c>
      <c r="J1998" t="s">
        <v>34</v>
      </c>
    </row>
    <row r="1999" spans="8:10">
      <c r="H1999" t="s">
        <v>1372</v>
      </c>
      <c r="I1999">
        <v>44917</v>
      </c>
      <c r="J1999" t="s">
        <v>34</v>
      </c>
    </row>
    <row r="2000" spans="8:10">
      <c r="H2000" t="s">
        <v>2800</v>
      </c>
      <c r="I2000">
        <v>44828</v>
      </c>
      <c r="J2000" t="s">
        <v>34</v>
      </c>
    </row>
    <row r="2001" spans="8:10">
      <c r="H2001" t="s">
        <v>2291</v>
      </c>
      <c r="I2001">
        <v>44619</v>
      </c>
      <c r="J2001" t="s">
        <v>34</v>
      </c>
    </row>
    <row r="2002" spans="8:10">
      <c r="H2002" t="s">
        <v>1373</v>
      </c>
      <c r="I2002">
        <v>44813</v>
      </c>
      <c r="J2002" t="s">
        <v>34</v>
      </c>
    </row>
    <row r="2003" spans="8:10">
      <c r="H2003" t="s">
        <v>2801</v>
      </c>
      <c r="I2003">
        <v>44907</v>
      </c>
      <c r="J2003" t="s">
        <v>34</v>
      </c>
    </row>
    <row r="2004" spans="8:10">
      <c r="H2004" t="s">
        <v>1704</v>
      </c>
      <c r="I2004">
        <v>44514</v>
      </c>
      <c r="J2004" t="s">
        <v>34</v>
      </c>
    </row>
    <row r="2005" spans="8:10">
      <c r="H2005" t="s">
        <v>2802</v>
      </c>
      <c r="I2005">
        <v>44426</v>
      </c>
      <c r="J2005" t="s">
        <v>34</v>
      </c>
    </row>
    <row r="2006" spans="8:10">
      <c r="H2006" t="s">
        <v>1706</v>
      </c>
      <c r="I2006">
        <v>44815</v>
      </c>
      <c r="J2006" t="s">
        <v>34</v>
      </c>
    </row>
    <row r="2007" spans="8:10">
      <c r="H2007" t="s">
        <v>2803</v>
      </c>
      <c r="I2007">
        <v>44219</v>
      </c>
      <c r="J2007" t="s">
        <v>34</v>
      </c>
    </row>
    <row r="2008" spans="8:10">
      <c r="H2008" t="s">
        <v>2008</v>
      </c>
      <c r="I2008">
        <v>44237</v>
      </c>
      <c r="J2008" t="s">
        <v>34</v>
      </c>
    </row>
    <row r="2009" spans="8:10">
      <c r="H2009" t="s">
        <v>2804</v>
      </c>
      <c r="I2009">
        <v>44137</v>
      </c>
      <c r="J2009" t="s">
        <v>34</v>
      </c>
    </row>
    <row r="2010" spans="8:10">
      <c r="H2010" t="s">
        <v>2805</v>
      </c>
      <c r="I2010">
        <v>44823</v>
      </c>
      <c r="J2010" t="s">
        <v>34</v>
      </c>
    </row>
    <row r="2011" spans="8:10">
      <c r="H2011" t="s">
        <v>2806</v>
      </c>
      <c r="I2011">
        <v>44408</v>
      </c>
      <c r="J2011" t="s">
        <v>34</v>
      </c>
    </row>
    <row r="2012" spans="8:10">
      <c r="H2012" t="s">
        <v>2807</v>
      </c>
      <c r="I2012">
        <v>44409</v>
      </c>
      <c r="J2012" t="s">
        <v>34</v>
      </c>
    </row>
    <row r="2013" spans="8:10">
      <c r="H2013" t="s">
        <v>2808</v>
      </c>
      <c r="I2013">
        <v>44802</v>
      </c>
      <c r="J2013" t="s">
        <v>34</v>
      </c>
    </row>
    <row r="2014" spans="8:10">
      <c r="H2014" t="s">
        <v>2809</v>
      </c>
      <c r="I2014">
        <v>44904</v>
      </c>
      <c r="J2014" t="s">
        <v>34</v>
      </c>
    </row>
    <row r="2015" spans="8:10">
      <c r="H2015" t="s">
        <v>2810</v>
      </c>
      <c r="I2015">
        <v>44921</v>
      </c>
      <c r="J2015" t="s">
        <v>34</v>
      </c>
    </row>
    <row r="2016" spans="8:10">
      <c r="H2016" t="s">
        <v>2811</v>
      </c>
      <c r="I2016">
        <v>44713</v>
      </c>
      <c r="J2016" t="s">
        <v>34</v>
      </c>
    </row>
    <row r="2017" spans="8:10">
      <c r="H2017" t="s">
        <v>2812</v>
      </c>
      <c r="I2017">
        <v>44214</v>
      </c>
      <c r="J2017" t="s">
        <v>34</v>
      </c>
    </row>
    <row r="2018" spans="8:10">
      <c r="H2018" t="s">
        <v>2645</v>
      </c>
      <c r="I2018">
        <v>44421</v>
      </c>
      <c r="J2018" t="s">
        <v>34</v>
      </c>
    </row>
    <row r="2019" spans="8:10">
      <c r="H2019" t="s">
        <v>2813</v>
      </c>
      <c r="I2019">
        <v>44134</v>
      </c>
      <c r="J2019" t="s">
        <v>34</v>
      </c>
    </row>
    <row r="2020" spans="8:10">
      <c r="H2020" t="s">
        <v>2814</v>
      </c>
      <c r="I2020">
        <v>44954</v>
      </c>
      <c r="J2020" t="s">
        <v>34</v>
      </c>
    </row>
    <row r="2021" spans="8:10">
      <c r="H2021" t="s">
        <v>2815</v>
      </c>
      <c r="I2021">
        <v>44819</v>
      </c>
      <c r="J2021" t="s">
        <v>34</v>
      </c>
    </row>
    <row r="2022" spans="8:10">
      <c r="H2022" t="s">
        <v>2012</v>
      </c>
      <c r="I2022">
        <v>44519</v>
      </c>
      <c r="J2022" t="s">
        <v>34</v>
      </c>
    </row>
    <row r="2023" spans="8:10">
      <c r="H2023" t="s">
        <v>2816</v>
      </c>
      <c r="I2023">
        <v>44809</v>
      </c>
      <c r="J2023" t="s">
        <v>34</v>
      </c>
    </row>
    <row r="2024" spans="8:10">
      <c r="H2024" t="s">
        <v>2817</v>
      </c>
      <c r="I2024">
        <v>44212</v>
      </c>
      <c r="J2024" t="s">
        <v>34</v>
      </c>
    </row>
    <row r="2025" spans="8:10">
      <c r="H2025" t="s">
        <v>2818</v>
      </c>
      <c r="I2025">
        <v>44138</v>
      </c>
      <c r="J2025" t="s">
        <v>34</v>
      </c>
    </row>
    <row r="2026" spans="8:10">
      <c r="H2026" t="s">
        <v>1376</v>
      </c>
      <c r="I2026">
        <v>44953</v>
      </c>
      <c r="J2026" t="s">
        <v>34</v>
      </c>
    </row>
    <row r="2027" spans="8:10">
      <c r="H2027" t="s">
        <v>2819</v>
      </c>
      <c r="I2027">
        <v>44404</v>
      </c>
      <c r="J2027" t="s">
        <v>34</v>
      </c>
    </row>
    <row r="2028" spans="8:10">
      <c r="H2028" t="s">
        <v>2820</v>
      </c>
      <c r="I2028">
        <v>44205</v>
      </c>
      <c r="J2028" t="s">
        <v>34</v>
      </c>
    </row>
    <row r="2029" spans="8:10">
      <c r="H2029" t="s">
        <v>2821</v>
      </c>
      <c r="I2029">
        <v>44302</v>
      </c>
      <c r="J2029" t="s">
        <v>34</v>
      </c>
    </row>
    <row r="2030" spans="8:10">
      <c r="H2030" t="s">
        <v>2822</v>
      </c>
      <c r="I2030">
        <v>44113</v>
      </c>
      <c r="J2030" t="s">
        <v>34</v>
      </c>
    </row>
    <row r="2031" spans="8:10">
      <c r="H2031" t="s">
        <v>2823</v>
      </c>
      <c r="I2031">
        <v>44133</v>
      </c>
      <c r="J2031" t="s">
        <v>34</v>
      </c>
    </row>
    <row r="2032" spans="8:10">
      <c r="H2032" t="s">
        <v>1377</v>
      </c>
      <c r="I2032">
        <v>44902</v>
      </c>
      <c r="J2032" t="s">
        <v>34</v>
      </c>
    </row>
    <row r="2033" spans="8:10">
      <c r="H2033" t="s">
        <v>2824</v>
      </c>
      <c r="I2033">
        <v>44955</v>
      </c>
      <c r="J2033" t="s">
        <v>34</v>
      </c>
    </row>
    <row r="2034" spans="8:10">
      <c r="H2034" t="s">
        <v>2825</v>
      </c>
      <c r="I2034">
        <v>44405</v>
      </c>
      <c r="J2034" t="s">
        <v>34</v>
      </c>
    </row>
    <row r="2035" spans="8:10">
      <c r="H2035" t="s">
        <v>1849</v>
      </c>
      <c r="I2035">
        <v>44611</v>
      </c>
      <c r="J2035" t="s">
        <v>34</v>
      </c>
    </row>
    <row r="2036" spans="8:10">
      <c r="H2036" t="s">
        <v>2259</v>
      </c>
      <c r="I2036">
        <v>44801</v>
      </c>
      <c r="J2036" t="s">
        <v>34</v>
      </c>
    </row>
    <row r="2037" spans="8:10">
      <c r="H2037" t="s">
        <v>2826</v>
      </c>
      <c r="I2037">
        <v>44123</v>
      </c>
      <c r="J2037" t="s">
        <v>34</v>
      </c>
    </row>
    <row r="2038" spans="8:10">
      <c r="H2038" t="s">
        <v>2827</v>
      </c>
      <c r="I2038">
        <v>44218</v>
      </c>
      <c r="J2038" t="s">
        <v>34</v>
      </c>
    </row>
    <row r="2039" spans="8:10">
      <c r="H2039" t="s">
        <v>2099</v>
      </c>
      <c r="I2039">
        <v>44131</v>
      </c>
      <c r="J2039" t="s">
        <v>34</v>
      </c>
    </row>
    <row r="2040" spans="8:10">
      <c r="H2040" t="s">
        <v>2828</v>
      </c>
      <c r="I2040">
        <v>44227</v>
      </c>
      <c r="J2040" t="s">
        <v>34</v>
      </c>
    </row>
    <row r="2041" spans="8:10">
      <c r="H2041" t="s">
        <v>1805</v>
      </c>
      <c r="I2041">
        <v>44903</v>
      </c>
      <c r="J2041" t="s">
        <v>34</v>
      </c>
    </row>
    <row r="2042" spans="8:10">
      <c r="H2042" t="s">
        <v>2829</v>
      </c>
      <c r="I2042">
        <v>44304</v>
      </c>
      <c r="J2042" t="s">
        <v>34</v>
      </c>
    </row>
    <row r="2043" spans="8:10">
      <c r="H2043" t="s">
        <v>2830</v>
      </c>
      <c r="I2043">
        <v>44824</v>
      </c>
      <c r="J2043" t="s">
        <v>34</v>
      </c>
    </row>
    <row r="2044" spans="8:10">
      <c r="H2044" t="s">
        <v>2831</v>
      </c>
      <c r="I2044">
        <v>44808</v>
      </c>
      <c r="J2044" t="s">
        <v>34</v>
      </c>
    </row>
    <row r="2045" spans="8:10">
      <c r="H2045" t="s">
        <v>2832</v>
      </c>
      <c r="I2045">
        <v>44913</v>
      </c>
      <c r="J2045" t="s">
        <v>34</v>
      </c>
    </row>
    <row r="2046" spans="8:10">
      <c r="H2046" t="s">
        <v>2833</v>
      </c>
      <c r="I2046">
        <v>44818</v>
      </c>
      <c r="J2046" t="s">
        <v>34</v>
      </c>
    </row>
    <row r="2047" spans="8:10">
      <c r="H2047" t="s">
        <v>2834</v>
      </c>
      <c r="I2047">
        <v>44914</v>
      </c>
      <c r="J2047" t="s">
        <v>34</v>
      </c>
    </row>
    <row r="2048" spans="8:10">
      <c r="H2048" t="s">
        <v>2835</v>
      </c>
      <c r="I2048">
        <v>44204</v>
      </c>
      <c r="J2048" t="s">
        <v>34</v>
      </c>
    </row>
    <row r="2049" spans="8:10">
      <c r="H2049" t="s">
        <v>2836</v>
      </c>
      <c r="I2049">
        <v>44515</v>
      </c>
      <c r="J2049" t="s">
        <v>34</v>
      </c>
    </row>
    <row r="2050" spans="8:10">
      <c r="H2050" t="s">
        <v>2837</v>
      </c>
      <c r="I2050">
        <v>44923</v>
      </c>
      <c r="J2050" t="s">
        <v>34</v>
      </c>
    </row>
    <row r="2051" spans="8:10">
      <c r="H2051" t="s">
        <v>1380</v>
      </c>
      <c r="I2051">
        <v>44606</v>
      </c>
      <c r="J2051" t="s">
        <v>34</v>
      </c>
    </row>
    <row r="2052" spans="8:10">
      <c r="H2052" t="s">
        <v>1381</v>
      </c>
      <c r="I2052">
        <v>44301</v>
      </c>
      <c r="J2052" t="s">
        <v>34</v>
      </c>
    </row>
    <row r="2053" spans="8:10">
      <c r="H2053" t="s">
        <v>2838</v>
      </c>
      <c r="I2053">
        <v>44228</v>
      </c>
      <c r="J2053" t="s">
        <v>34</v>
      </c>
    </row>
    <row r="2054" spans="8:10">
      <c r="H2054" t="s">
        <v>855</v>
      </c>
      <c r="I2054">
        <v>44504</v>
      </c>
      <c r="J2054" t="s">
        <v>34</v>
      </c>
    </row>
    <row r="2055" spans="8:10">
      <c r="H2055" t="s">
        <v>1383</v>
      </c>
      <c r="I2055">
        <v>44305</v>
      </c>
      <c r="J2055" t="s">
        <v>34</v>
      </c>
    </row>
    <row r="2056" spans="8:10">
      <c r="H2056" t="s">
        <v>1384</v>
      </c>
      <c r="I2056">
        <v>44316</v>
      </c>
      <c r="J2056" t="s">
        <v>34</v>
      </c>
    </row>
    <row r="2057" spans="8:10">
      <c r="H2057" t="s">
        <v>1385</v>
      </c>
      <c r="I2057">
        <v>44317</v>
      </c>
      <c r="J2057" t="s">
        <v>34</v>
      </c>
    </row>
    <row r="2058" spans="8:10">
      <c r="H2058" t="s">
        <v>1386</v>
      </c>
      <c r="I2058">
        <v>44616</v>
      </c>
      <c r="J2058" t="s">
        <v>34</v>
      </c>
    </row>
    <row r="2059" spans="8:10">
      <c r="H2059" t="s">
        <v>2839</v>
      </c>
      <c r="I2059">
        <v>44924</v>
      </c>
      <c r="J2059" t="s">
        <v>34</v>
      </c>
    </row>
    <row r="2060" spans="8:10">
      <c r="H2060" t="s">
        <v>2840</v>
      </c>
      <c r="I2060">
        <v>44417</v>
      </c>
      <c r="J2060" t="s">
        <v>34</v>
      </c>
    </row>
    <row r="2061" spans="8:10">
      <c r="H2061" t="s">
        <v>1387</v>
      </c>
      <c r="I2061">
        <v>44222</v>
      </c>
      <c r="J2061" t="s">
        <v>34</v>
      </c>
    </row>
    <row r="2062" spans="8:10">
      <c r="H2062" t="s">
        <v>2841</v>
      </c>
      <c r="I2062">
        <v>44136</v>
      </c>
      <c r="J2062" t="s">
        <v>34</v>
      </c>
    </row>
    <row r="2063" spans="8:10">
      <c r="H2063" t="s">
        <v>2842</v>
      </c>
      <c r="I2063">
        <v>44516</v>
      </c>
      <c r="J2063" t="s">
        <v>34</v>
      </c>
    </row>
    <row r="2064" spans="8:10">
      <c r="H2064" t="s">
        <v>1390</v>
      </c>
      <c r="I2064">
        <v>44209</v>
      </c>
      <c r="J2064" t="s">
        <v>34</v>
      </c>
    </row>
    <row r="2065" spans="8:10">
      <c r="H2065" t="s">
        <v>2843</v>
      </c>
      <c r="I2065">
        <v>44623</v>
      </c>
      <c r="J2065" t="s">
        <v>34</v>
      </c>
    </row>
    <row r="2066" spans="8:10">
      <c r="H2066" t="s">
        <v>1392</v>
      </c>
      <c r="I2066">
        <v>44706</v>
      </c>
      <c r="J2066" t="s">
        <v>34</v>
      </c>
    </row>
    <row r="2067" spans="8:10">
      <c r="H2067" t="s">
        <v>2844</v>
      </c>
      <c r="I2067">
        <v>44312</v>
      </c>
      <c r="J2067" t="s">
        <v>34</v>
      </c>
    </row>
    <row r="2068" spans="8:10">
      <c r="H2068" t="s">
        <v>2845</v>
      </c>
      <c r="I2068">
        <v>44319</v>
      </c>
      <c r="J2068" t="s">
        <v>34</v>
      </c>
    </row>
    <row r="2069" spans="8:10">
      <c r="H2069" t="s">
        <v>2846</v>
      </c>
      <c r="I2069">
        <v>44217</v>
      </c>
      <c r="J2069" t="s">
        <v>34</v>
      </c>
    </row>
    <row r="2070" spans="8:10">
      <c r="H2070" t="s">
        <v>1393</v>
      </c>
      <c r="I2070">
        <v>44610</v>
      </c>
      <c r="J2070" t="s">
        <v>34</v>
      </c>
    </row>
    <row r="2071" spans="8:10">
      <c r="H2071" t="s">
        <v>2847</v>
      </c>
      <c r="I2071">
        <v>44220</v>
      </c>
      <c r="J2071" t="s">
        <v>34</v>
      </c>
    </row>
    <row r="2072" spans="8:10">
      <c r="H2072" t="s">
        <v>2848</v>
      </c>
      <c r="I2072">
        <v>44325</v>
      </c>
      <c r="J2072" t="s">
        <v>34</v>
      </c>
    </row>
    <row r="2073" spans="8:10">
      <c r="H2073" t="s">
        <v>1394</v>
      </c>
      <c r="I2073">
        <v>44708</v>
      </c>
      <c r="J2073" t="s">
        <v>34</v>
      </c>
    </row>
    <row r="2074" spans="8:10">
      <c r="H2074" t="s">
        <v>1395</v>
      </c>
      <c r="I2074">
        <v>44615</v>
      </c>
      <c r="J2074" t="s">
        <v>34</v>
      </c>
    </row>
    <row r="2075" spans="8:10">
      <c r="H2075" t="s">
        <v>2849</v>
      </c>
      <c r="I2075">
        <v>44703</v>
      </c>
      <c r="J2075" t="s">
        <v>34</v>
      </c>
    </row>
    <row r="2076" spans="8:10">
      <c r="H2076" t="s">
        <v>1397</v>
      </c>
      <c r="I2076">
        <v>44609</v>
      </c>
      <c r="J2076" t="s">
        <v>34</v>
      </c>
    </row>
    <row r="2077" spans="8:10">
      <c r="H2077" t="s">
        <v>1398</v>
      </c>
      <c r="I2077">
        <v>44130</v>
      </c>
      <c r="J2077" t="s">
        <v>34</v>
      </c>
    </row>
    <row r="2078" spans="8:10">
      <c r="H2078" t="s">
        <v>2850</v>
      </c>
      <c r="I2078">
        <v>44117</v>
      </c>
      <c r="J2078" t="s">
        <v>34</v>
      </c>
    </row>
    <row r="2079" spans="8:10">
      <c r="H2079" t="s">
        <v>2851</v>
      </c>
      <c r="I2079">
        <v>44139</v>
      </c>
      <c r="J2079" t="s">
        <v>34</v>
      </c>
    </row>
    <row r="2080" spans="8:10">
      <c r="H2080" t="s">
        <v>2852</v>
      </c>
      <c r="I2080">
        <v>44103</v>
      </c>
      <c r="J2080" t="s">
        <v>34</v>
      </c>
    </row>
    <row r="2081" spans="8:10">
      <c r="H2081" t="s">
        <v>2853</v>
      </c>
      <c r="I2081">
        <v>44128</v>
      </c>
      <c r="J2081" t="s">
        <v>34</v>
      </c>
    </row>
    <row r="2082" spans="8:10">
      <c r="H2082" t="s">
        <v>1401</v>
      </c>
      <c r="I2082">
        <v>44101</v>
      </c>
      <c r="J2082" t="s">
        <v>34</v>
      </c>
    </row>
    <row r="2083" spans="8:10">
      <c r="H2083" t="s">
        <v>1402</v>
      </c>
      <c r="I2083">
        <v>44102</v>
      </c>
      <c r="J2083" t="s">
        <v>34</v>
      </c>
    </row>
    <row r="2084" spans="8:10">
      <c r="H2084" t="s">
        <v>2854</v>
      </c>
      <c r="I2084">
        <v>44929</v>
      </c>
      <c r="J2084" t="s">
        <v>34</v>
      </c>
    </row>
    <row r="2085" spans="8:10">
      <c r="H2085" t="s">
        <v>2855</v>
      </c>
      <c r="I2085">
        <v>44826</v>
      </c>
      <c r="J2085" t="s">
        <v>34</v>
      </c>
    </row>
    <row r="2086" spans="8:10">
      <c r="H2086" t="s">
        <v>2856</v>
      </c>
      <c r="I2086">
        <v>44121</v>
      </c>
      <c r="J2086" t="s">
        <v>34</v>
      </c>
    </row>
    <row r="2087" spans="8:10">
      <c r="H2087" t="s">
        <v>2857</v>
      </c>
      <c r="I2087">
        <v>44612</v>
      </c>
      <c r="J2087" t="s">
        <v>34</v>
      </c>
    </row>
    <row r="2088" spans="8:10">
      <c r="H2088" t="s">
        <v>2858</v>
      </c>
      <c r="I2088">
        <v>44116</v>
      </c>
      <c r="J2088" t="s">
        <v>34</v>
      </c>
    </row>
    <row r="2089" spans="8:10">
      <c r="H2089" t="s">
        <v>1406</v>
      </c>
      <c r="I2089">
        <v>44602</v>
      </c>
      <c r="J2089" t="s">
        <v>34</v>
      </c>
    </row>
    <row r="2090" spans="8:10">
      <c r="H2090" t="s">
        <v>2859</v>
      </c>
      <c r="I2090">
        <v>44213</v>
      </c>
      <c r="J2090" t="s">
        <v>34</v>
      </c>
    </row>
    <row r="2091" spans="8:10">
      <c r="H2091" t="s">
        <v>1409</v>
      </c>
      <c r="I2091">
        <v>44314</v>
      </c>
      <c r="J2091" t="s">
        <v>34</v>
      </c>
    </row>
    <row r="2092" spans="8:10">
      <c r="H2092" t="s">
        <v>2860</v>
      </c>
      <c r="I2092">
        <v>44424</v>
      </c>
      <c r="J2092" t="s">
        <v>34</v>
      </c>
    </row>
    <row r="2093" spans="8:10">
      <c r="H2093" t="s">
        <v>1411</v>
      </c>
      <c r="I2093">
        <v>44320</v>
      </c>
      <c r="J2093" t="s">
        <v>34</v>
      </c>
    </row>
    <row r="2094" spans="8:10">
      <c r="H2094" t="s">
        <v>1412</v>
      </c>
      <c r="I2094">
        <v>44709</v>
      </c>
      <c r="J2094" t="s">
        <v>34</v>
      </c>
    </row>
    <row r="2095" spans="8:10">
      <c r="H2095" t="s">
        <v>1413</v>
      </c>
      <c r="I2095">
        <v>44211</v>
      </c>
      <c r="J2095" t="s">
        <v>34</v>
      </c>
    </row>
    <row r="2096" spans="8:10">
      <c r="H2096" t="s">
        <v>1414</v>
      </c>
      <c r="I2096">
        <v>44135</v>
      </c>
      <c r="J2096" t="s">
        <v>34</v>
      </c>
    </row>
    <row r="2097" spans="8:10">
      <c r="H2097" t="s">
        <v>2861</v>
      </c>
      <c r="I2097">
        <v>44120</v>
      </c>
      <c r="J2097" t="s">
        <v>34</v>
      </c>
    </row>
    <row r="2098" spans="8:10">
      <c r="H2098" t="s">
        <v>1415</v>
      </c>
      <c r="I2098">
        <v>44201</v>
      </c>
      <c r="J2098" t="s">
        <v>34</v>
      </c>
    </row>
    <row r="2099" spans="8:10">
      <c r="H2099" t="s">
        <v>2862</v>
      </c>
      <c r="I2099">
        <v>44916</v>
      </c>
      <c r="J2099" t="s">
        <v>34</v>
      </c>
    </row>
    <row r="2100" spans="8:10">
      <c r="H2100" t="s">
        <v>2863</v>
      </c>
      <c r="I2100">
        <v>44920</v>
      </c>
      <c r="J2100" t="s">
        <v>34</v>
      </c>
    </row>
    <row r="2101" spans="8:10">
      <c r="H2101" t="s">
        <v>2864</v>
      </c>
      <c r="I2101">
        <v>44908</v>
      </c>
      <c r="J2101" t="s">
        <v>34</v>
      </c>
    </row>
    <row r="2102" spans="8:10">
      <c r="H2102" t="s">
        <v>1113</v>
      </c>
      <c r="I2102">
        <v>44521</v>
      </c>
      <c r="J2102" t="s">
        <v>34</v>
      </c>
    </row>
    <row r="2103" spans="8:10">
      <c r="H2103" t="s">
        <v>1417</v>
      </c>
      <c r="I2103">
        <v>44909</v>
      </c>
      <c r="J2103" t="s">
        <v>34</v>
      </c>
    </row>
    <row r="2104" spans="8:10">
      <c r="H2104" t="s">
        <v>2865</v>
      </c>
      <c r="I2104">
        <v>44422</v>
      </c>
      <c r="J2104" t="s">
        <v>34</v>
      </c>
    </row>
    <row r="2105" spans="8:10">
      <c r="H2105" t="s">
        <v>1419</v>
      </c>
      <c r="I2105">
        <v>44712</v>
      </c>
      <c r="J2105" t="s">
        <v>34</v>
      </c>
    </row>
    <row r="2106" spans="8:10">
      <c r="H2106" t="s">
        <v>1420</v>
      </c>
      <c r="I2106">
        <v>44608</v>
      </c>
      <c r="J2106" t="s">
        <v>34</v>
      </c>
    </row>
    <row r="2107" spans="8:10">
      <c r="H2107" t="s">
        <v>1421</v>
      </c>
      <c r="I2107">
        <v>44119</v>
      </c>
      <c r="J2107" t="s">
        <v>34</v>
      </c>
    </row>
    <row r="2108" spans="8:10">
      <c r="H2108" t="s">
        <v>2866</v>
      </c>
      <c r="I2108">
        <v>44303</v>
      </c>
      <c r="J2108" t="s">
        <v>34</v>
      </c>
    </row>
    <row r="2109" spans="8:10">
      <c r="H2109" t="s">
        <v>2867</v>
      </c>
      <c r="I2109">
        <v>44827</v>
      </c>
      <c r="J2109" t="s">
        <v>34</v>
      </c>
    </row>
    <row r="2110" spans="8:10">
      <c r="H2110" t="s">
        <v>2868</v>
      </c>
      <c r="I2110">
        <v>44122</v>
      </c>
      <c r="J2110" t="s">
        <v>34</v>
      </c>
    </row>
    <row r="2111" spans="8:10">
      <c r="H2111" t="s">
        <v>2869</v>
      </c>
      <c r="I2111">
        <v>44710</v>
      </c>
      <c r="J2111" t="s">
        <v>34</v>
      </c>
    </row>
    <row r="2112" spans="8:10">
      <c r="H2112" t="s">
        <v>2870</v>
      </c>
      <c r="I2112">
        <v>44406</v>
      </c>
      <c r="J2112" t="s">
        <v>34</v>
      </c>
    </row>
    <row r="2113" spans="8:10">
      <c r="H2113" t="s">
        <v>1422</v>
      </c>
      <c r="I2113">
        <v>44513</v>
      </c>
      <c r="J2113" t="s">
        <v>34</v>
      </c>
    </row>
    <row r="2114" spans="8:10">
      <c r="H2114" t="s">
        <v>1423</v>
      </c>
      <c r="I2114">
        <v>44505</v>
      </c>
      <c r="J2114" t="s">
        <v>34</v>
      </c>
    </row>
    <row r="2115" spans="8:10">
      <c r="H2115" t="s">
        <v>2871</v>
      </c>
      <c r="I2115">
        <v>44114</v>
      </c>
      <c r="J2115" t="s">
        <v>34</v>
      </c>
    </row>
    <row r="2116" spans="8:10">
      <c r="H2116" t="s">
        <v>1425</v>
      </c>
      <c r="I2116">
        <v>44207</v>
      </c>
      <c r="J2116" t="s">
        <v>34</v>
      </c>
    </row>
    <row r="2117" spans="8:10">
      <c r="H2117" t="s">
        <v>1427</v>
      </c>
      <c r="I2117">
        <v>44111</v>
      </c>
      <c r="J2117" t="s">
        <v>34</v>
      </c>
    </row>
    <row r="2118" spans="8:10">
      <c r="H2118" t="s">
        <v>2872</v>
      </c>
      <c r="I2118">
        <v>44511</v>
      </c>
      <c r="J2118" t="s">
        <v>34</v>
      </c>
    </row>
    <row r="2119" spans="8:10">
      <c r="H2119" t="s">
        <v>1430</v>
      </c>
      <c r="I2119">
        <v>44230</v>
      </c>
      <c r="J2119" t="s">
        <v>34</v>
      </c>
    </row>
    <row r="2120" spans="8:10">
      <c r="H2120" t="s">
        <v>2873</v>
      </c>
      <c r="I2120">
        <v>44413</v>
      </c>
      <c r="J2120" t="s">
        <v>34</v>
      </c>
    </row>
    <row r="2121" spans="8:10">
      <c r="H2121" t="s">
        <v>1431</v>
      </c>
      <c r="I2121">
        <v>44621</v>
      </c>
      <c r="J2121" t="s">
        <v>34</v>
      </c>
    </row>
    <row r="2122" spans="8:10">
      <c r="H2122" t="s">
        <v>2874</v>
      </c>
      <c r="I2122">
        <v>44418</v>
      </c>
      <c r="J2122" t="s">
        <v>34</v>
      </c>
    </row>
    <row r="2123" spans="8:10">
      <c r="H2123" t="s">
        <v>1433</v>
      </c>
      <c r="I2123">
        <v>44506</v>
      </c>
      <c r="J2123" t="s">
        <v>34</v>
      </c>
    </row>
    <row r="2124" spans="8:10">
      <c r="H2124" t="s">
        <v>1434</v>
      </c>
      <c r="I2124">
        <v>44501</v>
      </c>
      <c r="J2124" t="s">
        <v>34</v>
      </c>
    </row>
    <row r="2125" spans="8:10">
      <c r="H2125" t="s">
        <v>1435</v>
      </c>
      <c r="I2125">
        <v>44231</v>
      </c>
      <c r="J2125" t="s">
        <v>34</v>
      </c>
    </row>
    <row r="2126" spans="8:10">
      <c r="H2126" t="s">
        <v>2357</v>
      </c>
      <c r="I2126">
        <v>44502</v>
      </c>
      <c r="J2126" t="s">
        <v>34</v>
      </c>
    </row>
    <row r="2127" spans="8:10">
      <c r="H2127" t="s">
        <v>2875</v>
      </c>
      <c r="I2127">
        <v>44233</v>
      </c>
      <c r="J2127" t="s">
        <v>34</v>
      </c>
    </row>
    <row r="2128" spans="8:10">
      <c r="H2128" t="s">
        <v>2876</v>
      </c>
      <c r="I2128">
        <v>44240</v>
      </c>
      <c r="J2128" t="s">
        <v>34</v>
      </c>
    </row>
    <row r="2129" spans="8:10">
      <c r="H2129" t="s">
        <v>2877</v>
      </c>
      <c r="I2129">
        <v>44912</v>
      </c>
      <c r="J2129" t="s">
        <v>34</v>
      </c>
    </row>
    <row r="2130" spans="8:10">
      <c r="H2130" t="s">
        <v>1437</v>
      </c>
      <c r="I2130">
        <v>44922</v>
      </c>
      <c r="J2130" t="s">
        <v>34</v>
      </c>
    </row>
    <row r="2131" spans="8:10">
      <c r="H2131" t="s">
        <v>2878</v>
      </c>
      <c r="I2131">
        <v>44601</v>
      </c>
      <c r="J2131" t="s">
        <v>34</v>
      </c>
    </row>
    <row r="2132" spans="8:10">
      <c r="H2132" t="s">
        <v>1439</v>
      </c>
      <c r="I2132">
        <v>44403</v>
      </c>
      <c r="J2132" t="s">
        <v>34</v>
      </c>
    </row>
    <row r="2133" spans="8:10">
      <c r="H2133" t="s">
        <v>2879</v>
      </c>
      <c r="I2133">
        <v>44125</v>
      </c>
      <c r="J2133" t="s">
        <v>34</v>
      </c>
    </row>
    <row r="2134" spans="8:10">
      <c r="H2134" t="s">
        <v>440</v>
      </c>
      <c r="I2134">
        <v>44105</v>
      </c>
      <c r="J2134" t="s">
        <v>34</v>
      </c>
    </row>
    <row r="2135" spans="8:10">
      <c r="H2135" t="s">
        <v>708</v>
      </c>
      <c r="I2135">
        <v>44626</v>
      </c>
      <c r="J2135" t="s">
        <v>34</v>
      </c>
    </row>
    <row r="2136" spans="8:10">
      <c r="H2136" t="s">
        <v>2880</v>
      </c>
      <c r="I2136">
        <v>44203</v>
      </c>
      <c r="J2136" t="s">
        <v>34</v>
      </c>
    </row>
    <row r="2137" spans="8:10">
      <c r="H2137" t="s">
        <v>2881</v>
      </c>
      <c r="I2137">
        <v>44311</v>
      </c>
      <c r="J2137" t="s">
        <v>34</v>
      </c>
    </row>
    <row r="2138" spans="8:10">
      <c r="H2138" t="s">
        <v>2882</v>
      </c>
      <c r="I2138">
        <v>44221</v>
      </c>
      <c r="J2138" t="s">
        <v>34</v>
      </c>
    </row>
    <row r="2139" spans="8:10">
      <c r="H2139" t="s">
        <v>1444</v>
      </c>
      <c r="I2139">
        <v>44232</v>
      </c>
      <c r="J2139" t="s">
        <v>34</v>
      </c>
    </row>
    <row r="2140" spans="8:10">
      <c r="H2140" t="s">
        <v>2883</v>
      </c>
      <c r="I2140">
        <v>44234</v>
      </c>
      <c r="J2140" t="s">
        <v>34</v>
      </c>
    </row>
    <row r="2141" spans="8:10">
      <c r="H2141" t="s">
        <v>1445</v>
      </c>
      <c r="I2141">
        <v>44112</v>
      </c>
      <c r="J2141" t="s">
        <v>34</v>
      </c>
    </row>
    <row r="2142" spans="8:10">
      <c r="H2142" t="s">
        <v>1446</v>
      </c>
      <c r="I2142">
        <v>44110</v>
      </c>
      <c r="J2142" t="s">
        <v>34</v>
      </c>
    </row>
    <row r="2143" spans="8:10">
      <c r="H2143" t="s">
        <v>1447</v>
      </c>
      <c r="I2143">
        <v>44503</v>
      </c>
      <c r="J2143" t="s">
        <v>34</v>
      </c>
    </row>
    <row r="2144" spans="8:10">
      <c r="H2144" t="s">
        <v>1448</v>
      </c>
      <c r="I2144">
        <v>44318</v>
      </c>
      <c r="J2144" t="s">
        <v>34</v>
      </c>
    </row>
    <row r="2145" spans="8:10">
      <c r="H2145" t="s">
        <v>1450</v>
      </c>
      <c r="I2145">
        <v>44807</v>
      </c>
      <c r="J2145" t="s">
        <v>34</v>
      </c>
    </row>
    <row r="2146" spans="8:10">
      <c r="H2146" t="s">
        <v>1452</v>
      </c>
      <c r="I2146">
        <v>44238</v>
      </c>
      <c r="J2146" t="s">
        <v>34</v>
      </c>
    </row>
    <row r="2147" spans="8:10">
      <c r="H2147" t="s">
        <v>1453</v>
      </c>
      <c r="I2147">
        <v>44711</v>
      </c>
      <c r="J2147" t="s">
        <v>34</v>
      </c>
    </row>
    <row r="2148" spans="8:10">
      <c r="H2148" t="s">
        <v>1454</v>
      </c>
      <c r="I2148">
        <v>44820</v>
      </c>
      <c r="J2148" t="s">
        <v>34</v>
      </c>
    </row>
    <row r="2149" spans="8:10">
      <c r="H2149" t="s">
        <v>1455</v>
      </c>
      <c r="I2149">
        <v>44108</v>
      </c>
      <c r="J2149" t="s">
        <v>34</v>
      </c>
    </row>
    <row r="2150" spans="8:10">
      <c r="H2150" t="s">
        <v>1456</v>
      </c>
      <c r="I2150">
        <v>44618</v>
      </c>
      <c r="J2150" t="s">
        <v>34</v>
      </c>
    </row>
    <row r="2151" spans="8:10">
      <c r="H2151" t="s">
        <v>2884</v>
      </c>
      <c r="I2151">
        <v>44622</v>
      </c>
      <c r="J2151" t="s">
        <v>34</v>
      </c>
    </row>
    <row r="2152" spans="8:10">
      <c r="H2152" t="s">
        <v>1457</v>
      </c>
      <c r="I2152">
        <v>44129</v>
      </c>
      <c r="J2152" t="s">
        <v>34</v>
      </c>
    </row>
    <row r="2153" spans="8:10">
      <c r="H2153" t="s">
        <v>2885</v>
      </c>
      <c r="I2153">
        <v>44115</v>
      </c>
      <c r="J2153" t="s">
        <v>34</v>
      </c>
    </row>
    <row r="2154" spans="8:10">
      <c r="H2154" t="s">
        <v>2886</v>
      </c>
      <c r="I2154">
        <v>44605</v>
      </c>
      <c r="J2154" t="s">
        <v>34</v>
      </c>
    </row>
    <row r="2155" spans="8:10">
      <c r="H2155" t="s">
        <v>2887</v>
      </c>
      <c r="I2155">
        <v>44107</v>
      </c>
      <c r="J2155" t="s">
        <v>34</v>
      </c>
    </row>
    <row r="2156" spans="8:10">
      <c r="H2156" t="s">
        <v>2888</v>
      </c>
      <c r="I2156">
        <v>44804</v>
      </c>
      <c r="J2156" t="s">
        <v>34</v>
      </c>
    </row>
    <row r="2157" spans="8:10">
      <c r="H2157" t="s">
        <v>2889</v>
      </c>
      <c r="I2157">
        <v>44313</v>
      </c>
      <c r="J2157" t="s">
        <v>34</v>
      </c>
    </row>
    <row r="2158" spans="8:10">
      <c r="H2158" t="s">
        <v>2890</v>
      </c>
      <c r="I2158">
        <v>44906</v>
      </c>
      <c r="J2158" t="s">
        <v>34</v>
      </c>
    </row>
    <row r="2159" spans="8:10">
      <c r="H2159" t="s">
        <v>2891</v>
      </c>
      <c r="I2159">
        <v>44243</v>
      </c>
      <c r="J2159" t="s">
        <v>34</v>
      </c>
    </row>
    <row r="2160" spans="8:10">
      <c r="H2160" t="s">
        <v>2892</v>
      </c>
      <c r="I2160">
        <v>44223</v>
      </c>
      <c r="J2160" t="s">
        <v>34</v>
      </c>
    </row>
    <row r="2161" spans="8:10">
      <c r="H2161" t="s">
        <v>2893</v>
      </c>
      <c r="I2161">
        <v>44140</v>
      </c>
      <c r="J2161" t="s">
        <v>34</v>
      </c>
    </row>
    <row r="2162" spans="8:10">
      <c r="H2162" t="s">
        <v>2894</v>
      </c>
      <c r="I2162">
        <v>44520</v>
      </c>
      <c r="J2162" t="s">
        <v>34</v>
      </c>
    </row>
    <row r="2163" spans="8:10">
      <c r="H2163" t="s">
        <v>2895</v>
      </c>
      <c r="I2163">
        <v>44603</v>
      </c>
      <c r="J2163" t="s">
        <v>34</v>
      </c>
    </row>
    <row r="2164" spans="8:10">
      <c r="H2164" t="s">
        <v>2896</v>
      </c>
      <c r="I2164">
        <v>44415</v>
      </c>
      <c r="J2164" t="s">
        <v>34</v>
      </c>
    </row>
    <row r="2165" spans="8:10">
      <c r="H2165" t="s">
        <v>1465</v>
      </c>
      <c r="I2165">
        <v>44202</v>
      </c>
      <c r="J2165" t="s">
        <v>34</v>
      </c>
    </row>
    <row r="2166" spans="8:10">
      <c r="H2166" t="s">
        <v>2897</v>
      </c>
      <c r="I2166">
        <v>44322</v>
      </c>
      <c r="J2166" t="s">
        <v>34</v>
      </c>
    </row>
    <row r="2167" spans="8:10">
      <c r="H2167" t="s">
        <v>2898</v>
      </c>
      <c r="I2167">
        <v>44425</v>
      </c>
      <c r="J2167" t="s">
        <v>34</v>
      </c>
    </row>
    <row r="2168" spans="8:10">
      <c r="H2168" t="s">
        <v>2899</v>
      </c>
      <c r="I2168">
        <v>44241</v>
      </c>
      <c r="J2168" t="s">
        <v>34</v>
      </c>
    </row>
    <row r="2169" spans="8:10">
      <c r="H2169" t="s">
        <v>2900</v>
      </c>
      <c r="I2169">
        <v>44100</v>
      </c>
      <c r="J2169" t="s">
        <v>34</v>
      </c>
    </row>
    <row r="2170" spans="8:10">
      <c r="H2170" t="s">
        <v>1468</v>
      </c>
      <c r="I2170">
        <v>44624</v>
      </c>
      <c r="J2170" t="s">
        <v>34</v>
      </c>
    </row>
    <row r="2171" spans="8:10">
      <c r="H2171" t="s">
        <v>2901</v>
      </c>
      <c r="I2171">
        <v>44419</v>
      </c>
      <c r="J2171" t="s">
        <v>34</v>
      </c>
    </row>
    <row r="2172" spans="8:10">
      <c r="H2172" t="s">
        <v>2902</v>
      </c>
      <c r="I2172">
        <v>44306</v>
      </c>
      <c r="J2172" t="s">
        <v>34</v>
      </c>
    </row>
    <row r="2173" spans="8:10">
      <c r="H2173" t="s">
        <v>1471</v>
      </c>
      <c r="I2173">
        <v>44811</v>
      </c>
      <c r="J2173" t="s">
        <v>34</v>
      </c>
    </row>
    <row r="2174" spans="8:10">
      <c r="H2174" t="s">
        <v>2903</v>
      </c>
      <c r="I2174">
        <v>44810</v>
      </c>
      <c r="J2174" t="s">
        <v>34</v>
      </c>
    </row>
    <row r="2175" spans="8:10">
      <c r="H2175" t="s">
        <v>2904</v>
      </c>
      <c r="I2175">
        <v>44226</v>
      </c>
      <c r="J2175" t="s">
        <v>34</v>
      </c>
    </row>
    <row r="2176" spans="8:10">
      <c r="H2176" t="s">
        <v>1473</v>
      </c>
      <c r="I2176">
        <v>44620</v>
      </c>
      <c r="J2176" t="s">
        <v>34</v>
      </c>
    </row>
    <row r="2177" spans="8:10">
      <c r="H2177" t="s">
        <v>1474</v>
      </c>
      <c r="I2177">
        <v>44814</v>
      </c>
      <c r="J2177" t="s">
        <v>34</v>
      </c>
    </row>
    <row r="2178" spans="8:10">
      <c r="H2178" t="s">
        <v>2905</v>
      </c>
      <c r="I2178">
        <v>44509</v>
      </c>
      <c r="J2178" t="s">
        <v>34</v>
      </c>
    </row>
    <row r="2179" spans="8:10">
      <c r="H2179" t="s">
        <v>1475</v>
      </c>
      <c r="I2179">
        <v>44508</v>
      </c>
      <c r="J2179" t="s">
        <v>34</v>
      </c>
    </row>
    <row r="2180" spans="8:10">
      <c r="H2180" t="s">
        <v>1476</v>
      </c>
      <c r="I2180">
        <v>44507</v>
      </c>
      <c r="J2180" t="s">
        <v>34</v>
      </c>
    </row>
    <row r="2181" spans="8:10">
      <c r="H2181" t="s">
        <v>2906</v>
      </c>
      <c r="I2181">
        <v>44225</v>
      </c>
      <c r="J2181" t="s">
        <v>34</v>
      </c>
    </row>
    <row r="2182" spans="8:10">
      <c r="H2182" t="s">
        <v>1477</v>
      </c>
      <c r="I2182">
        <v>44617</v>
      </c>
      <c r="J2182" t="s">
        <v>34</v>
      </c>
    </row>
    <row r="2183" spans="8:10">
      <c r="H2183" t="s">
        <v>2907</v>
      </c>
      <c r="I2183">
        <v>44224</v>
      </c>
      <c r="J2183" t="s">
        <v>34</v>
      </c>
    </row>
    <row r="2184" spans="8:10">
      <c r="H2184" t="s">
        <v>2908</v>
      </c>
      <c r="I2184">
        <v>44324</v>
      </c>
      <c r="J2184" t="s">
        <v>34</v>
      </c>
    </row>
    <row r="2185" spans="8:10">
      <c r="H2185" t="s">
        <v>1478</v>
      </c>
      <c r="I2185">
        <v>44315</v>
      </c>
      <c r="J2185" t="s">
        <v>34</v>
      </c>
    </row>
    <row r="2186" spans="8:10">
      <c r="H2186" t="s">
        <v>2909</v>
      </c>
      <c r="I2186">
        <v>44106</v>
      </c>
      <c r="J2186" t="s">
        <v>34</v>
      </c>
    </row>
    <row r="2187" spans="8:10">
      <c r="H2187" t="s">
        <v>2910</v>
      </c>
      <c r="I2187">
        <v>44803</v>
      </c>
      <c r="J2187" t="s">
        <v>34</v>
      </c>
    </row>
    <row r="2188" spans="8:10">
      <c r="H2188" t="s">
        <v>236</v>
      </c>
      <c r="I2188">
        <v>44412</v>
      </c>
      <c r="J2188" t="s">
        <v>34</v>
      </c>
    </row>
    <row r="2189" spans="8:10">
      <c r="H2189" t="s">
        <v>2911</v>
      </c>
      <c r="I2189">
        <v>44510</v>
      </c>
      <c r="J2189" t="s">
        <v>34</v>
      </c>
    </row>
    <row r="2190" spans="8:10">
      <c r="H2190" t="s">
        <v>1482</v>
      </c>
      <c r="I2190">
        <v>44702</v>
      </c>
      <c r="J2190" t="s">
        <v>34</v>
      </c>
    </row>
    <row r="2191" spans="8:10">
      <c r="H2191" t="s">
        <v>1483</v>
      </c>
      <c r="I2191">
        <v>44307</v>
      </c>
      <c r="J2191" t="s">
        <v>34</v>
      </c>
    </row>
    <row r="2192" spans="8:10">
      <c r="H2192" t="s">
        <v>2912</v>
      </c>
      <c r="I2192">
        <v>44407</v>
      </c>
      <c r="J2192" t="s">
        <v>34</v>
      </c>
    </row>
    <row r="2193" spans="8:10">
      <c r="H2193" t="s">
        <v>1484</v>
      </c>
      <c r="I2193">
        <v>44321</v>
      </c>
      <c r="J2193" t="s">
        <v>34</v>
      </c>
    </row>
    <row r="2194" spans="8:10">
      <c r="H2194" t="s">
        <v>1485</v>
      </c>
      <c r="I2194">
        <v>44614</v>
      </c>
      <c r="J2194" t="s">
        <v>34</v>
      </c>
    </row>
    <row r="2195" spans="8:10">
      <c r="H2195" t="s">
        <v>1488</v>
      </c>
      <c r="I2195">
        <v>44806</v>
      </c>
      <c r="J2195" t="s">
        <v>34</v>
      </c>
    </row>
    <row r="2196" spans="8:10">
      <c r="H2196" t="s">
        <v>2196</v>
      </c>
      <c r="I2196">
        <v>44910</v>
      </c>
      <c r="J2196" t="s">
        <v>34</v>
      </c>
    </row>
    <row r="2197" spans="8:10">
      <c r="H2197" t="s">
        <v>1493</v>
      </c>
      <c r="I2197">
        <v>44310</v>
      </c>
      <c r="J2197" t="s">
        <v>34</v>
      </c>
    </row>
    <row r="2198" spans="8:10">
      <c r="H2198" t="s">
        <v>1494</v>
      </c>
      <c r="I2198">
        <v>44705</v>
      </c>
      <c r="J2198" t="s">
        <v>34</v>
      </c>
    </row>
    <row r="2199" spans="8:10">
      <c r="H2199" t="s">
        <v>1495</v>
      </c>
      <c r="I2199">
        <v>44707</v>
      </c>
      <c r="J2199" t="s">
        <v>34</v>
      </c>
    </row>
    <row r="2200" spans="8:10">
      <c r="H2200" t="s">
        <v>2913</v>
      </c>
      <c r="I2200">
        <v>44210</v>
      </c>
      <c r="J2200" t="s">
        <v>34</v>
      </c>
    </row>
    <row r="2201" spans="8:10">
      <c r="H2201" t="s">
        <v>1496</v>
      </c>
      <c r="I2201">
        <v>44420</v>
      </c>
      <c r="J2201" t="s">
        <v>34</v>
      </c>
    </row>
    <row r="2202" spans="8:10">
      <c r="H2202" t="s">
        <v>1624</v>
      </c>
      <c r="I2202">
        <v>44414</v>
      </c>
      <c r="J2202" t="s">
        <v>34</v>
      </c>
    </row>
    <row r="2203" spans="8:10">
      <c r="H2203" t="s">
        <v>2914</v>
      </c>
      <c r="I2203">
        <v>44124</v>
      </c>
      <c r="J2203" t="s">
        <v>34</v>
      </c>
    </row>
    <row r="2204" spans="8:10">
      <c r="H2204" t="s">
        <v>2915</v>
      </c>
      <c r="I2204">
        <v>44239</v>
      </c>
      <c r="J2204" t="s">
        <v>34</v>
      </c>
    </row>
    <row r="2205" spans="8:10">
      <c r="H2205" t="s">
        <v>2916</v>
      </c>
      <c r="I2205">
        <v>44244</v>
      </c>
      <c r="J2205" t="s">
        <v>34</v>
      </c>
    </row>
    <row r="2206" spans="8:10">
      <c r="H2206" t="s">
        <v>2917</v>
      </c>
      <c r="I2206">
        <v>44915</v>
      </c>
      <c r="J2206" t="s">
        <v>34</v>
      </c>
    </row>
    <row r="2207" spans="8:10">
      <c r="H2207" t="s">
        <v>1502</v>
      </c>
      <c r="I2207">
        <v>44216</v>
      </c>
      <c r="J2207" t="s">
        <v>34</v>
      </c>
    </row>
    <row r="2208" spans="8:10">
      <c r="H2208" t="s">
        <v>1503</v>
      </c>
      <c r="I2208">
        <v>44206</v>
      </c>
      <c r="J2208" t="s">
        <v>34</v>
      </c>
    </row>
    <row r="2209" spans="8:10">
      <c r="H2209" t="s">
        <v>1505</v>
      </c>
      <c r="I2209">
        <v>44919</v>
      </c>
      <c r="J2209" t="s">
        <v>34</v>
      </c>
    </row>
    <row r="2210" spans="8:10">
      <c r="H2210" t="s">
        <v>2918</v>
      </c>
      <c r="I2210">
        <v>44518</v>
      </c>
      <c r="J2210" t="s">
        <v>34</v>
      </c>
    </row>
    <row r="2211" spans="8:10">
      <c r="H2211" t="s">
        <v>1277</v>
      </c>
      <c r="I2211">
        <v>44126</v>
      </c>
      <c r="J2211" t="s">
        <v>34</v>
      </c>
    </row>
    <row r="2212" spans="8:10">
      <c r="H2212" t="s">
        <v>1507</v>
      </c>
      <c r="I2212">
        <v>44402</v>
      </c>
      <c r="J2212" t="s">
        <v>34</v>
      </c>
    </row>
    <row r="2213" spans="8:10">
      <c r="H2213" t="s">
        <v>2919</v>
      </c>
      <c r="I2213">
        <v>44416</v>
      </c>
      <c r="J2213" t="s">
        <v>34</v>
      </c>
    </row>
    <row r="2214" spans="8:10">
      <c r="H2214" t="s">
        <v>1509</v>
      </c>
      <c r="I2214">
        <v>44208</v>
      </c>
      <c r="J2214" t="s">
        <v>34</v>
      </c>
    </row>
    <row r="2215" spans="8:10">
      <c r="H2215" t="s">
        <v>1510</v>
      </c>
      <c r="I2215">
        <v>44104</v>
      </c>
      <c r="J2215" t="s">
        <v>34</v>
      </c>
    </row>
    <row r="2216" spans="8:10">
      <c r="H2216" t="s">
        <v>2920</v>
      </c>
      <c r="I2216">
        <v>44805</v>
      </c>
      <c r="J2216" t="s">
        <v>34</v>
      </c>
    </row>
    <row r="2217" spans="8:10">
      <c r="H2217" t="s">
        <v>2921</v>
      </c>
      <c r="I2217">
        <v>44235</v>
      </c>
      <c r="J2217" t="s">
        <v>34</v>
      </c>
    </row>
    <row r="2218" spans="8:10">
      <c r="H2218" t="s">
        <v>2922</v>
      </c>
      <c r="I2218">
        <v>44127</v>
      </c>
      <c r="J2218" t="s">
        <v>34</v>
      </c>
    </row>
    <row r="2219" spans="8:10">
      <c r="H2219" t="s">
        <v>2923</v>
      </c>
      <c r="I2219">
        <v>44604</v>
      </c>
      <c r="J2219" t="s">
        <v>34</v>
      </c>
    </row>
    <row r="2220" spans="8:10">
      <c r="H2220" t="s">
        <v>313</v>
      </c>
      <c r="I2220">
        <v>44512</v>
      </c>
      <c r="J2220" t="s">
        <v>34</v>
      </c>
    </row>
    <row r="2221" spans="8:10">
      <c r="H2221" t="s">
        <v>1512</v>
      </c>
      <c r="I2221">
        <v>44236</v>
      </c>
      <c r="J2221" t="s">
        <v>34</v>
      </c>
    </row>
    <row r="2222" spans="8:10">
      <c r="H2222" t="s">
        <v>2924</v>
      </c>
      <c r="I2222">
        <v>44905</v>
      </c>
      <c r="J2222" t="s">
        <v>34</v>
      </c>
    </row>
    <row r="2223" spans="8:10">
      <c r="H2223" t="s">
        <v>2925</v>
      </c>
      <c r="I2223">
        <v>44918</v>
      </c>
      <c r="J2223" t="s">
        <v>34</v>
      </c>
    </row>
    <row r="2224" spans="8:10">
      <c r="H2224" t="s">
        <v>1514</v>
      </c>
      <c r="I2224">
        <v>44812</v>
      </c>
      <c r="J2224" t="s">
        <v>34</v>
      </c>
    </row>
    <row r="2225" spans="8:10">
      <c r="H2225" t="s">
        <v>2926</v>
      </c>
      <c r="I2225">
        <v>44625</v>
      </c>
      <c r="J2225" t="s">
        <v>34</v>
      </c>
    </row>
    <row r="2226" spans="8:10">
      <c r="H2226" t="s">
        <v>2927</v>
      </c>
      <c r="I2226">
        <v>44517</v>
      </c>
      <c r="J2226" t="s">
        <v>34</v>
      </c>
    </row>
    <row r="2227" spans="8:10">
      <c r="H2227" t="s">
        <v>2928</v>
      </c>
      <c r="I2227">
        <v>44428</v>
      </c>
      <c r="J2227" t="s">
        <v>34</v>
      </c>
    </row>
    <row r="2228" spans="8:10">
      <c r="H2228" t="s">
        <v>2929</v>
      </c>
      <c r="I2228">
        <v>44118</v>
      </c>
      <c r="J2228" t="s">
        <v>34</v>
      </c>
    </row>
    <row r="2229" spans="8:10">
      <c r="H2229" t="s">
        <v>1518</v>
      </c>
      <c r="I2229">
        <v>44821</v>
      </c>
      <c r="J2229" t="s">
        <v>34</v>
      </c>
    </row>
    <row r="2230" spans="8:10">
      <c r="H2230" t="s">
        <v>1519</v>
      </c>
      <c r="I2230">
        <v>44822</v>
      </c>
      <c r="J2230" t="s">
        <v>34</v>
      </c>
    </row>
    <row r="2231" spans="8:10">
      <c r="H2231" t="s">
        <v>2930</v>
      </c>
      <c r="I2231">
        <v>44607</v>
      </c>
      <c r="J2231" t="s">
        <v>34</v>
      </c>
    </row>
    <row r="2232" spans="8:10">
      <c r="H2232" t="s">
        <v>925</v>
      </c>
      <c r="I2232">
        <v>44701</v>
      </c>
      <c r="J2232" t="s">
        <v>34</v>
      </c>
    </row>
    <row r="2233" spans="8:10">
      <c r="H2233" t="s">
        <v>1521</v>
      </c>
      <c r="I2233">
        <v>44242</v>
      </c>
      <c r="J2233" t="s">
        <v>34</v>
      </c>
    </row>
    <row r="2234" spans="8:10">
      <c r="H2234" t="s">
        <v>2931</v>
      </c>
      <c r="I2234">
        <v>44109</v>
      </c>
      <c r="J2234" t="s">
        <v>34</v>
      </c>
    </row>
    <row r="2235" spans="8:10">
      <c r="H2235" t="s">
        <v>2932</v>
      </c>
      <c r="I2235">
        <v>44816</v>
      </c>
      <c r="J2235" t="s">
        <v>34</v>
      </c>
    </row>
    <row r="2236" spans="8:10">
      <c r="H2236" t="s">
        <v>2933</v>
      </c>
      <c r="I2236">
        <v>44132</v>
      </c>
      <c r="J2236" t="s">
        <v>34</v>
      </c>
    </row>
    <row r="2237" spans="8:10">
      <c r="H2237" t="s">
        <v>1523</v>
      </c>
      <c r="I2237">
        <v>44308</v>
      </c>
      <c r="J2237" t="s">
        <v>34</v>
      </c>
    </row>
    <row r="2238" spans="8:10">
      <c r="H2238" t="s">
        <v>1524</v>
      </c>
      <c r="I2238">
        <v>44704</v>
      </c>
      <c r="J2238" t="s">
        <v>34</v>
      </c>
    </row>
    <row r="2239" spans="8:10">
      <c r="H2239" t="s">
        <v>1525</v>
      </c>
      <c r="I2239">
        <v>44401</v>
      </c>
      <c r="J2239" t="s">
        <v>34</v>
      </c>
    </row>
    <row r="2240" spans="8:10">
      <c r="H2240" t="s">
        <v>1526</v>
      </c>
      <c r="I2240">
        <v>44215</v>
      </c>
      <c r="J2240" t="s">
        <v>34</v>
      </c>
    </row>
    <row r="2241" spans="8:10">
      <c r="H2241" t="s">
        <v>1094</v>
      </c>
      <c r="I2241">
        <v>44825</v>
      </c>
      <c r="J2241" t="s">
        <v>34</v>
      </c>
    </row>
    <row r="2242" spans="8:10">
      <c r="H2242" t="s">
        <v>2934</v>
      </c>
      <c r="I2242">
        <v>44956</v>
      </c>
      <c r="J2242" t="s">
        <v>34</v>
      </c>
    </row>
    <row r="2243" spans="8:10">
      <c r="H2243" t="s">
        <v>2935</v>
      </c>
      <c r="I2243">
        <v>44326</v>
      </c>
      <c r="J2243" t="s">
        <v>34</v>
      </c>
    </row>
    <row r="2244" spans="8:10">
      <c r="H2244" t="s">
        <v>2936</v>
      </c>
      <c r="I2244">
        <v>44817</v>
      </c>
      <c r="J2244" t="s">
        <v>34</v>
      </c>
    </row>
    <row r="2245" spans="8:10">
      <c r="H2245" t="s">
        <v>2937</v>
      </c>
      <c r="I2245">
        <v>44410</v>
      </c>
      <c r="J2245" t="s">
        <v>34</v>
      </c>
    </row>
    <row r="2246" spans="8:10">
      <c r="H2246" t="s">
        <v>2938</v>
      </c>
      <c r="I2246">
        <v>44411</v>
      </c>
      <c r="J2246" t="s">
        <v>34</v>
      </c>
    </row>
    <row r="2247" spans="8:10">
      <c r="H2247" t="s">
        <v>1532</v>
      </c>
      <c r="I2247">
        <v>44427</v>
      </c>
      <c r="J2247" t="s">
        <v>34</v>
      </c>
    </row>
    <row r="2248" spans="8:10">
      <c r="H2248" t="s">
        <v>1533</v>
      </c>
      <c r="I2248">
        <v>44309</v>
      </c>
      <c r="J2248" t="s">
        <v>34</v>
      </c>
    </row>
    <row r="2249" spans="8:10">
      <c r="H2249" t="s">
        <v>1534</v>
      </c>
      <c r="I2249">
        <v>44423</v>
      </c>
      <c r="J2249" t="s">
        <v>34</v>
      </c>
    </row>
    <row r="2250" spans="8:10">
      <c r="H2250" t="s">
        <v>2939</v>
      </c>
      <c r="I2250">
        <v>44323</v>
      </c>
      <c r="J2250" t="s">
        <v>34</v>
      </c>
    </row>
    <row r="2251" spans="8:10">
      <c r="H2251" t="s">
        <v>1535</v>
      </c>
      <c r="I2251">
        <v>44901</v>
      </c>
      <c r="J2251" t="s">
        <v>34</v>
      </c>
    </row>
    <row r="2252" spans="8:10">
      <c r="H2252" t="s">
        <v>42</v>
      </c>
      <c r="I2252">
        <v>88888</v>
      </c>
      <c r="J2252" t="s">
        <v>43</v>
      </c>
    </row>
    <row r="2253" spans="8:10">
      <c r="H2253" t="s">
        <v>43</v>
      </c>
      <c r="I2253">
        <v>99999</v>
      </c>
      <c r="J2253" t="s">
        <v>43</v>
      </c>
    </row>
    <row r="2254" spans="8:10">
      <c r="H2254" t="s">
        <v>2940</v>
      </c>
      <c r="I2254">
        <v>26106</v>
      </c>
      <c r="J2254" t="s">
        <v>35</v>
      </c>
    </row>
    <row r="2255" spans="8:10">
      <c r="H2255" t="s">
        <v>2289</v>
      </c>
      <c r="I2255">
        <v>26205</v>
      </c>
      <c r="J2255" t="s">
        <v>35</v>
      </c>
    </row>
    <row r="2256" spans="8:10">
      <c r="H2256" t="s">
        <v>2941</v>
      </c>
      <c r="I2256">
        <v>32512</v>
      </c>
      <c r="J2256" t="s">
        <v>35</v>
      </c>
    </row>
    <row r="2257" spans="8:10">
      <c r="H2257" t="s">
        <v>2942</v>
      </c>
      <c r="I2257">
        <v>26103</v>
      </c>
      <c r="J2257" t="s">
        <v>35</v>
      </c>
    </row>
    <row r="2258" spans="8:10">
      <c r="H2258" t="s">
        <v>2943</v>
      </c>
      <c r="I2258">
        <v>32603</v>
      </c>
      <c r="J2258" t="s">
        <v>35</v>
      </c>
    </row>
    <row r="2259" spans="8:10">
      <c r="H2259" t="s">
        <v>2944</v>
      </c>
      <c r="I2259">
        <v>26104</v>
      </c>
      <c r="J2259" t="s">
        <v>35</v>
      </c>
    </row>
    <row r="2260" spans="8:10">
      <c r="H2260" t="s">
        <v>2945</v>
      </c>
      <c r="I2260">
        <v>32614</v>
      </c>
      <c r="J2260" t="s">
        <v>35</v>
      </c>
    </row>
    <row r="2261" spans="8:10">
      <c r="H2261" t="s">
        <v>2946</v>
      </c>
      <c r="I2261">
        <v>32107</v>
      </c>
      <c r="J2261" t="s">
        <v>35</v>
      </c>
    </row>
    <row r="2262" spans="8:10">
      <c r="H2262" t="s">
        <v>2947</v>
      </c>
      <c r="I2262">
        <v>32712</v>
      </c>
      <c r="J2262" t="s">
        <v>35</v>
      </c>
    </row>
    <row r="2263" spans="8:10">
      <c r="H2263" t="s">
        <v>2948</v>
      </c>
      <c r="I2263">
        <v>26102</v>
      </c>
      <c r="J2263" t="s">
        <v>35</v>
      </c>
    </row>
    <row r="2264" spans="8:10">
      <c r="H2264" t="s">
        <v>2949</v>
      </c>
      <c r="I2264">
        <v>32625</v>
      </c>
      <c r="J2264" t="s">
        <v>35</v>
      </c>
    </row>
    <row r="2265" spans="8:10">
      <c r="H2265" t="s">
        <v>2950</v>
      </c>
      <c r="I2265">
        <v>32612</v>
      </c>
      <c r="J2265" t="s">
        <v>35</v>
      </c>
    </row>
    <row r="2266" spans="8:10">
      <c r="H2266" t="s">
        <v>2951</v>
      </c>
      <c r="I2266">
        <v>32701</v>
      </c>
      <c r="J2266" t="s">
        <v>35</v>
      </c>
    </row>
    <row r="2267" spans="8:10">
      <c r="H2267" t="s">
        <v>2952</v>
      </c>
      <c r="I2267">
        <v>32605</v>
      </c>
      <c r="J2267" t="s">
        <v>35</v>
      </c>
    </row>
    <row r="2268" spans="8:10">
      <c r="H2268" t="s">
        <v>1928</v>
      </c>
      <c r="I2268">
        <v>32508</v>
      </c>
      <c r="J2268" t="s">
        <v>35</v>
      </c>
    </row>
    <row r="2269" spans="8:10">
      <c r="H2269" t="s">
        <v>2826</v>
      </c>
      <c r="I2269">
        <v>32103</v>
      </c>
      <c r="J2269" t="s">
        <v>35</v>
      </c>
    </row>
    <row r="2270" spans="8:10">
      <c r="H2270" t="s">
        <v>2953</v>
      </c>
      <c r="I2270">
        <v>32713</v>
      </c>
      <c r="J2270" t="s">
        <v>35</v>
      </c>
    </row>
    <row r="2271" spans="8:10">
      <c r="H2271" t="s">
        <v>2954</v>
      </c>
      <c r="I2271">
        <v>32205</v>
      </c>
      <c r="J2271" t="s">
        <v>35</v>
      </c>
    </row>
    <row r="2272" spans="8:10">
      <c r="H2272" t="s">
        <v>1981</v>
      </c>
      <c r="I2272">
        <v>32507</v>
      </c>
      <c r="J2272" t="s">
        <v>35</v>
      </c>
    </row>
    <row r="2273" spans="8:10">
      <c r="H2273" t="s">
        <v>2955</v>
      </c>
      <c r="I2273">
        <v>32610</v>
      </c>
      <c r="J2273" t="s">
        <v>35</v>
      </c>
    </row>
    <row r="2274" spans="8:10">
      <c r="H2274" t="s">
        <v>2956</v>
      </c>
      <c r="I2274">
        <v>32616</v>
      </c>
      <c r="J2274" t="s">
        <v>35</v>
      </c>
    </row>
    <row r="2275" spans="8:10">
      <c r="H2275" t="s">
        <v>2102</v>
      </c>
      <c r="I2275">
        <v>32402</v>
      </c>
      <c r="J2275" t="s">
        <v>35</v>
      </c>
    </row>
    <row r="2276" spans="8:10">
      <c r="H2276" t="s">
        <v>2957</v>
      </c>
      <c r="I2276">
        <v>32309</v>
      </c>
      <c r="J2276" t="s">
        <v>35</v>
      </c>
    </row>
    <row r="2277" spans="8:10">
      <c r="H2277" t="s">
        <v>49</v>
      </c>
      <c r="I2277">
        <v>32617</v>
      </c>
      <c r="J2277" t="s">
        <v>35</v>
      </c>
    </row>
    <row r="2278" spans="8:10">
      <c r="H2278" t="s">
        <v>2958</v>
      </c>
      <c r="I2278">
        <v>32608</v>
      </c>
      <c r="J2278" t="s">
        <v>35</v>
      </c>
    </row>
    <row r="2279" spans="8:10">
      <c r="H2279" t="s">
        <v>2959</v>
      </c>
      <c r="I2279">
        <v>26108</v>
      </c>
      <c r="J2279" t="s">
        <v>35</v>
      </c>
    </row>
    <row r="2280" spans="8:10">
      <c r="H2280" t="s">
        <v>513</v>
      </c>
      <c r="I2280">
        <v>32615</v>
      </c>
      <c r="J2280" t="s">
        <v>35</v>
      </c>
    </row>
    <row r="2281" spans="8:10">
      <c r="H2281" t="s">
        <v>2960</v>
      </c>
      <c r="I2281">
        <v>32704</v>
      </c>
      <c r="J2281" t="s">
        <v>35</v>
      </c>
    </row>
    <row r="2282" spans="8:10">
      <c r="H2282" t="s">
        <v>1538</v>
      </c>
      <c r="I2282">
        <v>32619</v>
      </c>
      <c r="J2282" t="s">
        <v>35</v>
      </c>
    </row>
    <row r="2283" spans="8:10">
      <c r="H2283" t="s">
        <v>1539</v>
      </c>
      <c r="I2283">
        <v>32404</v>
      </c>
      <c r="J2283" t="s">
        <v>35</v>
      </c>
    </row>
    <row r="2284" spans="8:10">
      <c r="H2284" t="s">
        <v>2961</v>
      </c>
      <c r="I2284">
        <v>32624</v>
      </c>
      <c r="J2284" t="s">
        <v>35</v>
      </c>
    </row>
    <row r="2285" spans="8:10">
      <c r="H2285" t="s">
        <v>1540</v>
      </c>
      <c r="I2285">
        <v>32409</v>
      </c>
      <c r="J2285" t="s">
        <v>35</v>
      </c>
    </row>
    <row r="2286" spans="8:10">
      <c r="H2286" t="s">
        <v>2962</v>
      </c>
      <c r="I2286">
        <v>32702</v>
      </c>
      <c r="J2286" t="s">
        <v>35</v>
      </c>
    </row>
    <row r="2287" spans="8:10">
      <c r="H2287" t="s">
        <v>2963</v>
      </c>
      <c r="I2287">
        <v>32413</v>
      </c>
      <c r="J2287" t="s">
        <v>35</v>
      </c>
    </row>
    <row r="2288" spans="8:10">
      <c r="H2288" t="s">
        <v>2964</v>
      </c>
      <c r="I2288">
        <v>32203</v>
      </c>
      <c r="J2288" t="s">
        <v>35</v>
      </c>
    </row>
    <row r="2289" spans="8:10">
      <c r="H2289" t="s">
        <v>2965</v>
      </c>
      <c r="I2289">
        <v>32202</v>
      </c>
      <c r="J2289" t="s">
        <v>35</v>
      </c>
    </row>
    <row r="2290" spans="8:10">
      <c r="H2290" t="s">
        <v>2966</v>
      </c>
      <c r="I2290">
        <v>26302</v>
      </c>
      <c r="J2290" t="s">
        <v>35</v>
      </c>
    </row>
    <row r="2291" spans="8:10">
      <c r="H2291" t="s">
        <v>1544</v>
      </c>
      <c r="I2291">
        <v>32106</v>
      </c>
      <c r="J2291" t="s">
        <v>35</v>
      </c>
    </row>
    <row r="2292" spans="8:10">
      <c r="H2292" t="s">
        <v>2967</v>
      </c>
      <c r="I2292">
        <v>32303</v>
      </c>
      <c r="J2292" t="s">
        <v>35</v>
      </c>
    </row>
    <row r="2293" spans="8:10">
      <c r="H2293" t="s">
        <v>2968</v>
      </c>
      <c r="I2293">
        <v>32506</v>
      </c>
      <c r="J2293" t="s">
        <v>35</v>
      </c>
    </row>
    <row r="2294" spans="8:10">
      <c r="H2294" t="s">
        <v>1546</v>
      </c>
      <c r="I2294">
        <v>32505</v>
      </c>
      <c r="J2294" t="s">
        <v>35</v>
      </c>
    </row>
    <row r="2295" spans="8:10">
      <c r="H2295" t="s">
        <v>1547</v>
      </c>
      <c r="I2295">
        <v>26404</v>
      </c>
      <c r="J2295" t="s">
        <v>35</v>
      </c>
    </row>
    <row r="2296" spans="8:10">
      <c r="H2296" t="s">
        <v>2969</v>
      </c>
      <c r="I2296">
        <v>32403</v>
      </c>
      <c r="J2296" t="s">
        <v>35</v>
      </c>
    </row>
    <row r="2297" spans="8:10">
      <c r="H2297" t="s">
        <v>518</v>
      </c>
      <c r="I2297">
        <v>32516</v>
      </c>
      <c r="J2297" t="s">
        <v>35</v>
      </c>
    </row>
    <row r="2298" spans="8:10">
      <c r="H2298" t="s">
        <v>1548</v>
      </c>
      <c r="I2298">
        <v>32604</v>
      </c>
      <c r="J2298" t="s">
        <v>35</v>
      </c>
    </row>
    <row r="2299" spans="8:10">
      <c r="H2299" t="s">
        <v>1549</v>
      </c>
      <c r="I2299">
        <v>32613</v>
      </c>
      <c r="J2299" t="s">
        <v>35</v>
      </c>
    </row>
    <row r="2300" spans="8:10">
      <c r="H2300" t="s">
        <v>2970</v>
      </c>
      <c r="I2300">
        <v>32515</v>
      </c>
      <c r="J2300" t="s">
        <v>35</v>
      </c>
    </row>
    <row r="2301" spans="8:10">
      <c r="H2301" t="s">
        <v>2971</v>
      </c>
      <c r="I2301">
        <v>32606</v>
      </c>
      <c r="J2301" t="s">
        <v>35</v>
      </c>
    </row>
    <row r="2302" spans="8:10">
      <c r="H2302" t="s">
        <v>1550</v>
      </c>
      <c r="I2302">
        <v>26201</v>
      </c>
      <c r="J2302" t="s">
        <v>35</v>
      </c>
    </row>
    <row r="2303" spans="8:10">
      <c r="H2303" t="s">
        <v>2972</v>
      </c>
      <c r="I2303">
        <v>26202</v>
      </c>
      <c r="J2303" t="s">
        <v>35</v>
      </c>
    </row>
    <row r="2304" spans="8:10">
      <c r="H2304" t="s">
        <v>558</v>
      </c>
      <c r="I2304">
        <v>32621</v>
      </c>
      <c r="J2304" t="s">
        <v>35</v>
      </c>
    </row>
    <row r="2305" spans="8:10">
      <c r="H2305" t="s">
        <v>1555</v>
      </c>
      <c r="I2305">
        <v>32301</v>
      </c>
      <c r="J2305" t="s">
        <v>35</v>
      </c>
    </row>
    <row r="2306" spans="8:10">
      <c r="H2306" t="s">
        <v>944</v>
      </c>
      <c r="I2306">
        <v>32710</v>
      </c>
      <c r="J2306" t="s">
        <v>35</v>
      </c>
    </row>
    <row r="2307" spans="8:10">
      <c r="H2307" t="s">
        <v>1556</v>
      </c>
      <c r="I2307">
        <v>32410</v>
      </c>
      <c r="J2307" t="s">
        <v>35</v>
      </c>
    </row>
    <row r="2308" spans="8:10">
      <c r="H2308" t="s">
        <v>2973</v>
      </c>
      <c r="I2308">
        <v>32609</v>
      </c>
      <c r="J2308" t="s">
        <v>35</v>
      </c>
    </row>
    <row r="2309" spans="8:10">
      <c r="H2309" t="s">
        <v>1558</v>
      </c>
      <c r="I2309">
        <v>32513</v>
      </c>
      <c r="J2309" t="s">
        <v>35</v>
      </c>
    </row>
    <row r="2310" spans="8:10">
      <c r="H2310" t="s">
        <v>2974</v>
      </c>
      <c r="I2310">
        <v>32715</v>
      </c>
      <c r="J2310" t="s">
        <v>35</v>
      </c>
    </row>
    <row r="2311" spans="8:10">
      <c r="H2311" t="s">
        <v>200</v>
      </c>
      <c r="I2311">
        <v>32104</v>
      </c>
      <c r="J2311" t="s">
        <v>35</v>
      </c>
    </row>
    <row r="2312" spans="8:10">
      <c r="H2312" t="s">
        <v>1559</v>
      </c>
      <c r="I2312">
        <v>32411</v>
      </c>
      <c r="J2312" t="s">
        <v>35</v>
      </c>
    </row>
    <row r="2313" spans="8:10">
      <c r="H2313" t="s">
        <v>1560</v>
      </c>
      <c r="I2313">
        <v>32511</v>
      </c>
      <c r="J2313" t="s">
        <v>35</v>
      </c>
    </row>
    <row r="2314" spans="8:10">
      <c r="H2314" t="s">
        <v>2975</v>
      </c>
      <c r="I2314">
        <v>32407</v>
      </c>
      <c r="J2314" t="s">
        <v>35</v>
      </c>
    </row>
    <row r="2315" spans="8:10">
      <c r="H2315" t="s">
        <v>2976</v>
      </c>
      <c r="I2315">
        <v>32510</v>
      </c>
      <c r="J2315" t="s">
        <v>35</v>
      </c>
    </row>
    <row r="2316" spans="8:10">
      <c r="H2316" t="s">
        <v>1882</v>
      </c>
      <c r="I2316">
        <v>32206</v>
      </c>
      <c r="J2316" t="s">
        <v>35</v>
      </c>
    </row>
    <row r="2317" spans="8:10">
      <c r="H2317" t="s">
        <v>2977</v>
      </c>
      <c r="I2317">
        <v>32408</v>
      </c>
      <c r="J2317" t="s">
        <v>35</v>
      </c>
    </row>
    <row r="2318" spans="8:10">
      <c r="H2318" t="s">
        <v>1561</v>
      </c>
      <c r="I2318">
        <v>26401</v>
      </c>
      <c r="J2318" t="s">
        <v>35</v>
      </c>
    </row>
    <row r="2319" spans="8:10">
      <c r="H2319" t="s">
        <v>1562</v>
      </c>
      <c r="I2319">
        <v>26301</v>
      </c>
      <c r="J2319" t="s">
        <v>35</v>
      </c>
    </row>
    <row r="2320" spans="8:10">
      <c r="H2320" t="s">
        <v>1563</v>
      </c>
      <c r="I2320">
        <v>32414</v>
      </c>
      <c r="J2320" t="s">
        <v>35</v>
      </c>
    </row>
    <row r="2321" spans="8:10">
      <c r="H2321" t="s">
        <v>1564</v>
      </c>
      <c r="I2321">
        <v>32102</v>
      </c>
      <c r="J2321" t="s">
        <v>35</v>
      </c>
    </row>
    <row r="2322" spans="8:10">
      <c r="H2322" t="s">
        <v>1566</v>
      </c>
      <c r="I2322">
        <v>32627</v>
      </c>
      <c r="J2322" t="s">
        <v>35</v>
      </c>
    </row>
    <row r="2323" spans="8:10">
      <c r="H2323" t="s">
        <v>2978</v>
      </c>
      <c r="I2323">
        <v>26204</v>
      </c>
      <c r="J2323" t="s">
        <v>35</v>
      </c>
    </row>
    <row r="2324" spans="8:10">
      <c r="H2324" t="s">
        <v>2979</v>
      </c>
      <c r="I2324">
        <v>32412</v>
      </c>
      <c r="J2324" t="s">
        <v>35</v>
      </c>
    </row>
    <row r="2325" spans="8:10">
      <c r="H2325" t="s">
        <v>1568</v>
      </c>
      <c r="I2325">
        <v>32514</v>
      </c>
      <c r="J2325" t="s">
        <v>35</v>
      </c>
    </row>
    <row r="2326" spans="8:10">
      <c r="H2326" t="s">
        <v>1569</v>
      </c>
      <c r="I2326">
        <v>32504</v>
      </c>
      <c r="J2326" t="s">
        <v>35</v>
      </c>
    </row>
    <row r="2327" spans="8:10">
      <c r="H2327" t="s">
        <v>2980</v>
      </c>
      <c r="I2327">
        <v>32626</v>
      </c>
      <c r="J2327" t="s">
        <v>35</v>
      </c>
    </row>
    <row r="2328" spans="8:10">
      <c r="H2328" t="s">
        <v>2981</v>
      </c>
      <c r="I2328">
        <v>32620</v>
      </c>
      <c r="J2328" t="s">
        <v>35</v>
      </c>
    </row>
    <row r="2329" spans="8:10">
      <c r="H2329" t="s">
        <v>488</v>
      </c>
      <c r="I2329">
        <v>26303</v>
      </c>
      <c r="J2329" t="s">
        <v>35</v>
      </c>
    </row>
    <row r="2330" spans="8:10">
      <c r="H2330" t="s">
        <v>1963</v>
      </c>
      <c r="I2330">
        <v>32623</v>
      </c>
      <c r="J2330" t="s">
        <v>35</v>
      </c>
    </row>
    <row r="2331" spans="8:10">
      <c r="H2331" t="s">
        <v>1570</v>
      </c>
      <c r="I2331">
        <v>26101</v>
      </c>
      <c r="J2331" t="s">
        <v>35</v>
      </c>
    </row>
    <row r="2332" spans="8:10">
      <c r="H2332" t="s">
        <v>1572</v>
      </c>
      <c r="I2332">
        <v>32105</v>
      </c>
      <c r="J2332" t="s">
        <v>35</v>
      </c>
    </row>
    <row r="2333" spans="8:10">
      <c r="H2333" t="s">
        <v>1349</v>
      </c>
      <c r="I2333">
        <v>32509</v>
      </c>
      <c r="J2333" t="s">
        <v>35</v>
      </c>
    </row>
    <row r="2334" spans="8:10">
      <c r="H2334" t="s">
        <v>1574</v>
      </c>
      <c r="I2334">
        <v>32401</v>
      </c>
      <c r="J2334" t="s">
        <v>35</v>
      </c>
    </row>
    <row r="2335" spans="8:10">
      <c r="H2335" t="s">
        <v>894</v>
      </c>
      <c r="I2335">
        <v>32305</v>
      </c>
      <c r="J2335" t="s">
        <v>35</v>
      </c>
    </row>
    <row r="2336" spans="8:10">
      <c r="H2336" t="s">
        <v>1576</v>
      </c>
      <c r="I2336">
        <v>26305</v>
      </c>
      <c r="J2336" t="s">
        <v>35</v>
      </c>
    </row>
    <row r="2337" spans="8:10">
      <c r="H2337" t="s">
        <v>2982</v>
      </c>
      <c r="I2337">
        <v>32618</v>
      </c>
      <c r="J2337" t="s">
        <v>35</v>
      </c>
    </row>
    <row r="2338" spans="8:10">
      <c r="H2338" t="s">
        <v>2983</v>
      </c>
      <c r="I2338">
        <v>32602</v>
      </c>
      <c r="J2338" t="s">
        <v>35</v>
      </c>
    </row>
    <row r="2339" spans="8:10">
      <c r="H2339" t="s">
        <v>383</v>
      </c>
      <c r="I2339">
        <v>26304</v>
      </c>
      <c r="J2339" t="s">
        <v>35</v>
      </c>
    </row>
    <row r="2340" spans="8:10">
      <c r="H2340" t="s">
        <v>2984</v>
      </c>
      <c r="I2340">
        <v>26203</v>
      </c>
      <c r="J2340" t="s">
        <v>35</v>
      </c>
    </row>
    <row r="2341" spans="8:10">
      <c r="H2341" t="s">
        <v>1577</v>
      </c>
      <c r="I2341">
        <v>32601</v>
      </c>
      <c r="J2341" t="s">
        <v>35</v>
      </c>
    </row>
    <row r="2342" spans="8:10">
      <c r="H2342" t="s">
        <v>1578</v>
      </c>
      <c r="I2342">
        <v>32707</v>
      </c>
      <c r="J2342" t="s">
        <v>35</v>
      </c>
    </row>
    <row r="2343" spans="8:10">
      <c r="H2343" t="s">
        <v>1579</v>
      </c>
      <c r="I2343">
        <v>32501</v>
      </c>
      <c r="J2343" t="s">
        <v>35</v>
      </c>
    </row>
    <row r="2344" spans="8:10">
      <c r="H2344" t="s">
        <v>2985</v>
      </c>
      <c r="I2344">
        <v>32406</v>
      </c>
      <c r="J2344" t="s">
        <v>35</v>
      </c>
    </row>
    <row r="2345" spans="8:10">
      <c r="H2345" t="s">
        <v>1585</v>
      </c>
      <c r="I2345">
        <v>32307</v>
      </c>
      <c r="J2345" t="s">
        <v>35</v>
      </c>
    </row>
    <row r="2346" spans="8:10">
      <c r="H2346" t="s">
        <v>1586</v>
      </c>
      <c r="I2346">
        <v>32709</v>
      </c>
      <c r="J2346" t="s">
        <v>35</v>
      </c>
    </row>
    <row r="2347" spans="8:10">
      <c r="H2347" t="s">
        <v>2986</v>
      </c>
      <c r="I2347">
        <v>32716</v>
      </c>
      <c r="J2347" t="s">
        <v>35</v>
      </c>
    </row>
    <row r="2348" spans="8:10">
      <c r="H2348" t="s">
        <v>1587</v>
      </c>
      <c r="I2348">
        <v>32101</v>
      </c>
      <c r="J2348" t="s">
        <v>35</v>
      </c>
    </row>
    <row r="2349" spans="8:10">
      <c r="H2349" t="s">
        <v>2987</v>
      </c>
      <c r="I2349">
        <v>32706</v>
      </c>
      <c r="J2349" t="s">
        <v>35</v>
      </c>
    </row>
    <row r="2350" spans="8:10">
      <c r="H2350" t="s">
        <v>304</v>
      </c>
      <c r="I2350">
        <v>32204</v>
      </c>
      <c r="J2350" t="s">
        <v>35</v>
      </c>
    </row>
    <row r="2351" spans="8:10">
      <c r="H2351" t="s">
        <v>2988</v>
      </c>
      <c r="I2351">
        <v>32714</v>
      </c>
      <c r="J2351" t="s">
        <v>35</v>
      </c>
    </row>
    <row r="2352" spans="8:10">
      <c r="H2352" t="s">
        <v>2989</v>
      </c>
      <c r="I2352">
        <v>32100</v>
      </c>
      <c r="J2352" t="s">
        <v>35</v>
      </c>
    </row>
    <row r="2353" spans="8:10">
      <c r="H2353" t="s">
        <v>2990</v>
      </c>
      <c r="I2353">
        <v>32208</v>
      </c>
      <c r="J2353" t="s">
        <v>35</v>
      </c>
    </row>
    <row r="2354" spans="8:10">
      <c r="H2354" t="s">
        <v>2991</v>
      </c>
      <c r="I2354">
        <v>32503</v>
      </c>
      <c r="J2354" t="s">
        <v>35</v>
      </c>
    </row>
    <row r="2355" spans="8:10">
      <c r="H2355" t="s">
        <v>2992</v>
      </c>
      <c r="I2355">
        <v>32201</v>
      </c>
      <c r="J2355" t="s">
        <v>35</v>
      </c>
    </row>
    <row r="2356" spans="8:10">
      <c r="H2356" t="s">
        <v>2993</v>
      </c>
      <c r="I2356">
        <v>32703</v>
      </c>
      <c r="J2356" t="s">
        <v>35</v>
      </c>
    </row>
    <row r="2357" spans="8:10">
      <c r="H2357" t="s">
        <v>1589</v>
      </c>
      <c r="I2357">
        <v>26105</v>
      </c>
      <c r="J2357" t="s">
        <v>35</v>
      </c>
    </row>
    <row r="2358" spans="8:10">
      <c r="H2358" t="s">
        <v>2994</v>
      </c>
      <c r="I2358">
        <v>32705</v>
      </c>
      <c r="J2358" t="s">
        <v>35</v>
      </c>
    </row>
    <row r="2359" spans="8:10">
      <c r="H2359" t="s">
        <v>2995</v>
      </c>
      <c r="I2359">
        <v>32708</v>
      </c>
      <c r="J2359" t="s">
        <v>35</v>
      </c>
    </row>
    <row r="2360" spans="8:10">
      <c r="H2360" t="s">
        <v>2996</v>
      </c>
      <c r="I2360">
        <v>32306</v>
      </c>
      <c r="J2360" t="s">
        <v>35</v>
      </c>
    </row>
    <row r="2361" spans="8:10">
      <c r="H2361" t="s">
        <v>2997</v>
      </c>
      <c r="I2361">
        <v>32711</v>
      </c>
      <c r="J2361" t="s">
        <v>35</v>
      </c>
    </row>
    <row r="2362" spans="8:10">
      <c r="H2362" t="s">
        <v>2998</v>
      </c>
      <c r="I2362">
        <v>26402</v>
      </c>
      <c r="J2362" t="s">
        <v>35</v>
      </c>
    </row>
    <row r="2363" spans="8:10">
      <c r="H2363" t="s">
        <v>2999</v>
      </c>
      <c r="I2363">
        <v>32502</v>
      </c>
      <c r="J2363" t="s">
        <v>35</v>
      </c>
    </row>
    <row r="2364" spans="8:10">
      <c r="H2364" t="s">
        <v>1591</v>
      </c>
      <c r="I2364">
        <v>32415</v>
      </c>
      <c r="J2364" t="s">
        <v>35</v>
      </c>
    </row>
    <row r="2365" spans="8:10">
      <c r="H2365" t="s">
        <v>1593</v>
      </c>
      <c r="I2365">
        <v>32302</v>
      </c>
      <c r="J2365" t="s">
        <v>35</v>
      </c>
    </row>
    <row r="2366" spans="8:10">
      <c r="H2366" t="s">
        <v>3000</v>
      </c>
      <c r="I2366">
        <v>32308</v>
      </c>
      <c r="J2366" t="s">
        <v>35</v>
      </c>
    </row>
    <row r="2367" spans="8:10">
      <c r="H2367" t="s">
        <v>1595</v>
      </c>
      <c r="I2367">
        <v>32607</v>
      </c>
      <c r="J2367" t="s">
        <v>35</v>
      </c>
    </row>
    <row r="2368" spans="8:10">
      <c r="H2368" t="s">
        <v>3001</v>
      </c>
      <c r="I2368">
        <v>32611</v>
      </c>
      <c r="J2368" t="s">
        <v>35</v>
      </c>
    </row>
    <row r="2369" spans="8:10">
      <c r="H2369" t="s">
        <v>1597</v>
      </c>
      <c r="I2369">
        <v>32304</v>
      </c>
      <c r="J2369" t="s">
        <v>35</v>
      </c>
    </row>
    <row r="2370" spans="8:10">
      <c r="H2370" t="s">
        <v>3002</v>
      </c>
      <c r="I2370">
        <v>26107</v>
      </c>
      <c r="J2370" t="s">
        <v>35</v>
      </c>
    </row>
    <row r="2371" spans="8:10">
      <c r="H2371" t="s">
        <v>3003</v>
      </c>
      <c r="I2371">
        <v>26403</v>
      </c>
      <c r="J2371" t="s">
        <v>35</v>
      </c>
    </row>
    <row r="2372" spans="8:10">
      <c r="H2372" t="s">
        <v>1598</v>
      </c>
      <c r="I2372">
        <v>32622</v>
      </c>
      <c r="J2372" t="s">
        <v>35</v>
      </c>
    </row>
    <row r="2373" spans="8:10">
      <c r="H2373" t="s">
        <v>1599</v>
      </c>
      <c r="I2373">
        <v>74202</v>
      </c>
      <c r="J2373" t="s">
        <v>36</v>
      </c>
    </row>
    <row r="2374" spans="8:10">
      <c r="H2374" t="s">
        <v>3004</v>
      </c>
      <c r="I2374">
        <v>74102</v>
      </c>
      <c r="J2374" t="s">
        <v>36</v>
      </c>
    </row>
    <row r="2375" spans="8:10">
      <c r="H2375" t="s">
        <v>3005</v>
      </c>
      <c r="I2375">
        <v>74505</v>
      </c>
      <c r="J2375" t="s">
        <v>36</v>
      </c>
    </row>
    <row r="2376" spans="8:10">
      <c r="H2376" t="s">
        <v>1600</v>
      </c>
      <c r="I2376">
        <v>74201</v>
      </c>
      <c r="J2376" t="s">
        <v>36</v>
      </c>
    </row>
    <row r="2377" spans="8:10">
      <c r="H2377" t="s">
        <v>1729</v>
      </c>
      <c r="I2377">
        <v>74504</v>
      </c>
      <c r="J2377" t="s">
        <v>36</v>
      </c>
    </row>
    <row r="2378" spans="8:10">
      <c r="H2378" t="s">
        <v>2149</v>
      </c>
      <c r="I2378">
        <v>74301</v>
      </c>
      <c r="J2378" t="s">
        <v>36</v>
      </c>
    </row>
    <row r="2379" spans="8:10">
      <c r="H2379" t="s">
        <v>3006</v>
      </c>
      <c r="I2379">
        <v>74302</v>
      </c>
      <c r="J2379" t="s">
        <v>36</v>
      </c>
    </row>
    <row r="2380" spans="8:10">
      <c r="H2380" t="s">
        <v>2311</v>
      </c>
      <c r="I2380">
        <v>74204</v>
      </c>
      <c r="J2380" t="s">
        <v>36</v>
      </c>
    </row>
    <row r="2381" spans="8:10">
      <c r="H2381" t="s">
        <v>3007</v>
      </c>
      <c r="I2381">
        <v>74306</v>
      </c>
      <c r="J2381" t="s">
        <v>36</v>
      </c>
    </row>
    <row r="2382" spans="8:10">
      <c r="H2382" t="s">
        <v>3008</v>
      </c>
      <c r="I2382">
        <v>74105</v>
      </c>
      <c r="J2382" t="s">
        <v>36</v>
      </c>
    </row>
    <row r="2383" spans="8:10">
      <c r="H2383" t="s">
        <v>2827</v>
      </c>
      <c r="I2383">
        <v>74308</v>
      </c>
      <c r="J2383" t="s">
        <v>36</v>
      </c>
    </row>
    <row r="2384" spans="8:10">
      <c r="H2384" t="s">
        <v>3009</v>
      </c>
      <c r="I2384">
        <v>74206</v>
      </c>
      <c r="J2384" t="s">
        <v>36</v>
      </c>
    </row>
    <row r="2385" spans="8:10">
      <c r="H2385" t="s">
        <v>1601</v>
      </c>
      <c r="I2385">
        <v>74106</v>
      </c>
      <c r="J2385" t="s">
        <v>36</v>
      </c>
    </row>
    <row r="2386" spans="8:10">
      <c r="H2386" t="s">
        <v>859</v>
      </c>
      <c r="I2386">
        <v>74104</v>
      </c>
      <c r="J2386" t="s">
        <v>36</v>
      </c>
    </row>
    <row r="2387" spans="8:10">
      <c r="H2387" t="s">
        <v>1602</v>
      </c>
      <c r="I2387">
        <v>74403</v>
      </c>
      <c r="J2387" t="s">
        <v>36</v>
      </c>
    </row>
    <row r="2388" spans="8:10">
      <c r="H2388" t="s">
        <v>1603</v>
      </c>
      <c r="I2388">
        <v>74407</v>
      </c>
      <c r="J2388" t="s">
        <v>36</v>
      </c>
    </row>
    <row r="2389" spans="8:10">
      <c r="H2389" t="s">
        <v>1604</v>
      </c>
      <c r="I2389">
        <v>74503</v>
      </c>
      <c r="J2389" t="s">
        <v>36</v>
      </c>
    </row>
    <row r="2390" spans="8:10">
      <c r="H2390" t="s">
        <v>1609</v>
      </c>
      <c r="I2390">
        <v>74101</v>
      </c>
      <c r="J2390" t="s">
        <v>36</v>
      </c>
    </row>
    <row r="2391" spans="8:10">
      <c r="H2391" t="s">
        <v>1610</v>
      </c>
      <c r="I2391">
        <v>74404</v>
      </c>
      <c r="J2391" t="s">
        <v>36</v>
      </c>
    </row>
    <row r="2392" spans="8:10">
      <c r="H2392" t="s">
        <v>1615</v>
      </c>
      <c r="I2392">
        <v>74103</v>
      </c>
      <c r="J2392" t="s">
        <v>36</v>
      </c>
    </row>
    <row r="2393" spans="8:10">
      <c r="H2393" t="s">
        <v>3010</v>
      </c>
      <c r="I2393">
        <v>74304</v>
      </c>
      <c r="J2393" t="s">
        <v>36</v>
      </c>
    </row>
    <row r="2394" spans="8:10">
      <c r="H2394" t="s">
        <v>3011</v>
      </c>
      <c r="I2394">
        <v>74107</v>
      </c>
      <c r="J2394" t="s">
        <v>36</v>
      </c>
    </row>
    <row r="2395" spans="8:10">
      <c r="H2395" t="s">
        <v>1618</v>
      </c>
      <c r="I2395">
        <v>74303</v>
      </c>
      <c r="J2395" t="s">
        <v>36</v>
      </c>
    </row>
    <row r="2396" spans="8:10">
      <c r="H2396" t="s">
        <v>3012</v>
      </c>
      <c r="I2396">
        <v>74203</v>
      </c>
      <c r="J2396" t="s">
        <v>36</v>
      </c>
    </row>
    <row r="2397" spans="8:10">
      <c r="H2397" t="s">
        <v>1620</v>
      </c>
      <c r="I2397">
        <v>74406</v>
      </c>
      <c r="J2397" t="s">
        <v>36</v>
      </c>
    </row>
    <row r="2398" spans="8:10">
      <c r="H2398" t="s">
        <v>1621</v>
      </c>
      <c r="I2398">
        <v>74307</v>
      </c>
      <c r="J2398" t="s">
        <v>36</v>
      </c>
    </row>
    <row r="2399" spans="8:10">
      <c r="H2399" t="s">
        <v>226</v>
      </c>
      <c r="I2399">
        <v>74305</v>
      </c>
      <c r="J2399" t="s">
        <v>36</v>
      </c>
    </row>
    <row r="2400" spans="8:10">
      <c r="H2400" t="s">
        <v>1026</v>
      </c>
      <c r="I2400">
        <v>74205</v>
      </c>
      <c r="J2400" t="s">
        <v>36</v>
      </c>
    </row>
    <row r="2401" spans="8:10">
      <c r="H2401" t="s">
        <v>1623</v>
      </c>
      <c r="I2401">
        <v>74502</v>
      </c>
      <c r="J2401" t="s">
        <v>36</v>
      </c>
    </row>
    <row r="2402" spans="8:10">
      <c r="H2402" t="s">
        <v>1627</v>
      </c>
      <c r="I2402">
        <v>74109</v>
      </c>
      <c r="J2402" t="s">
        <v>36</v>
      </c>
    </row>
    <row r="2403" spans="8:10">
      <c r="H2403" t="s">
        <v>1628</v>
      </c>
      <c r="I2403">
        <v>74501</v>
      </c>
      <c r="J2403" t="s">
        <v>36</v>
      </c>
    </row>
    <row r="2404" spans="8:10">
      <c r="H2404" t="s">
        <v>1629</v>
      </c>
      <c r="I2404">
        <v>74402</v>
      </c>
      <c r="J2404" t="s">
        <v>36</v>
      </c>
    </row>
    <row r="2405" spans="8:10">
      <c r="H2405" t="s">
        <v>1630</v>
      </c>
      <c r="I2405">
        <v>74100</v>
      </c>
      <c r="J2405" t="s">
        <v>36</v>
      </c>
    </row>
    <row r="2406" spans="8:10">
      <c r="H2406" t="s">
        <v>1631</v>
      </c>
      <c r="I2406">
        <v>74405</v>
      </c>
      <c r="J2406" t="s">
        <v>36</v>
      </c>
    </row>
    <row r="2407" spans="8:10">
      <c r="H2407" t="s">
        <v>3013</v>
      </c>
      <c r="I2407">
        <v>74108</v>
      </c>
      <c r="J2407" t="s">
        <v>36</v>
      </c>
    </row>
    <row r="2408" spans="8:10">
      <c r="H2408" t="s">
        <v>1632</v>
      </c>
      <c r="I2408">
        <v>74401</v>
      </c>
      <c r="J2408" t="s">
        <v>36</v>
      </c>
    </row>
    <row r="2409" spans="8:10">
      <c r="H2409" t="s">
        <v>3014</v>
      </c>
      <c r="I2409">
        <v>74207</v>
      </c>
      <c r="J2409" t="s">
        <v>36</v>
      </c>
    </row>
  </sheetData>
  <sheetProtection sheet="1" objects="1" scenarios="1"/>
  <sortState ref="A2:B29">
    <sortCondition ref="A2:A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191</vt:i4>
      </vt:variant>
    </vt:vector>
  </HeadingPairs>
  <TitlesOfParts>
    <vt:vector size="196" baseType="lpstr">
      <vt:lpstr>المدرسة</vt:lpstr>
      <vt:lpstr>المعلمون</vt:lpstr>
      <vt:lpstr>ساعات التعليم</vt:lpstr>
      <vt:lpstr>parameters</vt:lpstr>
      <vt:lpstr>regions</vt:lpstr>
      <vt:lpstr>classes_13</vt:lpstr>
      <vt:lpstr>classes_21</vt:lpstr>
      <vt:lpstr>classes_21_13</vt:lpstr>
      <vt:lpstr>CYCLE1</vt:lpstr>
      <vt:lpstr>CYCLE2</vt:lpstr>
      <vt:lpstr>CYCLE3</vt:lpstr>
      <vt:lpstr>CYCLE4</vt:lpstr>
      <vt:lpstr>CYCLE5</vt:lpstr>
      <vt:lpstr>ECOLE_DIP_EXT</vt:lpstr>
      <vt:lpstr>ECOLE_SECTEUR</vt:lpstr>
      <vt:lpstr>parameters!ecole_syrien</vt:lpstr>
      <vt:lpstr>ECOLE_WEB</vt:lpstr>
      <vt:lpstr>EN_LNG_BASE</vt:lpstr>
      <vt:lpstr>FR_LNG_BASE</vt:lpstr>
      <vt:lpstr>hours</vt:lpstr>
      <vt:lpstr>param</vt:lpstr>
      <vt:lpstr>PARAM_CLASSES</vt:lpstr>
      <vt:lpstr>PARAM_CYCLE</vt:lpstr>
      <vt:lpstr>PARAM_DIP</vt:lpstr>
      <vt:lpstr>PARAM_DIP_EXT</vt:lpstr>
      <vt:lpstr>PARAM_DIP_SOURCE</vt:lpstr>
      <vt:lpstr>PARAM_DIP_UNIV</vt:lpstr>
      <vt:lpstr>PARAM_DOC_DESG</vt:lpstr>
      <vt:lpstr>PARAM_DOC_ETAB</vt:lpstr>
      <vt:lpstr>PARAM_ECO_PREC_PROF</vt:lpstr>
      <vt:lpstr>PARAM_ECOLE</vt:lpstr>
      <vt:lpstr>PARAM_ECOLE_PREC</vt:lpstr>
      <vt:lpstr>PARAM_GENRE</vt:lpstr>
      <vt:lpstr>PARAM_HORAIRE</vt:lpstr>
      <vt:lpstr>PARAM_LANGUE</vt:lpstr>
      <vt:lpstr>PARAM_LANGUE_BASE</vt:lpstr>
      <vt:lpstr>PARAM_MARITAL_STATUS</vt:lpstr>
      <vt:lpstr>PARAM_MATIERE</vt:lpstr>
      <vt:lpstr>PARAM_MAX_HR</vt:lpstr>
      <vt:lpstr>PARAM_NAT</vt:lpstr>
      <vt:lpstr>PARAM_PAI_LOYER</vt:lpstr>
      <vt:lpstr>PARAM_POSTE</vt:lpstr>
      <vt:lpstr>PARAM_RESULT</vt:lpstr>
      <vt:lpstr>PARAM_SECTEUR</vt:lpstr>
      <vt:lpstr>PARAM_STAT_POSTE</vt:lpstr>
      <vt:lpstr>PARAM_STATUT</vt:lpstr>
      <vt:lpstr>PARAM_TYPE_PROP</vt:lpstr>
      <vt:lpstr>prof_from_date</vt:lpstr>
      <vt:lpstr>PROF_NAMES_CODE</vt:lpstr>
      <vt:lpstr>PROF_NAMES_HR</vt:lpstr>
      <vt:lpstr>PROF_NB_HR</vt:lpstr>
      <vt:lpstr>prof_to_date</vt:lpstr>
      <vt:lpstr>PROF_TOTAL_HR</vt:lpstr>
      <vt:lpstr>REGION_BALDA</vt:lpstr>
      <vt:lpstr>REGION_BALDA_ADD</vt:lpstr>
      <vt:lpstr>REGION_KADAA</vt:lpstr>
      <vt:lpstr>REGION_KADAA_ADD</vt:lpstr>
      <vt:lpstr>school_sex</vt:lpstr>
      <vt:lpstr>stud_from_date</vt:lpstr>
      <vt:lpstr>stud_to_date</vt:lpstr>
      <vt:lpstr>teacher_syrien</vt:lpstr>
      <vt:lpstr>Teachers_Name</vt:lpstr>
      <vt:lpstr>today_date</vt:lpstr>
      <vt:lpstr>validation_url</vt:lpstr>
      <vt:lpstr>اجتماع</vt:lpstr>
      <vt:lpstr>اختصاص_الشهادة</vt:lpstr>
      <vt:lpstr>ارشاد_تربوي</vt:lpstr>
      <vt:lpstr>ارشاد_صحي</vt:lpstr>
      <vt:lpstr>اساسي_اول</vt:lpstr>
      <vt:lpstr>اساسي_تاسع</vt:lpstr>
      <vt:lpstr>اساسي_ثالث</vt:lpstr>
      <vt:lpstr>اساسي_ثامن</vt:lpstr>
      <vt:lpstr>اساسي_ثان</vt:lpstr>
      <vt:lpstr>اساسي_خامس</vt:lpstr>
      <vt:lpstr>اساسي_رابع</vt:lpstr>
      <vt:lpstr>اساسي_سابع</vt:lpstr>
      <vt:lpstr>اساسي_سادس</vt:lpstr>
      <vt:lpstr>اقتصاد</vt:lpstr>
      <vt:lpstr>اقضية_السكن</vt:lpstr>
      <vt:lpstr>الأقضية</vt:lpstr>
      <vt:lpstr>البترون</vt:lpstr>
      <vt:lpstr>البترون.</vt:lpstr>
      <vt:lpstr>البترون_س</vt:lpstr>
      <vt:lpstr>البقاع_الغربي</vt:lpstr>
      <vt:lpstr>البقاع_الغربي.</vt:lpstr>
      <vt:lpstr>الجنس</vt:lpstr>
      <vt:lpstr>الجنسية</vt:lpstr>
      <vt:lpstr>الجهة_التي_تدفع_الايجار</vt:lpstr>
      <vt:lpstr>الشعب</vt:lpstr>
      <vt:lpstr>الشهادات</vt:lpstr>
      <vt:lpstr>الشوف</vt:lpstr>
      <vt:lpstr>الشوف.</vt:lpstr>
      <vt:lpstr>الصفوف</vt:lpstr>
      <vt:lpstr>الكورة</vt:lpstr>
      <vt:lpstr>الكورة.</vt:lpstr>
      <vt:lpstr>اللغات</vt:lpstr>
      <vt:lpstr>المتن_الشمالي</vt:lpstr>
      <vt:lpstr>المتن_الشمالي.</vt:lpstr>
      <vt:lpstr>المدارس</vt:lpstr>
      <vt:lpstr>المدرسة</vt:lpstr>
      <vt:lpstr>المنية_الضنية</vt:lpstr>
      <vt:lpstr>المنية_الضنية.</vt:lpstr>
      <vt:lpstr>المواد</vt:lpstr>
      <vt:lpstr>النبطية</vt:lpstr>
      <vt:lpstr>النبطية.</vt:lpstr>
      <vt:lpstr>الهرمل</vt:lpstr>
      <vt:lpstr>الهرمل.</vt:lpstr>
      <vt:lpstr>الوضع_العائلي</vt:lpstr>
      <vt:lpstr>الوضع_في_الوظيفة</vt:lpstr>
      <vt:lpstr>الوظيفة_الفعلية</vt:lpstr>
      <vt:lpstr>اول_ثانوي</vt:lpstr>
      <vt:lpstr>بشري</vt:lpstr>
      <vt:lpstr>بشري.</vt:lpstr>
      <vt:lpstr>بعبدا</vt:lpstr>
      <vt:lpstr>بعبدا.</vt:lpstr>
      <vt:lpstr>بعلبك</vt:lpstr>
      <vt:lpstr>بعلبك.</vt:lpstr>
      <vt:lpstr>بنت_جبيل</vt:lpstr>
      <vt:lpstr>بنت_جبيل.</vt:lpstr>
      <vt:lpstr>بيروت</vt:lpstr>
      <vt:lpstr>بيروت.</vt:lpstr>
      <vt:lpstr>تربية_رياضية</vt:lpstr>
      <vt:lpstr>تربية_وطنية_وتنشئة_مدنية</vt:lpstr>
      <vt:lpstr>ثالث_ثانوي_اجتماع_واقتصاد</vt:lpstr>
      <vt:lpstr>ثالث_ثانوي_آداب_وانسانيات</vt:lpstr>
      <vt:lpstr>ثالث_ثانوي_علوم_الحياة</vt:lpstr>
      <vt:lpstr>ثالث_ثانوي_علوم_عامة</vt:lpstr>
      <vt:lpstr>ثاني_ثانوي_انسانيات</vt:lpstr>
      <vt:lpstr>ثاني_ثانوي_علوم</vt:lpstr>
      <vt:lpstr>جبيل</vt:lpstr>
      <vt:lpstr>جبيل.</vt:lpstr>
      <vt:lpstr>جزين</vt:lpstr>
      <vt:lpstr>جزين.</vt:lpstr>
      <vt:lpstr>جغرافيا</vt:lpstr>
      <vt:lpstr>جميع_المواد</vt:lpstr>
      <vt:lpstr>جنس_الطالب</vt:lpstr>
      <vt:lpstr>جنس_المدرسة</vt:lpstr>
      <vt:lpstr>حاصبيا</vt:lpstr>
      <vt:lpstr>حاصبيا.</vt:lpstr>
      <vt:lpstr>خارج_لبنان</vt:lpstr>
      <vt:lpstr>خارج_لبنان.</vt:lpstr>
      <vt:lpstr>دوام_المدرسة</vt:lpstr>
      <vt:lpstr>راشيا</vt:lpstr>
      <vt:lpstr>راشيا.</vt:lpstr>
      <vt:lpstr>روضة_اولى</vt:lpstr>
      <vt:lpstr>روضة_ثالثة</vt:lpstr>
      <vt:lpstr>روضة_ثانية</vt:lpstr>
      <vt:lpstr>رياضيات</vt:lpstr>
      <vt:lpstr>زحلة</vt:lpstr>
      <vt:lpstr>زحلة.</vt:lpstr>
      <vt:lpstr>زغرتا</vt:lpstr>
      <vt:lpstr>زغرتا.</vt:lpstr>
      <vt:lpstr>صفوف_ترفيع_اساسي</vt:lpstr>
      <vt:lpstr>صفوف_ترفيع_ثانوي</vt:lpstr>
      <vt:lpstr>صفوف_مراحل</vt:lpstr>
      <vt:lpstr>صور</vt:lpstr>
      <vt:lpstr>صور.</vt:lpstr>
      <vt:lpstr>صيدا</vt:lpstr>
      <vt:lpstr>صيدا.</vt:lpstr>
      <vt:lpstr>طرابلس</vt:lpstr>
      <vt:lpstr>طرابلس.</vt:lpstr>
      <vt:lpstr>عاليه</vt:lpstr>
      <vt:lpstr>عاليه.</vt:lpstr>
      <vt:lpstr>عكار</vt:lpstr>
      <vt:lpstr>عكار.</vt:lpstr>
      <vt:lpstr>علوم</vt:lpstr>
      <vt:lpstr>علوم_الحياة</vt:lpstr>
      <vt:lpstr>علوم_الحياة_والارض</vt:lpstr>
      <vt:lpstr>غير_محدد</vt:lpstr>
      <vt:lpstr>غير_محدد.</vt:lpstr>
      <vt:lpstr>غيره</vt:lpstr>
      <vt:lpstr>فلسفة_وحضارات</vt:lpstr>
      <vt:lpstr>فنون_نشاطات</vt:lpstr>
      <vt:lpstr>فنون_ونشاطات_مختلفة</vt:lpstr>
      <vt:lpstr>فيزياء</vt:lpstr>
      <vt:lpstr>كسروان</vt:lpstr>
      <vt:lpstr>كسروان.</vt:lpstr>
      <vt:lpstr>كيمياء</vt:lpstr>
      <vt:lpstr>لغات_اساسية</vt:lpstr>
      <vt:lpstr>لغات_المدرسة_الاساسية</vt:lpstr>
      <vt:lpstr>لغة_انكليزية</vt:lpstr>
      <vt:lpstr>لغة_عربية</vt:lpstr>
      <vt:lpstr>لغة_فرنسية</vt:lpstr>
      <vt:lpstr>مرجعيون</vt:lpstr>
      <vt:lpstr>مرجعيون.</vt:lpstr>
      <vt:lpstr>مستند_التعيين</vt:lpstr>
      <vt:lpstr>مستند_انشاء_المدرسة</vt:lpstr>
      <vt:lpstr>مصدر_الشهادة</vt:lpstr>
      <vt:lpstr>معلوماتية</vt:lpstr>
      <vt:lpstr>منهج_اجنبي</vt:lpstr>
      <vt:lpstr>منهج_اجنبي_للمدرسة</vt:lpstr>
      <vt:lpstr>نتيجة_التلميذ</vt:lpstr>
      <vt:lpstr>نعم_كلا</vt:lpstr>
      <vt:lpstr>نوع_المالك</vt:lpstr>
      <vt:lpstr>نوع_المدرسة</vt:lpstr>
      <vt:lpstr>وضع_التلميذ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khalil</dc:creator>
  <cp:lastModifiedBy>weq</cp:lastModifiedBy>
  <dcterms:created xsi:type="dcterms:W3CDTF">2016-12-20T16:06:20Z</dcterms:created>
  <dcterms:modified xsi:type="dcterms:W3CDTF">2017-04-21T10:42:54Z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75ee2d0d-e5b7-4c75-a9b7-547b115b8968</vt:lpwstr>
  </property>
</Properties>
</file>